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Desktop\114廣源\"/>
    </mc:Choice>
  </mc:AlternateContent>
  <bookViews>
    <workbookView xWindow="-108" yWindow="-108" windowWidth="23256" windowHeight="12576" tabRatio="780" firstSheet="9" activeTab="9"/>
  </bookViews>
  <sheets>
    <sheet name="畢業生追蹤表填寫範例" sheetId="59" state="hidden" r:id="rId1"/>
    <sheet name="114-2領取文具清冊(已保護儲存格)" sheetId="77" state="hidden" r:id="rId2"/>
    <sheet name="114-1領取文具清冊(已保護儲存格)" sheetId="1" state="hidden" r:id="rId3"/>
    <sheet name="高中職大學-簡易填寫、列印、上傳步驟" sheetId="67" r:id="rId4"/>
    <sheet name="114-2學生領取匯款現金表(已保護儲存格，僅T、U欄可填)" sheetId="76" state="hidden" r:id="rId5"/>
    <sheet name="114-2合格者清冊(已保護儲存格)" sheetId="62" state="hidden" r:id="rId6"/>
    <sheet name="114-1合格者清冊(已保護儲存格)" sheetId="2" state="hidden" r:id="rId7"/>
    <sheet name="114-1學生領取匯款現金表(已保護儲存格，僅T、U欄可填)" sheetId="60" state="hidden" r:id="rId8"/>
    <sheet name="114-2申請總表(連結114-1)" sheetId="75" state="hidden" r:id="rId9"/>
    <sheet name="步驟1. 先填【114-1申請總表】第8列之B欄至CN欄" sheetId="5" r:id="rId10"/>
    <sheet name="步驟2. 再填A至M欄【編號 No1.家庭成員】" sheetId="6" r:id="rId11"/>
    <sheet name="步驟3.【申請書、存摺切結書】A4列印P1至P5，並簽名" sheetId="65" r:id="rId12"/>
    <sheet name="(附件四)愛的擁抱學習單同意書A4列印" sheetId="69" r:id="rId13"/>
    <sheet name="(附件四之一)感恩互助單同意書A4列印" sheetId="70" r:id="rId14"/>
    <sheet name="(附件四之二)期許改變單同意書A4列印" sheetId="71" r:id="rId15"/>
    <sheet name="(附件四之三)提供自我專長相關資料之同意書A4列印" sheetId="72" r:id="rId16"/>
    <sheet name="國中小(附件四之四)筆記歸納整理著作轉讓同意書" sheetId="73" r:id="rId17"/>
    <sheet name="(附件五)國中、國小學生良好學習習慣評量表" sheetId="74" r:id="rId18"/>
    <sheet name="編號 No2.家庭成員(對照申請總表編號2學生)" sheetId="7" r:id="rId19"/>
    <sheet name="編號 No3.家庭成員(對照申請總表編號3學生)往後依此類推" sheetId="8" r:id="rId20"/>
    <sheet name="編號 No4.家庭成員" sheetId="9" r:id="rId21"/>
    <sheet name="編號 No5.家庭成員" sheetId="10" r:id="rId22"/>
    <sheet name="編號 No6.家庭成員" sheetId="11" r:id="rId23"/>
    <sheet name="編號 No7.家庭成員" sheetId="12" r:id="rId24"/>
    <sheet name="編號 No8.家庭成員" sheetId="13" r:id="rId25"/>
    <sheet name="編號 No9.家庭成員" sheetId="14" r:id="rId26"/>
    <sheet name="編號 No10.家庭成員" sheetId="15" r:id="rId27"/>
    <sheet name="編號 No11.家庭成員" sheetId="16" r:id="rId28"/>
    <sheet name="編號 No12.家庭成員" sheetId="17" r:id="rId29"/>
    <sheet name="編號 No13.家庭成員" sheetId="18" r:id="rId30"/>
    <sheet name="編號 No14.家庭成員" sheetId="19" r:id="rId31"/>
    <sheet name="編號 No15.家庭成員" sheetId="20" r:id="rId32"/>
    <sheet name="編號 No16.家庭成員" sheetId="21" r:id="rId33"/>
    <sheet name="編號 No17.家庭成員 " sheetId="22" r:id="rId34"/>
    <sheet name="編號 No18.家庭成員 " sheetId="23" r:id="rId35"/>
    <sheet name="編號 No19.家庭成員 " sheetId="24" r:id="rId36"/>
    <sheet name="編號 No20.家庭成員" sheetId="25" r:id="rId37"/>
    <sheet name="編號 No21.家庭成員" sheetId="26" r:id="rId38"/>
    <sheet name="編號 No22.家庭成員" sheetId="27" r:id="rId39"/>
    <sheet name="編號 No23.家庭成員" sheetId="28" r:id="rId40"/>
    <sheet name="編號 No24.家庭成員" sheetId="29" r:id="rId41"/>
    <sheet name="編號 No25.家庭成員" sheetId="30" r:id="rId42"/>
    <sheet name="編號 No26.家庭成員" sheetId="31" r:id="rId43"/>
    <sheet name="編號 No27.家庭成員" sheetId="32" r:id="rId44"/>
    <sheet name="編號 No28.家庭成員" sheetId="33" r:id="rId45"/>
    <sheet name="編號 No29.家庭成員 " sheetId="34" r:id="rId46"/>
    <sheet name="編號 No30.家庭成員 " sheetId="35" r:id="rId47"/>
    <sheet name="編號 No31.家庭成員 " sheetId="36" r:id="rId48"/>
    <sheet name="編號 No32.家庭成員" sheetId="37" r:id="rId49"/>
    <sheet name="編號 No33.家庭成員" sheetId="38" r:id="rId50"/>
    <sheet name="編號 No34.家庭成員" sheetId="39" r:id="rId51"/>
    <sheet name="編號 No35.家庭成員" sheetId="40" r:id="rId52"/>
    <sheet name="編號 No36.家庭成員 " sheetId="41" r:id="rId53"/>
    <sheet name="編號 No37.家庭成員" sheetId="42" r:id="rId54"/>
    <sheet name="編號 No38.家庭成員" sheetId="43" r:id="rId55"/>
    <sheet name="編號 No39.家庭成員" sheetId="44" r:id="rId56"/>
    <sheet name="編號 No40.家庭成員" sheetId="45" r:id="rId57"/>
    <sheet name="編號 No41.家庭成員" sheetId="46" r:id="rId58"/>
    <sheet name="編號 No42.家庭成員" sheetId="47" r:id="rId59"/>
    <sheet name="編號 No43.家庭成員" sheetId="48" r:id="rId60"/>
    <sheet name="編號 No44.家庭成員" sheetId="49" r:id="rId61"/>
    <sheet name="編號 No45.家庭成員 " sheetId="50" r:id="rId62"/>
    <sheet name="編號 No46.家庭成員 " sheetId="51" r:id="rId63"/>
    <sheet name="編號 No47.家庭成員" sheetId="52" r:id="rId64"/>
    <sheet name="編號 No48.家庭成員" sheetId="53" r:id="rId65"/>
    <sheet name="編號 No49.家庭成員" sheetId="54" r:id="rId66"/>
    <sheet name="編號 No50.家庭成員" sheetId="55" r:id="rId67"/>
  </sheets>
  <externalReferences>
    <externalReference r:id="rId68"/>
  </externalReferences>
  <definedNames>
    <definedName name="_xlnm._FilterDatabase" localSheetId="6" hidden="1">'114-1合格者清冊(已保護儲存格)'!$D$5:$R$56</definedName>
    <definedName name="_xlnm._FilterDatabase" localSheetId="7" hidden="1">'114-1學生領取匯款現金表(已保護儲存格，僅T、U欄可填)'!$D$5:$Q$55</definedName>
    <definedName name="_xlnm._FilterDatabase" localSheetId="8" hidden="1">'114-2申請總表(連結114-1)'!$A$1:$CK$59</definedName>
    <definedName name="_xlnm._FilterDatabase" localSheetId="5" hidden="1">'114-2合格者清冊(已保護儲存格)'!$D$5:$R$56</definedName>
    <definedName name="_xlnm._FilterDatabase" localSheetId="4" hidden="1">'114-2學生領取匯款現金表(已保護儲存格，僅T、U欄可填)'!$D$5:$Q$55</definedName>
    <definedName name="_xlnm._FilterDatabase" localSheetId="9" hidden="1">'步驟1. 先填【114-1申請總表】第8列之B欄至CN欄'!$A$1:$CK$59</definedName>
    <definedName name="_xlnm._FilterDatabase" localSheetId="10" hidden="1">'步驟2. 再填A至M欄【編號 No1.家庭成員】'!$A$3:$T$9</definedName>
    <definedName name="_xlnm._FilterDatabase" localSheetId="26" hidden="1">'編號 No10.家庭成員'!$A$3:$T$9</definedName>
    <definedName name="_xlnm._FilterDatabase" localSheetId="27" hidden="1">'編號 No11.家庭成員'!$A$3:$T$9</definedName>
    <definedName name="_xlnm._FilterDatabase" localSheetId="28" hidden="1">'編號 No12.家庭成員'!$A$3:$T$9</definedName>
    <definedName name="_xlnm._FilterDatabase" localSheetId="29" hidden="1">'編號 No13.家庭成員'!$A$3:$T$9</definedName>
    <definedName name="_xlnm._FilterDatabase" localSheetId="30" hidden="1">'編號 No14.家庭成員'!$A$3:$T$9</definedName>
    <definedName name="_xlnm._FilterDatabase" localSheetId="31" hidden="1">'編號 No15.家庭成員'!$A$3:$T$9</definedName>
    <definedName name="_xlnm._FilterDatabase" localSheetId="32" hidden="1">'編號 No16.家庭成員'!$A$3:$T$9</definedName>
    <definedName name="_xlnm._FilterDatabase" localSheetId="33" hidden="1">'編號 No17.家庭成員 '!$A$3:$T$9</definedName>
    <definedName name="_xlnm._FilterDatabase" localSheetId="34" hidden="1">'編號 No18.家庭成員 '!$A$3:$T$9</definedName>
    <definedName name="_xlnm._FilterDatabase" localSheetId="35" hidden="1">'編號 No19.家庭成員 '!$A$3:$T$9</definedName>
    <definedName name="_xlnm._FilterDatabase" localSheetId="18" hidden="1">'編號 No2.家庭成員(對照申請總表編號2學生)'!$A$3:$T$9</definedName>
    <definedName name="_xlnm._FilterDatabase" localSheetId="36" hidden="1">'編號 No20.家庭成員'!$A$3:$T$9</definedName>
    <definedName name="_xlnm._FilterDatabase" localSheetId="37" hidden="1">'編號 No21.家庭成員'!$A$3:$T$9</definedName>
    <definedName name="_xlnm._FilterDatabase" localSheetId="38" hidden="1">'編號 No22.家庭成員'!$A$3:$T$9</definedName>
    <definedName name="_xlnm._FilterDatabase" localSheetId="39" hidden="1">'編號 No23.家庭成員'!$A$3:$T$9</definedName>
    <definedName name="_xlnm._FilterDatabase" localSheetId="40" hidden="1">'編號 No24.家庭成員'!$A$3:$T$9</definedName>
    <definedName name="_xlnm._FilterDatabase" localSheetId="41" hidden="1">'編號 No25.家庭成員'!$A$3:$T$9</definedName>
    <definedName name="_xlnm._FilterDatabase" localSheetId="42" hidden="1">'編號 No26.家庭成員'!$A$3:$T$9</definedName>
    <definedName name="_xlnm._FilterDatabase" localSheetId="43" hidden="1">'編號 No27.家庭成員'!$A$3:$T$9</definedName>
    <definedName name="_xlnm._FilterDatabase" localSheetId="44" hidden="1">'編號 No28.家庭成員'!$A$3:$T$9</definedName>
    <definedName name="_xlnm._FilterDatabase" localSheetId="45" hidden="1">'編號 No29.家庭成員 '!$A$3:$T$9</definedName>
    <definedName name="_xlnm._FilterDatabase" localSheetId="19" hidden="1">'編號 No3.家庭成員(對照申請總表編號3學生)往後依此類推'!$A$3:$T$9</definedName>
    <definedName name="_xlnm._FilterDatabase" localSheetId="46" hidden="1">'編號 No30.家庭成員 '!$A$3:$T$9</definedName>
    <definedName name="_xlnm._FilterDatabase" localSheetId="47" hidden="1">'編號 No31.家庭成員 '!$A$3:$T$9</definedName>
    <definedName name="_xlnm._FilterDatabase" localSheetId="48" hidden="1">'編號 No32.家庭成員'!$A$3:$T$9</definedName>
    <definedName name="_xlnm._FilterDatabase" localSheetId="49" hidden="1">'編號 No33.家庭成員'!$A$3:$T$9</definedName>
    <definedName name="_xlnm._FilterDatabase" localSheetId="50" hidden="1">'編號 No34.家庭成員'!$A$3:$T$9</definedName>
    <definedName name="_xlnm._FilterDatabase" localSheetId="51" hidden="1">'編號 No35.家庭成員'!$A$3:$T$9</definedName>
    <definedName name="_xlnm._FilterDatabase" localSheetId="52" hidden="1">'編號 No36.家庭成員 '!$A$3:$T$9</definedName>
    <definedName name="_xlnm._FilterDatabase" localSheetId="53" hidden="1">'編號 No37.家庭成員'!$A$3:$T$9</definedName>
    <definedName name="_xlnm._FilterDatabase" localSheetId="54" hidden="1">'編號 No38.家庭成員'!$A$3:$T$9</definedName>
    <definedName name="_xlnm._FilterDatabase" localSheetId="55" hidden="1">'編號 No39.家庭成員'!$A$3:$T$9</definedName>
    <definedName name="_xlnm._FilterDatabase" localSheetId="20" hidden="1">'編號 No4.家庭成員'!$A$3:$T$9</definedName>
    <definedName name="_xlnm._FilterDatabase" localSheetId="56" hidden="1">'編號 No40.家庭成員'!$A$3:$T$9</definedName>
    <definedName name="_xlnm._FilterDatabase" localSheetId="57" hidden="1">'編號 No41.家庭成員'!$A$3:$T$9</definedName>
    <definedName name="_xlnm._FilterDatabase" localSheetId="58" hidden="1">'編號 No42.家庭成員'!$A$3:$T$9</definedName>
    <definedName name="_xlnm._FilterDatabase" localSheetId="59" hidden="1">'編號 No43.家庭成員'!$A$3:$T$9</definedName>
    <definedName name="_xlnm._FilterDatabase" localSheetId="60" hidden="1">'編號 No44.家庭成員'!$A$3:$T$9</definedName>
    <definedName name="_xlnm._FilterDatabase" localSheetId="61" hidden="1">'編號 No45.家庭成員 '!$A$3:$T$9</definedName>
    <definedName name="_xlnm._FilterDatabase" localSheetId="62" hidden="1">'編號 No46.家庭成員 '!$A$3:$T$9</definedName>
    <definedName name="_xlnm._FilterDatabase" localSheetId="63" hidden="1">'編號 No47.家庭成員'!$A$3:$T$9</definedName>
    <definedName name="_xlnm._FilterDatabase" localSheetId="64" hidden="1">'編號 No48.家庭成員'!$A$3:$T$9</definedName>
    <definedName name="_xlnm._FilterDatabase" localSheetId="65" hidden="1">'編號 No49.家庭成員'!$A$3:$T$9</definedName>
    <definedName name="_xlnm._FilterDatabase" localSheetId="21" hidden="1">'編號 No5.家庭成員'!$A$3:$T$9</definedName>
    <definedName name="_xlnm._FilterDatabase" localSheetId="66" hidden="1">'編號 No50.家庭成員'!$A$3:$T$9</definedName>
    <definedName name="_xlnm._FilterDatabase" localSheetId="22" hidden="1">'編號 No6.家庭成員'!$A$3:$T$9</definedName>
    <definedName name="_xlnm._FilterDatabase" localSheetId="23" hidden="1">'編號 No7.家庭成員'!$A$3:$T$9</definedName>
    <definedName name="_xlnm._FilterDatabase" localSheetId="24" hidden="1">'編號 No8.家庭成員'!$A$3:$T$9</definedName>
    <definedName name="_xlnm._FilterDatabase" localSheetId="25" hidden="1">'編號 No9.家庭成員'!$A$3:$T$9</definedName>
    <definedName name="_xlnm.Print_Area" localSheetId="12">'(附件四)愛的擁抱學習單同意書A4列印'!$A$1:$B$21</definedName>
    <definedName name="_xlnm.Print_Area" localSheetId="13">'(附件四之一)感恩互助單同意書A4列印'!$A$1:$B$12</definedName>
    <definedName name="_xlnm.Print_Area" localSheetId="14">'(附件四之二)期許改變單同意書A4列印'!$A$1:$B$12</definedName>
    <definedName name="_xlnm.Print_Area" localSheetId="15">'(附件四之三)提供自我專長相關資料之同意書A4列印'!$A$1:$B$12</definedName>
    <definedName name="_xlnm.Print_Area" localSheetId="6">'114-1合格者清冊(已保護儲存格)'!$D$1:$AE$57</definedName>
    <definedName name="_xlnm.Print_Area" localSheetId="2">'114-1領取文具清冊(已保護儲存格)'!$D$1:$AA$56</definedName>
    <definedName name="_xlnm.Print_Area" localSheetId="7">'114-1學生領取匯款現金表(已保護儲存格，僅T、U欄可填)'!$D$1:$W$55</definedName>
    <definedName name="_xlnm.Print_Area" localSheetId="5">'114-2合格者清冊(已保護儲存格)'!$D$1:$AE$57</definedName>
    <definedName name="_xlnm.Print_Area" localSheetId="1">'114-2領取文具清冊(已保護儲存格)'!$D$1:$AA$56</definedName>
    <definedName name="_xlnm.Print_Area" localSheetId="4">'114-2學生領取匯款現金表(已保護儲存格，僅T、U欄可填)'!$D$1:$W$55</definedName>
    <definedName name="_xlnm.Print_Area" localSheetId="10">'步驟2. 再填A至M欄【編號 No1.家庭成員】'!$A$1:$R$23</definedName>
    <definedName name="_xlnm.Print_Area" localSheetId="16">'國中小(附件四之四)筆記歸納整理著作轉讓同意書'!$A$1:$B$12</definedName>
    <definedName name="_xlnm.Print_Area" localSheetId="18">'編號 No2.家庭成員(對照申請總表編號2學生)'!$A$1:$R$53</definedName>
    <definedName name="_xlnm.Print_Titles" localSheetId="6">'114-1合格者清冊(已保護儲存格)'!$1:$5</definedName>
    <definedName name="_xlnm.Print_Titles" localSheetId="2">'114-1領取文具清冊(已保護儲存格)'!$1:$5</definedName>
    <definedName name="_xlnm.Print_Titles" localSheetId="7">'114-1學生領取匯款現金表(已保護儲存格，僅T、U欄可填)'!$1:$5</definedName>
    <definedName name="_xlnm.Print_Titles" localSheetId="5">'114-2合格者清冊(已保護儲存格)'!$1:$5</definedName>
    <definedName name="_xlnm.Print_Titles" localSheetId="1">'114-2領取文具清冊(已保護儲存格)'!$1:$5</definedName>
    <definedName name="_xlnm.Print_Titles" localSheetId="4">'114-2學生領取匯款現金表(已保護儲存格，僅T、U欄可填)'!$1:$5</definedName>
    <definedName name="Y" localSheetId="12">#REF!</definedName>
    <definedName name="Y" localSheetId="13">#REF!</definedName>
    <definedName name="Y" localSheetId="14">#REF!</definedName>
    <definedName name="Y" localSheetId="15">#REF!</definedName>
    <definedName name="Y" localSheetId="6">#REF!</definedName>
    <definedName name="Y" localSheetId="2">#REF!</definedName>
    <definedName name="Y" localSheetId="7">#REF!</definedName>
    <definedName name="Y" localSheetId="8">#REF!</definedName>
    <definedName name="Y" localSheetId="5">#REF!</definedName>
    <definedName name="Y" localSheetId="1">#REF!</definedName>
    <definedName name="Y" localSheetId="4">#REF!</definedName>
    <definedName name="Y" localSheetId="9">#REF!</definedName>
    <definedName name="Y" localSheetId="11">#REF!</definedName>
    <definedName name="Y" localSheetId="16">#REF!</definedName>
    <definedName name="Y" localSheetId="26">#REF!</definedName>
    <definedName name="Y" localSheetId="27">#REF!</definedName>
    <definedName name="Y" localSheetId="28">#REF!</definedName>
    <definedName name="Y" localSheetId="29">#REF!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18">#REF!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19">#REF!</definedName>
    <definedName name="Y" localSheetId="46">#REF!</definedName>
    <definedName name="Y" localSheetId="47">#REF!</definedName>
    <definedName name="Y" localSheetId="48">#REF!</definedName>
    <definedName name="Y" localSheetId="49">#REF!</definedName>
    <definedName name="Y" localSheetId="50">#REF!</definedName>
    <definedName name="Y" localSheetId="51">#REF!</definedName>
    <definedName name="Y" localSheetId="52">#REF!</definedName>
    <definedName name="Y" localSheetId="53">#REF!</definedName>
    <definedName name="Y" localSheetId="54">#REF!</definedName>
    <definedName name="Y" localSheetId="55">#REF!</definedName>
    <definedName name="Y" localSheetId="20">#REF!</definedName>
    <definedName name="Y" localSheetId="56">#REF!</definedName>
    <definedName name="Y" localSheetId="57">#REF!</definedName>
    <definedName name="Y" localSheetId="58">#REF!</definedName>
    <definedName name="Y" localSheetId="59">#REF!</definedName>
    <definedName name="Y" localSheetId="60">#REF!</definedName>
    <definedName name="Y" localSheetId="61">#REF!</definedName>
    <definedName name="Y" localSheetId="62">#REF!</definedName>
    <definedName name="Y" localSheetId="63">#REF!</definedName>
    <definedName name="Y" localSheetId="64">#REF!</definedName>
    <definedName name="Y" localSheetId="65">#REF!</definedName>
    <definedName name="Y" localSheetId="21">#REF!</definedName>
    <definedName name="Y" localSheetId="66">#REF!</definedName>
    <definedName name="Y" localSheetId="22">#REF!</definedName>
    <definedName name="Y" localSheetId="23">#REF!</definedName>
    <definedName name="Y" localSheetId="24">#REF!</definedName>
    <definedName name="Y" localSheetId="25">#REF!</definedName>
    <definedName name="Y">#REF!</definedName>
    <definedName name="Z_2E803300_2E27_461A_90ED_497A1CF7E874_.wvu.Cols" localSheetId="8" hidden="1">'114-2申請總表(連結114-1)'!$DR:$ET</definedName>
    <definedName name="Z_2E803300_2E27_461A_90ED_497A1CF7E874_.wvu.Cols" localSheetId="9" hidden="1">'步驟1. 先填【114-1申請總表】第8列之B欄至CN欄'!$DR:$ET</definedName>
    <definedName name="Z_2E803300_2E27_461A_90ED_497A1CF7E874_.wvu.FilterData" localSheetId="6" hidden="1">'114-1合格者清冊(已保護儲存格)'!$D$5:$R$56</definedName>
    <definedName name="Z_2E803300_2E27_461A_90ED_497A1CF7E874_.wvu.FilterData" localSheetId="7" hidden="1">'114-1學生領取匯款現金表(已保護儲存格，僅T、U欄可填)'!$D$5:$Q$55</definedName>
    <definedName name="Z_2E803300_2E27_461A_90ED_497A1CF7E874_.wvu.FilterData" localSheetId="5" hidden="1">'114-2合格者清冊(已保護儲存格)'!$D$5:$R$56</definedName>
    <definedName name="Z_2E803300_2E27_461A_90ED_497A1CF7E874_.wvu.FilterData" localSheetId="4" hidden="1">'114-2學生領取匯款現金表(已保護儲存格，僅T、U欄可填)'!$D$5:$Q$55</definedName>
    <definedName name="Z_2E803300_2E27_461A_90ED_497A1CF7E874_.wvu.FilterData" localSheetId="10" hidden="1">'步驟2. 再填A至M欄【編號 No1.家庭成員】'!$A$3:$T$9</definedName>
    <definedName name="Z_2E803300_2E27_461A_90ED_497A1CF7E874_.wvu.FilterData" localSheetId="26" hidden="1">'編號 No10.家庭成員'!$A$3:$T$9</definedName>
    <definedName name="Z_2E803300_2E27_461A_90ED_497A1CF7E874_.wvu.FilterData" localSheetId="27" hidden="1">'編號 No11.家庭成員'!$A$3:$T$9</definedName>
    <definedName name="Z_2E803300_2E27_461A_90ED_497A1CF7E874_.wvu.FilterData" localSheetId="28" hidden="1">'編號 No12.家庭成員'!$A$3:$T$9</definedName>
    <definedName name="Z_2E803300_2E27_461A_90ED_497A1CF7E874_.wvu.FilterData" localSheetId="29" hidden="1">'編號 No13.家庭成員'!$A$3:$T$9</definedName>
    <definedName name="Z_2E803300_2E27_461A_90ED_497A1CF7E874_.wvu.FilterData" localSheetId="30" hidden="1">'編號 No14.家庭成員'!$A$3:$T$9</definedName>
    <definedName name="Z_2E803300_2E27_461A_90ED_497A1CF7E874_.wvu.FilterData" localSheetId="31" hidden="1">'編號 No15.家庭成員'!$A$3:$T$9</definedName>
    <definedName name="Z_2E803300_2E27_461A_90ED_497A1CF7E874_.wvu.FilterData" localSheetId="32" hidden="1">'編號 No16.家庭成員'!$A$3:$T$9</definedName>
    <definedName name="Z_2E803300_2E27_461A_90ED_497A1CF7E874_.wvu.FilterData" localSheetId="33" hidden="1">'編號 No17.家庭成員 '!$A$3:$T$9</definedName>
    <definedName name="Z_2E803300_2E27_461A_90ED_497A1CF7E874_.wvu.FilterData" localSheetId="34" hidden="1">'編號 No18.家庭成員 '!$A$3:$T$9</definedName>
    <definedName name="Z_2E803300_2E27_461A_90ED_497A1CF7E874_.wvu.FilterData" localSheetId="35" hidden="1">'編號 No19.家庭成員 '!$A$3:$T$9</definedName>
    <definedName name="Z_2E803300_2E27_461A_90ED_497A1CF7E874_.wvu.FilterData" localSheetId="18" hidden="1">'編號 No2.家庭成員(對照申請總表編號2學生)'!$A$3:$T$9</definedName>
    <definedName name="Z_2E803300_2E27_461A_90ED_497A1CF7E874_.wvu.FilterData" localSheetId="36" hidden="1">'編號 No20.家庭成員'!$A$3:$T$9</definedName>
    <definedName name="Z_2E803300_2E27_461A_90ED_497A1CF7E874_.wvu.FilterData" localSheetId="37" hidden="1">'編號 No21.家庭成員'!$A$3:$T$9</definedName>
    <definedName name="Z_2E803300_2E27_461A_90ED_497A1CF7E874_.wvu.FilterData" localSheetId="38" hidden="1">'編號 No22.家庭成員'!$A$3:$T$9</definedName>
    <definedName name="Z_2E803300_2E27_461A_90ED_497A1CF7E874_.wvu.FilterData" localSheetId="39" hidden="1">'編號 No23.家庭成員'!$A$3:$T$9</definedName>
    <definedName name="Z_2E803300_2E27_461A_90ED_497A1CF7E874_.wvu.FilterData" localSheetId="40" hidden="1">'編號 No24.家庭成員'!$A$3:$T$9</definedName>
    <definedName name="Z_2E803300_2E27_461A_90ED_497A1CF7E874_.wvu.FilterData" localSheetId="41" hidden="1">'編號 No25.家庭成員'!$A$3:$T$9</definedName>
    <definedName name="Z_2E803300_2E27_461A_90ED_497A1CF7E874_.wvu.FilterData" localSheetId="42" hidden="1">'編號 No26.家庭成員'!$A$3:$T$9</definedName>
    <definedName name="Z_2E803300_2E27_461A_90ED_497A1CF7E874_.wvu.FilterData" localSheetId="43" hidden="1">'編號 No27.家庭成員'!$A$3:$T$9</definedName>
    <definedName name="Z_2E803300_2E27_461A_90ED_497A1CF7E874_.wvu.FilterData" localSheetId="44" hidden="1">'編號 No28.家庭成員'!$A$3:$T$9</definedName>
    <definedName name="Z_2E803300_2E27_461A_90ED_497A1CF7E874_.wvu.FilterData" localSheetId="45" hidden="1">'編號 No29.家庭成員 '!$A$3:$T$9</definedName>
    <definedName name="Z_2E803300_2E27_461A_90ED_497A1CF7E874_.wvu.FilterData" localSheetId="19" hidden="1">'編號 No3.家庭成員(對照申請總表編號3學生)往後依此類推'!$A$3:$T$9</definedName>
    <definedName name="Z_2E803300_2E27_461A_90ED_497A1CF7E874_.wvu.FilterData" localSheetId="46" hidden="1">'編號 No30.家庭成員 '!$A$3:$T$9</definedName>
    <definedName name="Z_2E803300_2E27_461A_90ED_497A1CF7E874_.wvu.FilterData" localSheetId="47" hidden="1">'編號 No31.家庭成員 '!$A$3:$T$9</definedName>
    <definedName name="Z_2E803300_2E27_461A_90ED_497A1CF7E874_.wvu.FilterData" localSheetId="48" hidden="1">'編號 No32.家庭成員'!$A$3:$T$9</definedName>
    <definedName name="Z_2E803300_2E27_461A_90ED_497A1CF7E874_.wvu.FilterData" localSheetId="49" hidden="1">'編號 No33.家庭成員'!$A$3:$T$9</definedName>
    <definedName name="Z_2E803300_2E27_461A_90ED_497A1CF7E874_.wvu.FilterData" localSheetId="50" hidden="1">'編號 No34.家庭成員'!$A$3:$T$9</definedName>
    <definedName name="Z_2E803300_2E27_461A_90ED_497A1CF7E874_.wvu.FilterData" localSheetId="51" hidden="1">'編號 No35.家庭成員'!$A$3:$T$9</definedName>
    <definedName name="Z_2E803300_2E27_461A_90ED_497A1CF7E874_.wvu.FilterData" localSheetId="52" hidden="1">'編號 No36.家庭成員 '!$A$3:$T$9</definedName>
    <definedName name="Z_2E803300_2E27_461A_90ED_497A1CF7E874_.wvu.FilterData" localSheetId="53" hidden="1">'編號 No37.家庭成員'!$A$3:$T$9</definedName>
    <definedName name="Z_2E803300_2E27_461A_90ED_497A1CF7E874_.wvu.FilterData" localSheetId="54" hidden="1">'編號 No38.家庭成員'!$A$3:$T$9</definedName>
    <definedName name="Z_2E803300_2E27_461A_90ED_497A1CF7E874_.wvu.FilterData" localSheetId="55" hidden="1">'編號 No39.家庭成員'!$A$3:$T$9</definedName>
    <definedName name="Z_2E803300_2E27_461A_90ED_497A1CF7E874_.wvu.FilterData" localSheetId="20" hidden="1">'編號 No4.家庭成員'!$A$3:$T$9</definedName>
    <definedName name="Z_2E803300_2E27_461A_90ED_497A1CF7E874_.wvu.FilterData" localSheetId="56" hidden="1">'編號 No40.家庭成員'!$A$3:$T$9</definedName>
    <definedName name="Z_2E803300_2E27_461A_90ED_497A1CF7E874_.wvu.FilterData" localSheetId="57" hidden="1">'編號 No41.家庭成員'!$A$3:$T$9</definedName>
    <definedName name="Z_2E803300_2E27_461A_90ED_497A1CF7E874_.wvu.FilterData" localSheetId="58" hidden="1">'編號 No42.家庭成員'!$A$3:$T$9</definedName>
    <definedName name="Z_2E803300_2E27_461A_90ED_497A1CF7E874_.wvu.FilterData" localSheetId="59" hidden="1">'編號 No43.家庭成員'!$A$3:$T$9</definedName>
    <definedName name="Z_2E803300_2E27_461A_90ED_497A1CF7E874_.wvu.FilterData" localSheetId="60" hidden="1">'編號 No44.家庭成員'!$A$3:$T$9</definedName>
    <definedName name="Z_2E803300_2E27_461A_90ED_497A1CF7E874_.wvu.FilterData" localSheetId="61" hidden="1">'編號 No45.家庭成員 '!$A$3:$T$9</definedName>
    <definedName name="Z_2E803300_2E27_461A_90ED_497A1CF7E874_.wvu.FilterData" localSheetId="62" hidden="1">'編號 No46.家庭成員 '!$A$3:$T$9</definedName>
    <definedName name="Z_2E803300_2E27_461A_90ED_497A1CF7E874_.wvu.FilterData" localSheetId="63" hidden="1">'編號 No47.家庭成員'!$A$3:$T$9</definedName>
    <definedName name="Z_2E803300_2E27_461A_90ED_497A1CF7E874_.wvu.FilterData" localSheetId="64" hidden="1">'編號 No48.家庭成員'!$A$3:$T$9</definedName>
    <definedName name="Z_2E803300_2E27_461A_90ED_497A1CF7E874_.wvu.FilterData" localSheetId="65" hidden="1">'編號 No49.家庭成員'!$A$3:$T$9</definedName>
    <definedName name="Z_2E803300_2E27_461A_90ED_497A1CF7E874_.wvu.FilterData" localSheetId="21" hidden="1">'編號 No5.家庭成員'!$A$3:$T$9</definedName>
    <definedName name="Z_2E803300_2E27_461A_90ED_497A1CF7E874_.wvu.FilterData" localSheetId="66" hidden="1">'編號 No50.家庭成員'!$A$3:$T$9</definedName>
    <definedName name="Z_2E803300_2E27_461A_90ED_497A1CF7E874_.wvu.FilterData" localSheetId="22" hidden="1">'編號 No6.家庭成員'!$A$3:$T$9</definedName>
    <definedName name="Z_2E803300_2E27_461A_90ED_497A1CF7E874_.wvu.FilterData" localSheetId="23" hidden="1">'編號 No7.家庭成員'!$A$3:$T$9</definedName>
    <definedName name="Z_2E803300_2E27_461A_90ED_497A1CF7E874_.wvu.FilterData" localSheetId="24" hidden="1">'編號 No8.家庭成員'!$A$3:$T$9</definedName>
    <definedName name="Z_2E803300_2E27_461A_90ED_497A1CF7E874_.wvu.FilterData" localSheetId="25" hidden="1">'編號 No9.家庭成員'!$A$3:$T$9</definedName>
    <definedName name="Z_2E803300_2E27_461A_90ED_497A1CF7E874_.wvu.PrintArea" localSheetId="6" hidden="1">'114-1合格者清冊(已保護儲存格)'!$D$1:$AE$57</definedName>
    <definedName name="Z_2E803300_2E27_461A_90ED_497A1CF7E874_.wvu.PrintArea" localSheetId="2" hidden="1">'114-1領取文具清冊(已保護儲存格)'!$D$1:$AA$56</definedName>
    <definedName name="Z_2E803300_2E27_461A_90ED_497A1CF7E874_.wvu.PrintArea" localSheetId="7" hidden="1">'114-1學生領取匯款現金表(已保護儲存格，僅T、U欄可填)'!$D$1:$W$55</definedName>
    <definedName name="Z_2E803300_2E27_461A_90ED_497A1CF7E874_.wvu.PrintArea" localSheetId="5" hidden="1">'114-2合格者清冊(已保護儲存格)'!$D$1:$AE$57</definedName>
    <definedName name="Z_2E803300_2E27_461A_90ED_497A1CF7E874_.wvu.PrintArea" localSheetId="1" hidden="1">'114-2領取文具清冊(已保護儲存格)'!$D$1:$AA$56</definedName>
    <definedName name="Z_2E803300_2E27_461A_90ED_497A1CF7E874_.wvu.PrintArea" localSheetId="4" hidden="1">'114-2學生領取匯款現金表(已保護儲存格，僅T、U欄可填)'!$D$1:$W$55</definedName>
    <definedName name="Z_2E803300_2E27_461A_90ED_497A1CF7E874_.wvu.PrintTitles" localSheetId="6" hidden="1">'114-1合格者清冊(已保護儲存格)'!$1:$5</definedName>
    <definedName name="Z_2E803300_2E27_461A_90ED_497A1CF7E874_.wvu.PrintTitles" localSheetId="2" hidden="1">'114-1領取文具清冊(已保護儲存格)'!$1:$5</definedName>
    <definedName name="Z_2E803300_2E27_461A_90ED_497A1CF7E874_.wvu.PrintTitles" localSheetId="7" hidden="1">'114-1學生領取匯款現金表(已保護儲存格，僅T、U欄可填)'!$1:$5</definedName>
    <definedName name="Z_2E803300_2E27_461A_90ED_497A1CF7E874_.wvu.PrintTitles" localSheetId="5" hidden="1">'114-2合格者清冊(已保護儲存格)'!$1:$5</definedName>
    <definedName name="Z_2E803300_2E27_461A_90ED_497A1CF7E874_.wvu.PrintTitles" localSheetId="1" hidden="1">'114-2領取文具清冊(已保護儲存格)'!$1:$5</definedName>
    <definedName name="Z_2E803300_2E27_461A_90ED_497A1CF7E874_.wvu.PrintTitles" localSheetId="4" hidden="1">'114-2學生領取匯款現金表(已保護儲存格，僅T、U欄可填)'!$1:$5</definedName>
    <definedName name="Z_2E803300_2E27_461A_90ED_497A1CF7E874_.wvu.Rows" localSheetId="8" hidden="1">'114-2申請總表(連結114-1)'!#REF!</definedName>
    <definedName name="Z_2E803300_2E27_461A_90ED_497A1CF7E874_.wvu.Rows" localSheetId="9" hidden="1">'步驟1. 先填【114-1申請總表】第8列之B欄至CN欄'!#REF!</definedName>
    <definedName name="不允許___監護人屬於全戶基本定義" localSheetId="12">#REF!</definedName>
    <definedName name="不允許___監護人屬於全戶基本定義" localSheetId="13">#REF!</definedName>
    <definedName name="不允許___監護人屬於全戶基本定義" localSheetId="14">#REF!</definedName>
    <definedName name="不允許___監護人屬於全戶基本定義" localSheetId="15">#REF!</definedName>
    <definedName name="不允許___監護人屬於全戶基本定義" localSheetId="6">#REF!</definedName>
    <definedName name="不允許___監護人屬於全戶基本定義" localSheetId="2">#REF!</definedName>
    <definedName name="不允許___監護人屬於全戶基本定義" localSheetId="7">#REF!</definedName>
    <definedName name="不允許___監護人屬於全戶基本定義" localSheetId="8">#REF!</definedName>
    <definedName name="不允許___監護人屬於全戶基本定義" localSheetId="5">#REF!</definedName>
    <definedName name="不允許___監護人屬於全戶基本定義" localSheetId="1">#REF!</definedName>
    <definedName name="不允許___監護人屬於全戶基本定義" localSheetId="4">#REF!</definedName>
    <definedName name="不允許___監護人屬於全戶基本定義" localSheetId="9">#REF!</definedName>
    <definedName name="不允許___監護人屬於全戶基本定義" localSheetId="11">#REF!</definedName>
    <definedName name="不允許___監護人屬於全戶基本定義" localSheetId="16">#REF!</definedName>
    <definedName name="不允許___監護人屬於全戶基本定義" localSheetId="26">#REF!</definedName>
    <definedName name="不允許___監護人屬於全戶基本定義" localSheetId="27">#REF!</definedName>
    <definedName name="不允許___監護人屬於全戶基本定義" localSheetId="28">#REF!</definedName>
    <definedName name="不允許___監護人屬於全戶基本定義" localSheetId="29">#REF!</definedName>
    <definedName name="不允許___監護人屬於全戶基本定義" localSheetId="30">#REF!</definedName>
    <definedName name="不允許___監護人屬於全戶基本定義" localSheetId="31">#REF!</definedName>
    <definedName name="不允許___監護人屬於全戶基本定義" localSheetId="32">#REF!</definedName>
    <definedName name="不允許___監護人屬於全戶基本定義" localSheetId="33">#REF!</definedName>
    <definedName name="不允許___監護人屬於全戶基本定義" localSheetId="34">#REF!</definedName>
    <definedName name="不允許___監護人屬於全戶基本定義" localSheetId="35">#REF!</definedName>
    <definedName name="不允許___監護人屬於全戶基本定義" localSheetId="18">#REF!</definedName>
    <definedName name="不允許___監護人屬於全戶基本定義" localSheetId="36">#REF!</definedName>
    <definedName name="不允許___監護人屬於全戶基本定義" localSheetId="37">#REF!</definedName>
    <definedName name="不允許___監護人屬於全戶基本定義" localSheetId="38">#REF!</definedName>
    <definedName name="不允許___監護人屬於全戶基本定義" localSheetId="39">#REF!</definedName>
    <definedName name="不允許___監護人屬於全戶基本定義" localSheetId="40">#REF!</definedName>
    <definedName name="不允許___監護人屬於全戶基本定義" localSheetId="41">#REF!</definedName>
    <definedName name="不允許___監護人屬於全戶基本定義" localSheetId="42">#REF!</definedName>
    <definedName name="不允許___監護人屬於全戶基本定義" localSheetId="43">#REF!</definedName>
    <definedName name="不允許___監護人屬於全戶基本定義" localSheetId="44">#REF!</definedName>
    <definedName name="不允許___監護人屬於全戶基本定義" localSheetId="45">#REF!</definedName>
    <definedName name="不允許___監護人屬於全戶基本定義" localSheetId="19">#REF!</definedName>
    <definedName name="不允許___監護人屬於全戶基本定義" localSheetId="46">#REF!</definedName>
    <definedName name="不允許___監護人屬於全戶基本定義" localSheetId="47">#REF!</definedName>
    <definedName name="不允許___監護人屬於全戶基本定義" localSheetId="48">#REF!</definedName>
    <definedName name="不允許___監護人屬於全戶基本定義" localSheetId="49">#REF!</definedName>
    <definedName name="不允許___監護人屬於全戶基本定義" localSheetId="50">#REF!</definedName>
    <definedName name="不允許___監護人屬於全戶基本定義" localSheetId="51">#REF!</definedName>
    <definedName name="不允許___監護人屬於全戶基本定義" localSheetId="52">#REF!</definedName>
    <definedName name="不允許___監護人屬於全戶基本定義" localSheetId="53">#REF!</definedName>
    <definedName name="不允許___監護人屬於全戶基本定義" localSheetId="54">#REF!</definedName>
    <definedName name="不允許___監護人屬於全戶基本定義" localSheetId="55">#REF!</definedName>
    <definedName name="不允許___監護人屬於全戶基本定義" localSheetId="20">#REF!</definedName>
    <definedName name="不允許___監護人屬於全戶基本定義" localSheetId="56">#REF!</definedName>
    <definedName name="不允許___監護人屬於全戶基本定義" localSheetId="57">#REF!</definedName>
    <definedName name="不允許___監護人屬於全戶基本定義" localSheetId="58">#REF!</definedName>
    <definedName name="不允許___監護人屬於全戶基本定義" localSheetId="59">#REF!</definedName>
    <definedName name="不允許___監護人屬於全戶基本定義" localSheetId="60">#REF!</definedName>
    <definedName name="不允許___監護人屬於全戶基本定義" localSheetId="61">#REF!</definedName>
    <definedName name="不允許___監護人屬於全戶基本定義" localSheetId="62">#REF!</definedName>
    <definedName name="不允許___監護人屬於全戶基本定義" localSheetId="63">#REF!</definedName>
    <definedName name="不允許___監護人屬於全戶基本定義" localSheetId="64">#REF!</definedName>
    <definedName name="不允許___監護人屬於全戶基本定義" localSheetId="65">#REF!</definedName>
    <definedName name="不允許___監護人屬於全戶基本定義" localSheetId="21">#REF!</definedName>
    <definedName name="不允許___監護人屬於全戶基本定義" localSheetId="66">#REF!</definedName>
    <definedName name="不允許___監護人屬於全戶基本定義" localSheetId="22">#REF!</definedName>
    <definedName name="不允許___監護人屬於全戶基本定義" localSheetId="23">#REF!</definedName>
    <definedName name="不允許___監護人屬於全戶基本定義" localSheetId="24">#REF!</definedName>
    <definedName name="不允許___監護人屬於全戶基本定義" localSheetId="25">#REF!</definedName>
    <definedName name="不允許___監護人屬於全戶基本定義">#REF!</definedName>
    <definedName name="不允許___監護人屬於全戶基本定義___不能同時勾選監護人與扶養人" localSheetId="12">#REF!</definedName>
    <definedName name="不允許___監護人屬於全戶基本定義___不能同時勾選監護人與扶養人" localSheetId="13">#REF!</definedName>
    <definedName name="不允許___監護人屬於全戶基本定義___不能同時勾選監護人與扶養人" localSheetId="14">#REF!</definedName>
    <definedName name="不允許___監護人屬於全戶基本定義___不能同時勾選監護人與扶養人" localSheetId="15">#REF!</definedName>
    <definedName name="不允許___監護人屬於全戶基本定義___不能同時勾選監護人與扶養人" localSheetId="6">#REF!</definedName>
    <definedName name="不允許___監護人屬於全戶基本定義___不能同時勾選監護人與扶養人" localSheetId="2">#REF!</definedName>
    <definedName name="不允許___監護人屬於全戶基本定義___不能同時勾選監護人與扶養人" localSheetId="7">#REF!</definedName>
    <definedName name="不允許___監護人屬於全戶基本定義___不能同時勾選監護人與扶養人" localSheetId="8">#REF!</definedName>
    <definedName name="不允許___監護人屬於全戶基本定義___不能同時勾選監護人與扶養人" localSheetId="5">#REF!</definedName>
    <definedName name="不允許___監護人屬於全戶基本定義___不能同時勾選監護人與扶養人" localSheetId="1">#REF!</definedName>
    <definedName name="不允許___監護人屬於全戶基本定義___不能同時勾選監護人與扶養人" localSheetId="4">#REF!</definedName>
    <definedName name="不允許___監護人屬於全戶基本定義___不能同時勾選監護人與扶養人" localSheetId="9">#REF!</definedName>
    <definedName name="不允許___監護人屬於全戶基本定義___不能同時勾選監護人與扶養人" localSheetId="11">#REF!</definedName>
    <definedName name="不允許___監護人屬於全戶基本定義___不能同時勾選監護人與扶養人" localSheetId="16">#REF!</definedName>
    <definedName name="不允許___監護人屬於全戶基本定義___不能同時勾選監護人與扶養人" localSheetId="26">#REF!</definedName>
    <definedName name="不允許___監護人屬於全戶基本定義___不能同時勾選監護人與扶養人" localSheetId="27">#REF!</definedName>
    <definedName name="不允許___監護人屬於全戶基本定義___不能同時勾選監護人與扶養人" localSheetId="28">#REF!</definedName>
    <definedName name="不允許___監護人屬於全戶基本定義___不能同時勾選監護人與扶養人" localSheetId="29">#REF!</definedName>
    <definedName name="不允許___監護人屬於全戶基本定義___不能同時勾選監護人與扶養人" localSheetId="30">#REF!</definedName>
    <definedName name="不允許___監護人屬於全戶基本定義___不能同時勾選監護人與扶養人" localSheetId="31">#REF!</definedName>
    <definedName name="不允許___監護人屬於全戶基本定義___不能同時勾選監護人與扶養人" localSheetId="32">#REF!</definedName>
    <definedName name="不允許___監護人屬於全戶基本定義___不能同時勾選監護人與扶養人" localSheetId="33">#REF!</definedName>
    <definedName name="不允許___監護人屬於全戶基本定義___不能同時勾選監護人與扶養人" localSheetId="34">#REF!</definedName>
    <definedName name="不允許___監護人屬於全戶基本定義___不能同時勾選監護人與扶養人" localSheetId="35">#REF!</definedName>
    <definedName name="不允許___監護人屬於全戶基本定義___不能同時勾選監護人與扶養人" localSheetId="18">#REF!</definedName>
    <definedName name="不允許___監護人屬於全戶基本定義___不能同時勾選監護人與扶養人" localSheetId="36">#REF!</definedName>
    <definedName name="不允許___監護人屬於全戶基本定義___不能同時勾選監護人與扶養人" localSheetId="37">#REF!</definedName>
    <definedName name="不允許___監護人屬於全戶基本定義___不能同時勾選監護人與扶養人" localSheetId="38">#REF!</definedName>
    <definedName name="不允許___監護人屬於全戶基本定義___不能同時勾選監護人與扶養人" localSheetId="39">#REF!</definedName>
    <definedName name="不允許___監護人屬於全戶基本定義___不能同時勾選監護人與扶養人" localSheetId="40">#REF!</definedName>
    <definedName name="不允許___監護人屬於全戶基本定義___不能同時勾選監護人與扶養人" localSheetId="41">#REF!</definedName>
    <definedName name="不允許___監護人屬於全戶基本定義___不能同時勾選監護人與扶養人" localSheetId="42">#REF!</definedName>
    <definedName name="不允許___監護人屬於全戶基本定義___不能同時勾選監護人與扶養人" localSheetId="43">#REF!</definedName>
    <definedName name="不允許___監護人屬於全戶基本定義___不能同時勾選監護人與扶養人" localSheetId="44">#REF!</definedName>
    <definedName name="不允許___監護人屬於全戶基本定義___不能同時勾選監護人與扶養人" localSheetId="45">#REF!</definedName>
    <definedName name="不允許___監護人屬於全戶基本定義___不能同時勾選監護人與扶養人" localSheetId="19">#REF!</definedName>
    <definedName name="不允許___監護人屬於全戶基本定義___不能同時勾選監護人與扶養人" localSheetId="46">#REF!</definedName>
    <definedName name="不允許___監護人屬於全戶基本定義___不能同時勾選監護人與扶養人" localSheetId="47">#REF!</definedName>
    <definedName name="不允許___監護人屬於全戶基本定義___不能同時勾選監護人與扶養人" localSheetId="48">#REF!</definedName>
    <definedName name="不允許___監護人屬於全戶基本定義___不能同時勾選監護人與扶養人" localSheetId="49">#REF!</definedName>
    <definedName name="不允許___監護人屬於全戶基本定義___不能同時勾選監護人與扶養人" localSheetId="50">#REF!</definedName>
    <definedName name="不允許___監護人屬於全戶基本定義___不能同時勾選監護人與扶養人" localSheetId="51">#REF!</definedName>
    <definedName name="不允許___監護人屬於全戶基本定義___不能同時勾選監護人與扶養人" localSheetId="52">#REF!</definedName>
    <definedName name="不允許___監護人屬於全戶基本定義___不能同時勾選監護人與扶養人" localSheetId="53">#REF!</definedName>
    <definedName name="不允許___監護人屬於全戶基本定義___不能同時勾選監護人與扶養人" localSheetId="54">#REF!</definedName>
    <definedName name="不允許___監護人屬於全戶基本定義___不能同時勾選監護人與扶養人" localSheetId="55">#REF!</definedName>
    <definedName name="不允許___監護人屬於全戶基本定義___不能同時勾選監護人與扶養人" localSheetId="20">#REF!</definedName>
    <definedName name="不允許___監護人屬於全戶基本定義___不能同時勾選監護人與扶養人" localSheetId="56">#REF!</definedName>
    <definedName name="不允許___監護人屬於全戶基本定義___不能同時勾選監護人與扶養人" localSheetId="57">#REF!</definedName>
    <definedName name="不允許___監護人屬於全戶基本定義___不能同時勾選監護人與扶養人" localSheetId="58">#REF!</definedName>
    <definedName name="不允許___監護人屬於全戶基本定義___不能同時勾選監護人與扶養人" localSheetId="59">#REF!</definedName>
    <definedName name="不允許___監護人屬於全戶基本定義___不能同時勾選監護人與扶養人" localSheetId="60">#REF!</definedName>
    <definedName name="不允許___監護人屬於全戶基本定義___不能同時勾選監護人與扶養人" localSheetId="61">#REF!</definedName>
    <definedName name="不允許___監護人屬於全戶基本定義___不能同時勾選監護人與扶養人" localSheetId="62">#REF!</definedName>
    <definedName name="不允許___監護人屬於全戶基本定義___不能同時勾選監護人與扶養人" localSheetId="63">#REF!</definedName>
    <definedName name="不允許___監護人屬於全戶基本定義___不能同時勾選監護人與扶養人" localSheetId="64">#REF!</definedName>
    <definedName name="不允許___監護人屬於全戶基本定義___不能同時勾選監護人與扶養人" localSheetId="65">#REF!</definedName>
    <definedName name="不允許___監護人屬於全戶基本定義___不能同時勾選監護人與扶養人" localSheetId="21">#REF!</definedName>
    <definedName name="不允許___監護人屬於全戶基本定義___不能同時勾選監護人與扶養人" localSheetId="66">#REF!</definedName>
    <definedName name="不允許___監護人屬於全戶基本定義___不能同時勾選監護人與扶養人" localSheetId="22">#REF!</definedName>
    <definedName name="不允許___監護人屬於全戶基本定義___不能同時勾選監護人與扶養人" localSheetId="23">#REF!</definedName>
    <definedName name="不允許___監護人屬於全戶基本定義___不能同時勾選監護人與扶養人" localSheetId="24">#REF!</definedName>
    <definedName name="不允許___監護人屬於全戶基本定義___不能同時勾選監護人與扶養人" localSheetId="25">#REF!</definedName>
    <definedName name="不允許___監護人屬於全戶基本定義___不能同時勾選監護人與扶養人">#REF!</definedName>
    <definedName name="不允許___監護人屬於全戶基本定義___不能同時勾選監護人與扶養人___不能同時勾選扶養人與特殊情形" localSheetId="12">#REF!</definedName>
    <definedName name="不允許___監護人屬於全戶基本定義___不能同時勾選監護人與扶養人___不能同時勾選扶養人與特殊情形" localSheetId="13">#REF!</definedName>
    <definedName name="不允許___監護人屬於全戶基本定義___不能同時勾選監護人與扶養人___不能同時勾選扶養人與特殊情形" localSheetId="14">#REF!</definedName>
    <definedName name="不允許___監護人屬於全戶基本定義___不能同時勾選監護人與扶養人___不能同時勾選扶養人與特殊情形" localSheetId="15">#REF!</definedName>
    <definedName name="不允許___監護人屬於全戶基本定義___不能同時勾選監護人與扶養人___不能同時勾選扶養人與特殊情形" localSheetId="6">#REF!</definedName>
    <definedName name="不允許___監護人屬於全戶基本定義___不能同時勾選監護人與扶養人___不能同時勾選扶養人與特殊情形" localSheetId="2">#REF!</definedName>
    <definedName name="不允許___監護人屬於全戶基本定義___不能同時勾選監護人與扶養人___不能同時勾選扶養人與特殊情形" localSheetId="7">#REF!</definedName>
    <definedName name="不允許___監護人屬於全戶基本定義___不能同時勾選監護人與扶養人___不能同時勾選扶養人與特殊情形" localSheetId="8">#REF!</definedName>
    <definedName name="不允許___監護人屬於全戶基本定義___不能同時勾選監護人與扶養人___不能同時勾選扶養人與特殊情形" localSheetId="5">#REF!</definedName>
    <definedName name="不允許___監護人屬於全戶基本定義___不能同時勾選監護人與扶養人___不能同時勾選扶養人與特殊情形" localSheetId="1">#REF!</definedName>
    <definedName name="不允許___監護人屬於全戶基本定義___不能同時勾選監護人與扶養人___不能同時勾選扶養人與特殊情形" localSheetId="4">#REF!</definedName>
    <definedName name="不允許___監護人屬於全戶基本定義___不能同時勾選監護人與扶養人___不能同時勾選扶養人與特殊情形" localSheetId="9">#REF!</definedName>
    <definedName name="不允許___監護人屬於全戶基本定義___不能同時勾選監護人與扶養人___不能同時勾選扶養人與特殊情形" localSheetId="11">#REF!</definedName>
    <definedName name="不允許___監護人屬於全戶基本定義___不能同時勾選監護人與扶養人___不能同時勾選扶養人與特殊情形" localSheetId="16">#REF!</definedName>
    <definedName name="不允許___監護人屬於全戶基本定義___不能同時勾選監護人與扶養人___不能同時勾選扶養人與特殊情形" localSheetId="26">#REF!</definedName>
    <definedName name="不允許___監護人屬於全戶基本定義___不能同時勾選監護人與扶養人___不能同時勾選扶養人與特殊情形" localSheetId="27">#REF!</definedName>
    <definedName name="不允許___監護人屬於全戶基本定義___不能同時勾選監護人與扶養人___不能同時勾選扶養人與特殊情形" localSheetId="28">#REF!</definedName>
    <definedName name="不允許___監護人屬於全戶基本定義___不能同時勾選監護人與扶養人___不能同時勾選扶養人與特殊情形" localSheetId="29">#REF!</definedName>
    <definedName name="不允許___監護人屬於全戶基本定義___不能同時勾選監護人與扶養人___不能同時勾選扶養人與特殊情形" localSheetId="30">#REF!</definedName>
    <definedName name="不允許___監護人屬於全戶基本定義___不能同時勾選監護人與扶養人___不能同時勾選扶養人與特殊情形" localSheetId="31">#REF!</definedName>
    <definedName name="不允許___監護人屬於全戶基本定義___不能同時勾選監護人與扶養人___不能同時勾選扶養人與特殊情形" localSheetId="32">#REF!</definedName>
    <definedName name="不允許___監護人屬於全戶基本定義___不能同時勾選監護人與扶養人___不能同時勾選扶養人與特殊情形" localSheetId="33">#REF!</definedName>
    <definedName name="不允許___監護人屬於全戶基本定義___不能同時勾選監護人與扶養人___不能同時勾選扶養人與特殊情形" localSheetId="34">#REF!</definedName>
    <definedName name="不允許___監護人屬於全戶基本定義___不能同時勾選監護人與扶養人___不能同時勾選扶養人與特殊情形" localSheetId="35">#REF!</definedName>
    <definedName name="不允許___監護人屬於全戶基本定義___不能同時勾選監護人與扶養人___不能同時勾選扶養人與特殊情形" localSheetId="18">#REF!</definedName>
    <definedName name="不允許___監護人屬於全戶基本定義___不能同時勾選監護人與扶養人___不能同時勾選扶養人與特殊情形" localSheetId="36">#REF!</definedName>
    <definedName name="不允許___監護人屬於全戶基本定義___不能同時勾選監護人與扶養人___不能同時勾選扶養人與特殊情形" localSheetId="37">#REF!</definedName>
    <definedName name="不允許___監護人屬於全戶基本定義___不能同時勾選監護人與扶養人___不能同時勾選扶養人與特殊情形" localSheetId="38">#REF!</definedName>
    <definedName name="不允許___監護人屬於全戶基本定義___不能同時勾選監護人與扶養人___不能同時勾選扶養人與特殊情形" localSheetId="39">#REF!</definedName>
    <definedName name="不允許___監護人屬於全戶基本定義___不能同時勾選監護人與扶養人___不能同時勾選扶養人與特殊情形" localSheetId="40">#REF!</definedName>
    <definedName name="不允許___監護人屬於全戶基本定義___不能同時勾選監護人與扶養人___不能同時勾選扶養人與特殊情形" localSheetId="41">#REF!</definedName>
    <definedName name="不允許___監護人屬於全戶基本定義___不能同時勾選監護人與扶養人___不能同時勾選扶養人與特殊情形" localSheetId="42">#REF!</definedName>
    <definedName name="不允許___監護人屬於全戶基本定義___不能同時勾選監護人與扶養人___不能同時勾選扶養人與特殊情形" localSheetId="43">#REF!</definedName>
    <definedName name="不允許___監護人屬於全戶基本定義___不能同時勾選監護人與扶養人___不能同時勾選扶養人與特殊情形" localSheetId="44">#REF!</definedName>
    <definedName name="不允許___監護人屬於全戶基本定義___不能同時勾選監護人與扶養人___不能同時勾選扶養人與特殊情形" localSheetId="45">#REF!</definedName>
    <definedName name="不允許___監護人屬於全戶基本定義___不能同時勾選監護人與扶養人___不能同時勾選扶養人與特殊情形" localSheetId="19">#REF!</definedName>
    <definedName name="不允許___監護人屬於全戶基本定義___不能同時勾選監護人與扶養人___不能同時勾選扶養人與特殊情形" localSheetId="46">#REF!</definedName>
    <definedName name="不允許___監護人屬於全戶基本定義___不能同時勾選監護人與扶養人___不能同時勾選扶養人與特殊情形" localSheetId="47">#REF!</definedName>
    <definedName name="不允許___監護人屬於全戶基本定義___不能同時勾選監護人與扶養人___不能同時勾選扶養人與特殊情形" localSheetId="48">#REF!</definedName>
    <definedName name="不允許___監護人屬於全戶基本定義___不能同時勾選監護人與扶養人___不能同時勾選扶養人與特殊情形" localSheetId="49">#REF!</definedName>
    <definedName name="不允許___監護人屬於全戶基本定義___不能同時勾選監護人與扶養人___不能同時勾選扶養人與特殊情形" localSheetId="50">#REF!</definedName>
    <definedName name="不允許___監護人屬於全戶基本定義___不能同時勾選監護人與扶養人___不能同時勾選扶養人與特殊情形" localSheetId="51">#REF!</definedName>
    <definedName name="不允許___監護人屬於全戶基本定義___不能同時勾選監護人與扶養人___不能同時勾選扶養人與特殊情形" localSheetId="52">#REF!</definedName>
    <definedName name="不允許___監護人屬於全戶基本定義___不能同時勾選監護人與扶養人___不能同時勾選扶養人與特殊情形" localSheetId="53">#REF!</definedName>
    <definedName name="不允許___監護人屬於全戶基本定義___不能同時勾選監護人與扶養人___不能同時勾選扶養人與特殊情形" localSheetId="54">#REF!</definedName>
    <definedName name="不允許___監護人屬於全戶基本定義___不能同時勾選監護人與扶養人___不能同時勾選扶養人與特殊情形" localSheetId="55">#REF!</definedName>
    <definedName name="不允許___監護人屬於全戶基本定義___不能同時勾選監護人與扶養人___不能同時勾選扶養人與特殊情形" localSheetId="20">#REF!</definedName>
    <definedName name="不允許___監護人屬於全戶基本定義___不能同時勾選監護人與扶養人___不能同時勾選扶養人與特殊情形" localSheetId="56">#REF!</definedName>
    <definedName name="不允許___監護人屬於全戶基本定義___不能同時勾選監護人與扶養人___不能同時勾選扶養人與特殊情形" localSheetId="57">#REF!</definedName>
    <definedName name="不允許___監護人屬於全戶基本定義___不能同時勾選監護人與扶養人___不能同時勾選扶養人與特殊情形" localSheetId="58">#REF!</definedName>
    <definedName name="不允許___監護人屬於全戶基本定義___不能同時勾選監護人與扶養人___不能同時勾選扶養人與特殊情形" localSheetId="59">#REF!</definedName>
    <definedName name="不允許___監護人屬於全戶基本定義___不能同時勾選監護人與扶養人___不能同時勾選扶養人與特殊情形" localSheetId="60">#REF!</definedName>
    <definedName name="不允許___監護人屬於全戶基本定義___不能同時勾選監護人與扶養人___不能同時勾選扶養人與特殊情形" localSheetId="61">#REF!</definedName>
    <definedName name="不允許___監護人屬於全戶基本定義___不能同時勾選監護人與扶養人___不能同時勾選扶養人與特殊情形" localSheetId="62">#REF!</definedName>
    <definedName name="不允許___監護人屬於全戶基本定義___不能同時勾選監護人與扶養人___不能同時勾選扶養人與特殊情形" localSheetId="63">#REF!</definedName>
    <definedName name="不允許___監護人屬於全戶基本定義___不能同時勾選監護人與扶養人___不能同時勾選扶養人與特殊情形" localSheetId="64">#REF!</definedName>
    <definedName name="不允許___監護人屬於全戶基本定義___不能同時勾選監護人與扶養人___不能同時勾選扶養人與特殊情形" localSheetId="65">#REF!</definedName>
    <definedName name="不允許___監護人屬於全戶基本定義___不能同時勾選監護人與扶養人___不能同時勾選扶養人與特殊情形" localSheetId="21">#REF!</definedName>
    <definedName name="不允許___監護人屬於全戶基本定義___不能同時勾選監護人與扶養人___不能同時勾選扶養人與特殊情形" localSheetId="66">#REF!</definedName>
    <definedName name="不允許___監護人屬於全戶基本定義___不能同時勾選監護人與扶養人___不能同時勾選扶養人與特殊情形" localSheetId="22">#REF!</definedName>
    <definedName name="不允許___監護人屬於全戶基本定義___不能同時勾選監護人與扶養人___不能同時勾選扶養人與特殊情形" localSheetId="23">#REF!</definedName>
    <definedName name="不允許___監護人屬於全戶基本定義___不能同時勾選監護人與扶養人___不能同時勾選扶養人與特殊情形" localSheetId="24">#REF!</definedName>
    <definedName name="不允許___監護人屬於全戶基本定義___不能同時勾選監護人與扶養人___不能同時勾選扶養人與特殊情形" localSheetId="25">#REF!</definedName>
    <definedName name="不允許___監護人屬於全戶基本定義___不能同時勾選監護人與扶養人___不能同時勾選扶養人與特殊情形">#REF!</definedName>
    <definedName name="不允許__不能同時勾選扶養人與特殊情形" localSheetId="12">#REF!</definedName>
    <definedName name="不允許__不能同時勾選扶養人與特殊情形" localSheetId="13">#REF!</definedName>
    <definedName name="不允許__不能同時勾選扶養人與特殊情形" localSheetId="14">#REF!</definedName>
    <definedName name="不允許__不能同時勾選扶養人與特殊情形" localSheetId="15">#REF!</definedName>
    <definedName name="不允許__不能同時勾選扶養人與特殊情形" localSheetId="6">#REF!</definedName>
    <definedName name="不允許__不能同時勾選扶養人與特殊情形" localSheetId="2">#REF!</definedName>
    <definedName name="不允許__不能同時勾選扶養人與特殊情形" localSheetId="7">#REF!</definedName>
    <definedName name="不允許__不能同時勾選扶養人與特殊情形" localSheetId="8">#REF!</definedName>
    <definedName name="不允許__不能同時勾選扶養人與特殊情形" localSheetId="5">#REF!</definedName>
    <definedName name="不允許__不能同時勾選扶養人與特殊情形" localSheetId="1">#REF!</definedName>
    <definedName name="不允許__不能同時勾選扶養人與特殊情形" localSheetId="4">#REF!</definedName>
    <definedName name="不允許__不能同時勾選扶養人與特殊情形" localSheetId="9">#REF!</definedName>
    <definedName name="不允許__不能同時勾選扶養人與特殊情形" localSheetId="11">#REF!</definedName>
    <definedName name="不允許__不能同時勾選扶養人與特殊情形" localSheetId="16">#REF!</definedName>
    <definedName name="不允許__不能同時勾選扶養人與特殊情形" localSheetId="26">#REF!</definedName>
    <definedName name="不允許__不能同時勾選扶養人與特殊情形" localSheetId="27">#REF!</definedName>
    <definedName name="不允許__不能同時勾選扶養人與特殊情形" localSheetId="28">#REF!</definedName>
    <definedName name="不允許__不能同時勾選扶養人與特殊情形" localSheetId="29">#REF!</definedName>
    <definedName name="不允許__不能同時勾選扶養人與特殊情形" localSheetId="30">#REF!</definedName>
    <definedName name="不允許__不能同時勾選扶養人與特殊情形" localSheetId="31">#REF!</definedName>
    <definedName name="不允許__不能同時勾選扶養人與特殊情形" localSheetId="32">#REF!</definedName>
    <definedName name="不允許__不能同時勾選扶養人與特殊情形" localSheetId="33">#REF!</definedName>
    <definedName name="不允許__不能同時勾選扶養人與特殊情形" localSheetId="34">#REF!</definedName>
    <definedName name="不允許__不能同時勾選扶養人與特殊情形" localSheetId="35">#REF!</definedName>
    <definedName name="不允許__不能同時勾選扶養人與特殊情形" localSheetId="18">#REF!</definedName>
    <definedName name="不允許__不能同時勾選扶養人與特殊情形" localSheetId="36">#REF!</definedName>
    <definedName name="不允許__不能同時勾選扶養人與特殊情形" localSheetId="37">#REF!</definedName>
    <definedName name="不允許__不能同時勾選扶養人與特殊情形" localSheetId="38">#REF!</definedName>
    <definedName name="不允許__不能同時勾選扶養人與特殊情形" localSheetId="39">#REF!</definedName>
    <definedName name="不允許__不能同時勾選扶養人與特殊情形" localSheetId="40">#REF!</definedName>
    <definedName name="不允許__不能同時勾選扶養人與特殊情形" localSheetId="41">#REF!</definedName>
    <definedName name="不允許__不能同時勾選扶養人與特殊情形" localSheetId="42">#REF!</definedName>
    <definedName name="不允許__不能同時勾選扶養人與特殊情形" localSheetId="43">#REF!</definedName>
    <definedName name="不允許__不能同時勾選扶養人與特殊情形" localSheetId="44">#REF!</definedName>
    <definedName name="不允許__不能同時勾選扶養人與特殊情形" localSheetId="45">#REF!</definedName>
    <definedName name="不允許__不能同時勾選扶養人與特殊情形" localSheetId="19">#REF!</definedName>
    <definedName name="不允許__不能同時勾選扶養人與特殊情形" localSheetId="46">#REF!</definedName>
    <definedName name="不允許__不能同時勾選扶養人與特殊情形" localSheetId="47">#REF!</definedName>
    <definedName name="不允許__不能同時勾選扶養人與特殊情形" localSheetId="48">#REF!</definedName>
    <definedName name="不允許__不能同時勾選扶養人與特殊情形" localSheetId="49">#REF!</definedName>
    <definedName name="不允許__不能同時勾選扶養人與特殊情形" localSheetId="50">#REF!</definedName>
    <definedName name="不允許__不能同時勾選扶養人與特殊情形" localSheetId="51">#REF!</definedName>
    <definedName name="不允許__不能同時勾選扶養人與特殊情形" localSheetId="52">#REF!</definedName>
    <definedName name="不允許__不能同時勾選扶養人與特殊情形" localSheetId="53">#REF!</definedName>
    <definedName name="不允許__不能同時勾選扶養人與特殊情形" localSheetId="54">#REF!</definedName>
    <definedName name="不允許__不能同時勾選扶養人與特殊情形" localSheetId="55">#REF!</definedName>
    <definedName name="不允許__不能同時勾選扶養人與特殊情形" localSheetId="20">#REF!</definedName>
    <definedName name="不允許__不能同時勾選扶養人與特殊情形" localSheetId="56">#REF!</definedName>
    <definedName name="不允許__不能同時勾選扶養人與特殊情形" localSheetId="57">#REF!</definedName>
    <definedName name="不允許__不能同時勾選扶養人與特殊情形" localSheetId="58">#REF!</definedName>
    <definedName name="不允許__不能同時勾選扶養人與特殊情形" localSheetId="59">#REF!</definedName>
    <definedName name="不允許__不能同時勾選扶養人與特殊情形" localSheetId="60">#REF!</definedName>
    <definedName name="不允許__不能同時勾選扶養人與特殊情形" localSheetId="61">#REF!</definedName>
    <definedName name="不允許__不能同時勾選扶養人與特殊情形" localSheetId="62">#REF!</definedName>
    <definedName name="不允許__不能同時勾選扶養人與特殊情形" localSheetId="63">#REF!</definedName>
    <definedName name="不允許__不能同時勾選扶養人與特殊情形" localSheetId="64">#REF!</definedName>
    <definedName name="不允許__不能同時勾選扶養人與特殊情形" localSheetId="65">#REF!</definedName>
    <definedName name="不允許__不能同時勾選扶養人與特殊情形" localSheetId="21">#REF!</definedName>
    <definedName name="不允許__不能同時勾選扶養人與特殊情形" localSheetId="66">#REF!</definedName>
    <definedName name="不允許__不能同時勾選扶養人與特殊情形" localSheetId="22">#REF!</definedName>
    <definedName name="不允許__不能同時勾選扶養人與特殊情形" localSheetId="23">#REF!</definedName>
    <definedName name="不允許__不能同時勾選扶養人與特殊情形" localSheetId="24">#REF!</definedName>
    <definedName name="不允許__不能同時勾選扶養人與特殊情形" localSheetId="25">#REF!</definedName>
    <definedName name="不允許__不能同時勾選扶養人與特殊情形">#REF!</definedName>
    <definedName name="不允許__不能同時勾選監護人與扶養人" localSheetId="12">#REF!</definedName>
    <definedName name="不允許__不能同時勾選監護人與扶養人" localSheetId="13">#REF!</definedName>
    <definedName name="不允許__不能同時勾選監護人與扶養人" localSheetId="14">#REF!</definedName>
    <definedName name="不允許__不能同時勾選監護人與扶養人" localSheetId="15">#REF!</definedName>
    <definedName name="不允許__不能同時勾選監護人與扶養人" localSheetId="6">#REF!</definedName>
    <definedName name="不允許__不能同時勾選監護人與扶養人" localSheetId="2">#REF!</definedName>
    <definedName name="不允許__不能同時勾選監護人與扶養人" localSheetId="7">#REF!</definedName>
    <definedName name="不允許__不能同時勾選監護人與扶養人" localSheetId="8">#REF!</definedName>
    <definedName name="不允許__不能同時勾選監護人與扶養人" localSheetId="5">#REF!</definedName>
    <definedName name="不允許__不能同時勾選監護人與扶養人" localSheetId="1">#REF!</definedName>
    <definedName name="不允許__不能同時勾選監護人與扶養人" localSheetId="4">#REF!</definedName>
    <definedName name="不允許__不能同時勾選監護人與扶養人" localSheetId="9">#REF!</definedName>
    <definedName name="不允許__不能同時勾選監護人與扶養人" localSheetId="11">#REF!</definedName>
    <definedName name="不允許__不能同時勾選監護人與扶養人" localSheetId="16">#REF!</definedName>
    <definedName name="不允許__不能同時勾選監護人與扶養人" localSheetId="26">#REF!</definedName>
    <definedName name="不允許__不能同時勾選監護人與扶養人" localSheetId="27">#REF!</definedName>
    <definedName name="不允許__不能同時勾選監護人與扶養人" localSheetId="28">#REF!</definedName>
    <definedName name="不允許__不能同時勾選監護人與扶養人" localSheetId="29">#REF!</definedName>
    <definedName name="不允許__不能同時勾選監護人與扶養人" localSheetId="30">#REF!</definedName>
    <definedName name="不允許__不能同時勾選監護人與扶養人" localSheetId="31">#REF!</definedName>
    <definedName name="不允許__不能同時勾選監護人與扶養人" localSheetId="32">#REF!</definedName>
    <definedName name="不允許__不能同時勾選監護人與扶養人" localSheetId="33">#REF!</definedName>
    <definedName name="不允許__不能同時勾選監護人與扶養人" localSheetId="34">#REF!</definedName>
    <definedName name="不允許__不能同時勾選監護人與扶養人" localSheetId="35">#REF!</definedName>
    <definedName name="不允許__不能同時勾選監護人與扶養人" localSheetId="18">#REF!</definedName>
    <definedName name="不允許__不能同時勾選監護人與扶養人" localSheetId="36">#REF!</definedName>
    <definedName name="不允許__不能同時勾選監護人與扶養人" localSheetId="37">#REF!</definedName>
    <definedName name="不允許__不能同時勾選監護人與扶養人" localSheetId="38">#REF!</definedName>
    <definedName name="不允許__不能同時勾選監護人與扶養人" localSheetId="39">#REF!</definedName>
    <definedName name="不允許__不能同時勾選監護人與扶養人" localSheetId="40">#REF!</definedName>
    <definedName name="不允許__不能同時勾選監護人與扶養人" localSheetId="41">#REF!</definedName>
    <definedName name="不允許__不能同時勾選監護人與扶養人" localSheetId="42">#REF!</definedName>
    <definedName name="不允許__不能同時勾選監護人與扶養人" localSheetId="43">#REF!</definedName>
    <definedName name="不允許__不能同時勾選監護人與扶養人" localSheetId="44">#REF!</definedName>
    <definedName name="不允許__不能同時勾選監護人與扶養人" localSheetId="45">#REF!</definedName>
    <definedName name="不允許__不能同時勾選監護人與扶養人" localSheetId="19">#REF!</definedName>
    <definedName name="不允許__不能同時勾選監護人與扶養人" localSheetId="46">#REF!</definedName>
    <definedName name="不允許__不能同時勾選監護人與扶養人" localSheetId="47">#REF!</definedName>
    <definedName name="不允許__不能同時勾選監護人與扶養人" localSheetId="48">#REF!</definedName>
    <definedName name="不允許__不能同時勾選監護人與扶養人" localSheetId="49">#REF!</definedName>
    <definedName name="不允許__不能同時勾選監護人與扶養人" localSheetId="50">#REF!</definedName>
    <definedName name="不允許__不能同時勾選監護人與扶養人" localSheetId="51">#REF!</definedName>
    <definedName name="不允許__不能同時勾選監護人與扶養人" localSheetId="52">#REF!</definedName>
    <definedName name="不允許__不能同時勾選監護人與扶養人" localSheetId="53">#REF!</definedName>
    <definedName name="不允許__不能同時勾選監護人與扶養人" localSheetId="54">#REF!</definedName>
    <definedName name="不允許__不能同時勾選監護人與扶養人" localSheetId="55">#REF!</definedName>
    <definedName name="不允許__不能同時勾選監護人與扶養人" localSheetId="20">#REF!</definedName>
    <definedName name="不允許__不能同時勾選監護人與扶養人" localSheetId="56">#REF!</definedName>
    <definedName name="不允許__不能同時勾選監護人與扶養人" localSheetId="57">#REF!</definedName>
    <definedName name="不允許__不能同時勾選監護人與扶養人" localSheetId="58">#REF!</definedName>
    <definedName name="不允許__不能同時勾選監護人與扶養人" localSheetId="59">#REF!</definedName>
    <definedName name="不允許__不能同時勾選監護人與扶養人" localSheetId="60">#REF!</definedName>
    <definedName name="不允許__不能同時勾選監護人與扶養人" localSheetId="61">#REF!</definedName>
    <definedName name="不允許__不能同時勾選監護人與扶養人" localSheetId="62">#REF!</definedName>
    <definedName name="不允許__不能同時勾選監護人與扶養人" localSheetId="63">#REF!</definedName>
    <definedName name="不允許__不能同時勾選監護人與扶養人" localSheetId="64">#REF!</definedName>
    <definedName name="不允許__不能同時勾選監護人與扶養人" localSheetId="65">#REF!</definedName>
    <definedName name="不允許__不能同時勾選監護人與扶養人" localSheetId="21">#REF!</definedName>
    <definedName name="不允許__不能同時勾選監護人與扶養人" localSheetId="66">#REF!</definedName>
    <definedName name="不允許__不能同時勾選監護人與扶養人" localSheetId="22">#REF!</definedName>
    <definedName name="不允許__不能同時勾選監護人與扶養人" localSheetId="23">#REF!</definedName>
    <definedName name="不允許__不能同時勾選監護人與扶養人" localSheetId="24">#REF!</definedName>
    <definedName name="不允許__不能同時勾選監護人與扶養人" localSheetId="25">#REF!</definedName>
    <definedName name="不允許__不能同時勾選監護人與扶養人">#REF!</definedName>
    <definedName name="不允許__不能同時勾選監護人與扶養人___不能同時勾選扶養人與特殊情形" localSheetId="12">#REF!</definedName>
    <definedName name="不允許__不能同時勾選監護人與扶養人___不能同時勾選扶養人與特殊情形" localSheetId="13">#REF!</definedName>
    <definedName name="不允許__不能同時勾選監護人與扶養人___不能同時勾選扶養人與特殊情形" localSheetId="14">#REF!</definedName>
    <definedName name="不允許__不能同時勾選監護人與扶養人___不能同時勾選扶養人與特殊情形" localSheetId="15">#REF!</definedName>
    <definedName name="不允許__不能同時勾選監護人與扶養人___不能同時勾選扶養人與特殊情形" localSheetId="6">#REF!</definedName>
    <definedName name="不允許__不能同時勾選監護人與扶養人___不能同時勾選扶養人與特殊情形" localSheetId="2">#REF!</definedName>
    <definedName name="不允許__不能同時勾選監護人與扶養人___不能同時勾選扶養人與特殊情形" localSheetId="7">#REF!</definedName>
    <definedName name="不允許__不能同時勾選監護人與扶養人___不能同時勾選扶養人與特殊情形" localSheetId="8">#REF!</definedName>
    <definedName name="不允許__不能同時勾選監護人與扶養人___不能同時勾選扶養人與特殊情形" localSheetId="5">#REF!</definedName>
    <definedName name="不允許__不能同時勾選監護人與扶養人___不能同時勾選扶養人與特殊情形" localSheetId="1">#REF!</definedName>
    <definedName name="不允許__不能同時勾選監護人與扶養人___不能同時勾選扶養人與特殊情形" localSheetId="4">#REF!</definedName>
    <definedName name="不允許__不能同時勾選監護人與扶養人___不能同時勾選扶養人與特殊情形" localSheetId="9">#REF!</definedName>
    <definedName name="不允許__不能同時勾選監護人與扶養人___不能同時勾選扶養人與特殊情形" localSheetId="11">#REF!</definedName>
    <definedName name="不允許__不能同時勾選監護人與扶養人___不能同時勾選扶養人與特殊情形" localSheetId="16">#REF!</definedName>
    <definedName name="不允許__不能同時勾選監護人與扶養人___不能同時勾選扶養人與特殊情形" localSheetId="26">#REF!</definedName>
    <definedName name="不允許__不能同時勾選監護人與扶養人___不能同時勾選扶養人與特殊情形" localSheetId="27">#REF!</definedName>
    <definedName name="不允許__不能同時勾選監護人與扶養人___不能同時勾選扶養人與特殊情形" localSheetId="28">#REF!</definedName>
    <definedName name="不允許__不能同時勾選監護人與扶養人___不能同時勾選扶養人與特殊情形" localSheetId="29">#REF!</definedName>
    <definedName name="不允許__不能同時勾選監護人與扶養人___不能同時勾選扶養人與特殊情形" localSheetId="30">#REF!</definedName>
    <definedName name="不允許__不能同時勾選監護人與扶養人___不能同時勾選扶養人與特殊情形" localSheetId="31">#REF!</definedName>
    <definedName name="不允許__不能同時勾選監護人與扶養人___不能同時勾選扶養人與特殊情形" localSheetId="32">#REF!</definedName>
    <definedName name="不允許__不能同時勾選監護人與扶養人___不能同時勾選扶養人與特殊情形" localSheetId="33">#REF!</definedName>
    <definedName name="不允許__不能同時勾選監護人與扶養人___不能同時勾選扶養人與特殊情形" localSheetId="34">#REF!</definedName>
    <definedName name="不允許__不能同時勾選監護人與扶養人___不能同時勾選扶養人與特殊情形" localSheetId="35">#REF!</definedName>
    <definedName name="不允許__不能同時勾選監護人與扶養人___不能同時勾選扶養人與特殊情形" localSheetId="18">#REF!</definedName>
    <definedName name="不允許__不能同時勾選監護人與扶養人___不能同時勾選扶養人與特殊情形" localSheetId="36">#REF!</definedName>
    <definedName name="不允許__不能同時勾選監護人與扶養人___不能同時勾選扶養人與特殊情形" localSheetId="37">#REF!</definedName>
    <definedName name="不允許__不能同時勾選監護人與扶養人___不能同時勾選扶養人與特殊情形" localSheetId="38">#REF!</definedName>
    <definedName name="不允許__不能同時勾選監護人與扶養人___不能同時勾選扶養人與特殊情形" localSheetId="39">#REF!</definedName>
    <definedName name="不允許__不能同時勾選監護人與扶養人___不能同時勾選扶養人與特殊情形" localSheetId="40">#REF!</definedName>
    <definedName name="不允許__不能同時勾選監護人與扶養人___不能同時勾選扶養人與特殊情形" localSheetId="41">#REF!</definedName>
    <definedName name="不允許__不能同時勾選監護人與扶養人___不能同時勾選扶養人與特殊情形" localSheetId="42">#REF!</definedName>
    <definedName name="不允許__不能同時勾選監護人與扶養人___不能同時勾選扶養人與特殊情形" localSheetId="43">#REF!</definedName>
    <definedName name="不允許__不能同時勾選監護人與扶養人___不能同時勾選扶養人與特殊情形" localSheetId="44">#REF!</definedName>
    <definedName name="不允許__不能同時勾選監護人與扶養人___不能同時勾選扶養人與特殊情形" localSheetId="45">#REF!</definedName>
    <definedName name="不允許__不能同時勾選監護人與扶養人___不能同時勾選扶養人與特殊情形" localSheetId="19">#REF!</definedName>
    <definedName name="不允許__不能同時勾選監護人與扶養人___不能同時勾選扶養人與特殊情形" localSheetId="46">#REF!</definedName>
    <definedName name="不允許__不能同時勾選監護人與扶養人___不能同時勾選扶養人與特殊情形" localSheetId="47">#REF!</definedName>
    <definedName name="不允許__不能同時勾選監護人與扶養人___不能同時勾選扶養人與特殊情形" localSheetId="48">#REF!</definedName>
    <definedName name="不允許__不能同時勾選監護人與扶養人___不能同時勾選扶養人與特殊情形" localSheetId="49">#REF!</definedName>
    <definedName name="不允許__不能同時勾選監護人與扶養人___不能同時勾選扶養人與特殊情形" localSheetId="50">#REF!</definedName>
    <definedName name="不允許__不能同時勾選監護人與扶養人___不能同時勾選扶養人與特殊情形" localSheetId="51">#REF!</definedName>
    <definedName name="不允許__不能同時勾選監護人與扶養人___不能同時勾選扶養人與特殊情形" localSheetId="52">#REF!</definedName>
    <definedName name="不允許__不能同時勾選監護人與扶養人___不能同時勾選扶養人與特殊情形" localSheetId="53">#REF!</definedName>
    <definedName name="不允許__不能同時勾選監護人與扶養人___不能同時勾選扶養人與特殊情形" localSheetId="54">#REF!</definedName>
    <definedName name="不允許__不能同時勾選監護人與扶養人___不能同時勾選扶養人與特殊情形" localSheetId="55">#REF!</definedName>
    <definedName name="不允許__不能同時勾選監護人與扶養人___不能同時勾選扶養人與特殊情形" localSheetId="20">#REF!</definedName>
    <definedName name="不允許__不能同時勾選監護人與扶養人___不能同時勾選扶養人與特殊情形" localSheetId="56">#REF!</definedName>
    <definedName name="不允許__不能同時勾選監護人與扶養人___不能同時勾選扶養人與特殊情形" localSheetId="57">#REF!</definedName>
    <definedName name="不允許__不能同時勾選監護人與扶養人___不能同時勾選扶養人與特殊情形" localSheetId="58">#REF!</definedName>
    <definedName name="不允許__不能同時勾選監護人與扶養人___不能同時勾選扶養人與特殊情形" localSheetId="59">#REF!</definedName>
    <definedName name="不允許__不能同時勾選監護人與扶養人___不能同時勾選扶養人與特殊情形" localSheetId="60">#REF!</definedName>
    <definedName name="不允許__不能同時勾選監護人與扶養人___不能同時勾選扶養人與特殊情形" localSheetId="61">#REF!</definedName>
    <definedName name="不允許__不能同時勾選監護人與扶養人___不能同時勾選扶養人與特殊情形" localSheetId="62">#REF!</definedName>
    <definedName name="不允許__不能同時勾選監護人與扶養人___不能同時勾選扶養人與特殊情形" localSheetId="63">#REF!</definedName>
    <definedName name="不允許__不能同時勾選監護人與扶養人___不能同時勾選扶養人與特殊情形" localSheetId="64">#REF!</definedName>
    <definedName name="不允許__不能同時勾選監護人與扶養人___不能同時勾選扶養人與特殊情形" localSheetId="65">#REF!</definedName>
    <definedName name="不允許__不能同時勾選監護人與扶養人___不能同時勾選扶養人與特殊情形" localSheetId="21">#REF!</definedName>
    <definedName name="不允許__不能同時勾選監護人與扶養人___不能同時勾選扶養人與特殊情形" localSheetId="66">#REF!</definedName>
    <definedName name="不允許__不能同時勾選監護人與扶養人___不能同時勾選扶養人與特殊情形" localSheetId="22">#REF!</definedName>
    <definedName name="不允許__不能同時勾選監護人與扶養人___不能同時勾選扶養人與特殊情形" localSheetId="23">#REF!</definedName>
    <definedName name="不允許__不能同時勾選監護人與扶養人___不能同時勾選扶養人與特殊情形" localSheetId="24">#REF!</definedName>
    <definedName name="不允許__不能同時勾選監護人與扶養人___不能同時勾選扶養人與特殊情形" localSheetId="25">#REF!</definedName>
    <definedName name="不允許__不能同時勾選監護人與扶養人___不能同時勾選扶養人與特殊情形">#REF!</definedName>
    <definedName name="全戶基本定義" localSheetId="12">#REF!</definedName>
    <definedName name="全戶基本定義" localSheetId="13">#REF!</definedName>
    <definedName name="全戶基本定義" localSheetId="14">#REF!</definedName>
    <definedName name="全戶基本定義" localSheetId="15">#REF!</definedName>
    <definedName name="全戶基本定義" localSheetId="6">#REF!</definedName>
    <definedName name="全戶基本定義" localSheetId="2">#REF!</definedName>
    <definedName name="全戶基本定義" localSheetId="7">#REF!</definedName>
    <definedName name="全戶基本定義" localSheetId="8">#REF!</definedName>
    <definedName name="全戶基本定義" localSheetId="5">#REF!</definedName>
    <definedName name="全戶基本定義" localSheetId="1">#REF!</definedName>
    <definedName name="全戶基本定義" localSheetId="4">#REF!</definedName>
    <definedName name="全戶基本定義" localSheetId="9">#REF!</definedName>
    <definedName name="全戶基本定義" localSheetId="11">#REF!</definedName>
    <definedName name="全戶基本定義" localSheetId="16">#REF!</definedName>
    <definedName name="全戶基本定義" localSheetId="26">#REF!</definedName>
    <definedName name="全戶基本定義" localSheetId="27">#REF!</definedName>
    <definedName name="全戶基本定義" localSheetId="28">#REF!</definedName>
    <definedName name="全戶基本定義" localSheetId="29">#REF!</definedName>
    <definedName name="全戶基本定義" localSheetId="30">#REF!</definedName>
    <definedName name="全戶基本定義" localSheetId="31">#REF!</definedName>
    <definedName name="全戶基本定義" localSheetId="32">#REF!</definedName>
    <definedName name="全戶基本定義" localSheetId="33">#REF!</definedName>
    <definedName name="全戶基本定義" localSheetId="34">#REF!</definedName>
    <definedName name="全戶基本定義" localSheetId="35">#REF!</definedName>
    <definedName name="全戶基本定義" localSheetId="18">#REF!</definedName>
    <definedName name="全戶基本定義" localSheetId="36">#REF!</definedName>
    <definedName name="全戶基本定義" localSheetId="37">#REF!</definedName>
    <definedName name="全戶基本定義" localSheetId="38">#REF!</definedName>
    <definedName name="全戶基本定義" localSheetId="39">#REF!</definedName>
    <definedName name="全戶基本定義" localSheetId="40">#REF!</definedName>
    <definedName name="全戶基本定義" localSheetId="41">#REF!</definedName>
    <definedName name="全戶基本定義" localSheetId="42">#REF!</definedName>
    <definedName name="全戶基本定義" localSheetId="43">#REF!</definedName>
    <definedName name="全戶基本定義" localSheetId="44">#REF!</definedName>
    <definedName name="全戶基本定義" localSheetId="45">#REF!</definedName>
    <definedName name="全戶基本定義" localSheetId="19">#REF!</definedName>
    <definedName name="全戶基本定義" localSheetId="46">#REF!</definedName>
    <definedName name="全戶基本定義" localSheetId="47">#REF!</definedName>
    <definedName name="全戶基本定義" localSheetId="48">#REF!</definedName>
    <definedName name="全戶基本定義" localSheetId="49">#REF!</definedName>
    <definedName name="全戶基本定義" localSheetId="50">#REF!</definedName>
    <definedName name="全戶基本定義" localSheetId="51">#REF!</definedName>
    <definedName name="全戶基本定義" localSheetId="52">#REF!</definedName>
    <definedName name="全戶基本定義" localSheetId="53">#REF!</definedName>
    <definedName name="全戶基本定義" localSheetId="54">#REF!</definedName>
    <definedName name="全戶基本定義" localSheetId="55">#REF!</definedName>
    <definedName name="全戶基本定義" localSheetId="20">#REF!</definedName>
    <definedName name="全戶基本定義" localSheetId="56">#REF!</definedName>
    <definedName name="全戶基本定義" localSheetId="57">#REF!</definedName>
    <definedName name="全戶基本定義" localSheetId="58">#REF!</definedName>
    <definedName name="全戶基本定義" localSheetId="59">#REF!</definedName>
    <definedName name="全戶基本定義" localSheetId="60">#REF!</definedName>
    <definedName name="全戶基本定義" localSheetId="61">#REF!</definedName>
    <definedName name="全戶基本定義" localSheetId="62">#REF!</definedName>
    <definedName name="全戶基本定義" localSheetId="63">#REF!</definedName>
    <definedName name="全戶基本定義" localSheetId="64">#REF!</definedName>
    <definedName name="全戶基本定義" localSheetId="65">#REF!</definedName>
    <definedName name="全戶基本定義" localSheetId="21">#REF!</definedName>
    <definedName name="全戶基本定義" localSheetId="66">#REF!</definedName>
    <definedName name="全戶基本定義" localSheetId="22">#REF!</definedName>
    <definedName name="全戶基本定義" localSheetId="23">#REF!</definedName>
    <definedName name="全戶基本定義" localSheetId="24">#REF!</definedName>
    <definedName name="全戶基本定義" localSheetId="25">#REF!</definedName>
    <definedName name="全戶基本定義">#REF!</definedName>
    <definedName name="助學獎學金">[1]身分別金額!$D$2:$E$6</definedName>
    <definedName name="扶養人_照顧者" localSheetId="12">#REF!</definedName>
    <definedName name="扶養人_照顧者" localSheetId="13">#REF!</definedName>
    <definedName name="扶養人_照顧者" localSheetId="14">#REF!</definedName>
    <definedName name="扶養人_照顧者" localSheetId="15">#REF!</definedName>
    <definedName name="扶養人_照顧者" localSheetId="6">#REF!</definedName>
    <definedName name="扶養人_照顧者" localSheetId="2">#REF!</definedName>
    <definedName name="扶養人_照顧者" localSheetId="7">#REF!</definedName>
    <definedName name="扶養人_照顧者" localSheetId="8">#REF!</definedName>
    <definedName name="扶養人_照顧者" localSheetId="5">#REF!</definedName>
    <definedName name="扶養人_照顧者" localSheetId="1">#REF!</definedName>
    <definedName name="扶養人_照顧者" localSheetId="4">#REF!</definedName>
    <definedName name="扶養人_照顧者" localSheetId="9">#REF!</definedName>
    <definedName name="扶養人_照顧者" localSheetId="11">#REF!</definedName>
    <definedName name="扶養人_照顧者" localSheetId="16">#REF!</definedName>
    <definedName name="扶養人_照顧者" localSheetId="26">#REF!</definedName>
    <definedName name="扶養人_照顧者" localSheetId="27">#REF!</definedName>
    <definedName name="扶養人_照顧者" localSheetId="28">#REF!</definedName>
    <definedName name="扶養人_照顧者" localSheetId="29">#REF!</definedName>
    <definedName name="扶養人_照顧者" localSheetId="30">#REF!</definedName>
    <definedName name="扶養人_照顧者" localSheetId="31">#REF!</definedName>
    <definedName name="扶養人_照顧者" localSheetId="32">#REF!</definedName>
    <definedName name="扶養人_照顧者" localSheetId="33">#REF!</definedName>
    <definedName name="扶養人_照顧者" localSheetId="34">#REF!</definedName>
    <definedName name="扶養人_照顧者" localSheetId="35">#REF!</definedName>
    <definedName name="扶養人_照顧者" localSheetId="18">#REF!</definedName>
    <definedName name="扶養人_照顧者" localSheetId="36">#REF!</definedName>
    <definedName name="扶養人_照顧者" localSheetId="37">#REF!</definedName>
    <definedName name="扶養人_照顧者" localSheetId="38">#REF!</definedName>
    <definedName name="扶養人_照顧者" localSheetId="39">#REF!</definedName>
    <definedName name="扶養人_照顧者" localSheetId="40">#REF!</definedName>
    <definedName name="扶養人_照顧者" localSheetId="41">#REF!</definedName>
    <definedName name="扶養人_照顧者" localSheetId="42">#REF!</definedName>
    <definedName name="扶養人_照顧者" localSheetId="43">#REF!</definedName>
    <definedName name="扶養人_照顧者" localSheetId="44">#REF!</definedName>
    <definedName name="扶養人_照顧者" localSheetId="45">#REF!</definedName>
    <definedName name="扶養人_照顧者" localSheetId="19">#REF!</definedName>
    <definedName name="扶養人_照顧者" localSheetId="46">#REF!</definedName>
    <definedName name="扶養人_照顧者" localSheetId="47">#REF!</definedName>
    <definedName name="扶養人_照顧者" localSheetId="48">#REF!</definedName>
    <definedName name="扶養人_照顧者" localSheetId="49">#REF!</definedName>
    <definedName name="扶養人_照顧者" localSheetId="50">#REF!</definedName>
    <definedName name="扶養人_照顧者" localSheetId="51">#REF!</definedName>
    <definedName name="扶養人_照顧者" localSheetId="52">#REF!</definedName>
    <definedName name="扶養人_照顧者" localSheetId="53">#REF!</definedName>
    <definedName name="扶養人_照顧者" localSheetId="54">#REF!</definedName>
    <definedName name="扶養人_照顧者" localSheetId="55">#REF!</definedName>
    <definedName name="扶養人_照顧者" localSheetId="20">#REF!</definedName>
    <definedName name="扶養人_照顧者" localSheetId="56">#REF!</definedName>
    <definedName name="扶養人_照顧者" localSheetId="57">#REF!</definedName>
    <definedName name="扶養人_照顧者" localSheetId="58">#REF!</definedName>
    <definedName name="扶養人_照顧者" localSheetId="59">#REF!</definedName>
    <definedName name="扶養人_照顧者" localSheetId="60">#REF!</definedName>
    <definedName name="扶養人_照顧者" localSheetId="61">#REF!</definedName>
    <definedName name="扶養人_照顧者" localSheetId="62">#REF!</definedName>
    <definedName name="扶養人_照顧者" localSheetId="63">#REF!</definedName>
    <definedName name="扶養人_照顧者" localSheetId="64">#REF!</definedName>
    <definedName name="扶養人_照顧者" localSheetId="65">#REF!</definedName>
    <definedName name="扶養人_照顧者" localSheetId="21">#REF!</definedName>
    <definedName name="扶養人_照顧者" localSheetId="66">#REF!</definedName>
    <definedName name="扶養人_照顧者" localSheetId="22">#REF!</definedName>
    <definedName name="扶養人_照顧者" localSheetId="23">#REF!</definedName>
    <definedName name="扶養人_照顧者" localSheetId="24">#REF!</definedName>
    <definedName name="扶養人_照顧者" localSheetId="25">#REF!</definedName>
    <definedName name="扶養人_照顧者">#REF!</definedName>
    <definedName name="保留家庭成員資料" localSheetId="12">#REF!</definedName>
    <definedName name="保留家庭成員資料" localSheetId="13">#REF!</definedName>
    <definedName name="保留家庭成員資料" localSheetId="14">#REF!</definedName>
    <definedName name="保留家庭成員資料" localSheetId="15">#REF!</definedName>
    <definedName name="保留家庭成員資料" localSheetId="6">#REF!</definedName>
    <definedName name="保留家庭成員資料" localSheetId="2">#REF!</definedName>
    <definedName name="保留家庭成員資料" localSheetId="7">#REF!</definedName>
    <definedName name="保留家庭成員資料" localSheetId="8">#REF!</definedName>
    <definedName name="保留家庭成員資料" localSheetId="5">#REF!</definedName>
    <definedName name="保留家庭成員資料" localSheetId="1">#REF!</definedName>
    <definedName name="保留家庭成員資料" localSheetId="4">#REF!</definedName>
    <definedName name="保留家庭成員資料" localSheetId="9">#REF!</definedName>
    <definedName name="保留家庭成員資料" localSheetId="11">#REF!</definedName>
    <definedName name="保留家庭成員資料" localSheetId="16">#REF!</definedName>
    <definedName name="保留家庭成員資料" localSheetId="26">#REF!</definedName>
    <definedName name="保留家庭成員資料" localSheetId="27">#REF!</definedName>
    <definedName name="保留家庭成員資料" localSheetId="28">#REF!</definedName>
    <definedName name="保留家庭成員資料" localSheetId="29">#REF!</definedName>
    <definedName name="保留家庭成員資料" localSheetId="30">#REF!</definedName>
    <definedName name="保留家庭成員資料" localSheetId="31">#REF!</definedName>
    <definedName name="保留家庭成員資料" localSheetId="32">#REF!</definedName>
    <definedName name="保留家庭成員資料" localSheetId="33">#REF!</definedName>
    <definedName name="保留家庭成員資料" localSheetId="34">#REF!</definedName>
    <definedName name="保留家庭成員資料" localSheetId="35">#REF!</definedName>
    <definedName name="保留家庭成員資料" localSheetId="18">#REF!</definedName>
    <definedName name="保留家庭成員資料" localSheetId="36">#REF!</definedName>
    <definedName name="保留家庭成員資料" localSheetId="37">#REF!</definedName>
    <definedName name="保留家庭成員資料" localSheetId="38">#REF!</definedName>
    <definedName name="保留家庭成員資料" localSheetId="39">#REF!</definedName>
    <definedName name="保留家庭成員資料" localSheetId="40">#REF!</definedName>
    <definedName name="保留家庭成員資料" localSheetId="41">#REF!</definedName>
    <definedName name="保留家庭成員資料" localSheetId="42">#REF!</definedName>
    <definedName name="保留家庭成員資料" localSheetId="43">#REF!</definedName>
    <definedName name="保留家庭成員資料" localSheetId="44">#REF!</definedName>
    <definedName name="保留家庭成員資料" localSheetId="45">#REF!</definedName>
    <definedName name="保留家庭成員資料" localSheetId="19">#REF!</definedName>
    <definedName name="保留家庭成員資料" localSheetId="46">#REF!</definedName>
    <definedName name="保留家庭成員資料" localSheetId="47">#REF!</definedName>
    <definedName name="保留家庭成員資料" localSheetId="48">#REF!</definedName>
    <definedName name="保留家庭成員資料" localSheetId="49">#REF!</definedName>
    <definedName name="保留家庭成員資料" localSheetId="50">#REF!</definedName>
    <definedName name="保留家庭成員資料" localSheetId="51">#REF!</definedName>
    <definedName name="保留家庭成員資料" localSheetId="52">#REF!</definedName>
    <definedName name="保留家庭成員資料" localSheetId="53">#REF!</definedName>
    <definedName name="保留家庭成員資料" localSheetId="54">#REF!</definedName>
    <definedName name="保留家庭成員資料" localSheetId="55">#REF!</definedName>
    <definedName name="保留家庭成員資料" localSheetId="20">#REF!</definedName>
    <definedName name="保留家庭成員資料" localSheetId="56">#REF!</definedName>
    <definedName name="保留家庭成員資料" localSheetId="57">#REF!</definedName>
    <definedName name="保留家庭成員資料" localSheetId="58">#REF!</definedName>
    <definedName name="保留家庭成員資料" localSheetId="59">#REF!</definedName>
    <definedName name="保留家庭成員資料" localSheetId="60">#REF!</definedName>
    <definedName name="保留家庭成員資料" localSheetId="61">#REF!</definedName>
    <definedName name="保留家庭成員資料" localSheetId="62">#REF!</definedName>
    <definedName name="保留家庭成員資料" localSheetId="63">#REF!</definedName>
    <definedName name="保留家庭成員資料" localSheetId="64">#REF!</definedName>
    <definedName name="保留家庭成員資料" localSheetId="65">#REF!</definedName>
    <definedName name="保留家庭成員資料" localSheetId="21">#REF!</definedName>
    <definedName name="保留家庭成員資料" localSheetId="66">#REF!</definedName>
    <definedName name="保留家庭成員資料" localSheetId="22">#REF!</definedName>
    <definedName name="保留家庭成員資料" localSheetId="23">#REF!</definedName>
    <definedName name="保留家庭成員資料" localSheetId="24">#REF!</definedName>
    <definedName name="保留家庭成員資料" localSheetId="25">#REF!</definedName>
    <definedName name="保留家庭成員資料">#REF!</definedName>
    <definedName name="特殊情形" localSheetId="12">#REF!</definedName>
    <definedName name="特殊情形" localSheetId="13">#REF!</definedName>
    <definedName name="特殊情形" localSheetId="14">#REF!</definedName>
    <definedName name="特殊情形" localSheetId="15">#REF!</definedName>
    <definedName name="特殊情形" localSheetId="6">#REF!</definedName>
    <definedName name="特殊情形" localSheetId="2">#REF!</definedName>
    <definedName name="特殊情形" localSheetId="7">#REF!</definedName>
    <definedName name="特殊情形" localSheetId="8">#REF!</definedName>
    <definedName name="特殊情形" localSheetId="5">#REF!</definedName>
    <definedName name="特殊情形" localSheetId="1">#REF!</definedName>
    <definedName name="特殊情形" localSheetId="4">#REF!</definedName>
    <definedName name="特殊情形" localSheetId="9">#REF!</definedName>
    <definedName name="特殊情形" localSheetId="11">#REF!</definedName>
    <definedName name="特殊情形" localSheetId="16">#REF!</definedName>
    <definedName name="特殊情形" localSheetId="26">#REF!</definedName>
    <definedName name="特殊情形" localSheetId="27">#REF!</definedName>
    <definedName name="特殊情形" localSheetId="28">#REF!</definedName>
    <definedName name="特殊情形" localSheetId="29">#REF!</definedName>
    <definedName name="特殊情形" localSheetId="30">#REF!</definedName>
    <definedName name="特殊情形" localSheetId="31">#REF!</definedName>
    <definedName name="特殊情形" localSheetId="32">#REF!</definedName>
    <definedName name="特殊情形" localSheetId="33">#REF!</definedName>
    <definedName name="特殊情形" localSheetId="34">#REF!</definedName>
    <definedName name="特殊情形" localSheetId="35">#REF!</definedName>
    <definedName name="特殊情形" localSheetId="18">#REF!</definedName>
    <definedName name="特殊情形" localSheetId="36">#REF!</definedName>
    <definedName name="特殊情形" localSheetId="37">#REF!</definedName>
    <definedName name="特殊情形" localSheetId="38">#REF!</definedName>
    <definedName name="特殊情形" localSheetId="39">#REF!</definedName>
    <definedName name="特殊情形" localSheetId="40">#REF!</definedName>
    <definedName name="特殊情形" localSheetId="41">#REF!</definedName>
    <definedName name="特殊情形" localSheetId="42">#REF!</definedName>
    <definedName name="特殊情形" localSheetId="43">#REF!</definedName>
    <definedName name="特殊情形" localSheetId="44">#REF!</definedName>
    <definedName name="特殊情形" localSheetId="45">#REF!</definedName>
    <definedName name="特殊情形" localSheetId="19">#REF!</definedName>
    <definedName name="特殊情形" localSheetId="46">#REF!</definedName>
    <definedName name="特殊情形" localSheetId="47">#REF!</definedName>
    <definedName name="特殊情形" localSheetId="48">#REF!</definedName>
    <definedName name="特殊情形" localSheetId="49">#REF!</definedName>
    <definedName name="特殊情形" localSheetId="50">#REF!</definedName>
    <definedName name="特殊情形" localSheetId="51">#REF!</definedName>
    <definedName name="特殊情形" localSheetId="52">#REF!</definedName>
    <definedName name="特殊情形" localSheetId="53">#REF!</definedName>
    <definedName name="特殊情形" localSheetId="54">#REF!</definedName>
    <definedName name="特殊情形" localSheetId="55">#REF!</definedName>
    <definedName name="特殊情形" localSheetId="20">#REF!</definedName>
    <definedName name="特殊情形" localSheetId="56">#REF!</definedName>
    <definedName name="特殊情形" localSheetId="57">#REF!</definedName>
    <definedName name="特殊情形" localSheetId="58">#REF!</definedName>
    <definedName name="特殊情形" localSheetId="59">#REF!</definedName>
    <definedName name="特殊情形" localSheetId="60">#REF!</definedName>
    <definedName name="特殊情形" localSheetId="61">#REF!</definedName>
    <definedName name="特殊情形" localSheetId="62">#REF!</definedName>
    <definedName name="特殊情形" localSheetId="63">#REF!</definedName>
    <definedName name="特殊情形" localSheetId="64">#REF!</definedName>
    <definedName name="特殊情形" localSheetId="65">#REF!</definedName>
    <definedName name="特殊情形" localSheetId="21">#REF!</definedName>
    <definedName name="特殊情形" localSheetId="66">#REF!</definedName>
    <definedName name="特殊情形" localSheetId="22">#REF!</definedName>
    <definedName name="特殊情形" localSheetId="23">#REF!</definedName>
    <definedName name="特殊情形" localSheetId="24">#REF!</definedName>
    <definedName name="特殊情形" localSheetId="25">#REF!</definedName>
    <definedName name="特殊情形">#REF!</definedName>
    <definedName name="特殊情況" localSheetId="12">#REF!</definedName>
    <definedName name="特殊情況" localSheetId="13">#REF!</definedName>
    <definedName name="特殊情況" localSheetId="14">#REF!</definedName>
    <definedName name="特殊情況" localSheetId="15">#REF!</definedName>
    <definedName name="特殊情況" localSheetId="6">#REF!</definedName>
    <definedName name="特殊情況" localSheetId="2">#REF!</definedName>
    <definedName name="特殊情況" localSheetId="7">#REF!</definedName>
    <definedName name="特殊情況" localSheetId="8">#REF!</definedName>
    <definedName name="特殊情況" localSheetId="5">#REF!</definedName>
    <definedName name="特殊情況" localSheetId="1">#REF!</definedName>
    <definedName name="特殊情況" localSheetId="4">#REF!</definedName>
    <definedName name="特殊情況" localSheetId="9">#REF!</definedName>
    <definedName name="特殊情況" localSheetId="11">#REF!</definedName>
    <definedName name="特殊情況" localSheetId="16">#REF!</definedName>
    <definedName name="特殊情況" localSheetId="26">#REF!</definedName>
    <definedName name="特殊情況" localSheetId="27">#REF!</definedName>
    <definedName name="特殊情況" localSheetId="28">#REF!</definedName>
    <definedName name="特殊情況" localSheetId="29">#REF!</definedName>
    <definedName name="特殊情況" localSheetId="30">#REF!</definedName>
    <definedName name="特殊情況" localSheetId="31">#REF!</definedName>
    <definedName name="特殊情況" localSheetId="32">#REF!</definedName>
    <definedName name="特殊情況" localSheetId="33">#REF!</definedName>
    <definedName name="特殊情況" localSheetId="34">#REF!</definedName>
    <definedName name="特殊情況" localSheetId="35">#REF!</definedName>
    <definedName name="特殊情況" localSheetId="18">#REF!</definedName>
    <definedName name="特殊情況" localSheetId="36">#REF!</definedName>
    <definedName name="特殊情況" localSheetId="37">#REF!</definedName>
    <definedName name="特殊情況" localSheetId="38">#REF!</definedName>
    <definedName name="特殊情況" localSheetId="39">#REF!</definedName>
    <definedName name="特殊情況" localSheetId="40">#REF!</definedName>
    <definedName name="特殊情況" localSheetId="41">#REF!</definedName>
    <definedName name="特殊情況" localSheetId="42">#REF!</definedName>
    <definedName name="特殊情況" localSheetId="43">#REF!</definedName>
    <definedName name="特殊情況" localSheetId="44">#REF!</definedName>
    <definedName name="特殊情況" localSheetId="45">#REF!</definedName>
    <definedName name="特殊情況" localSheetId="19">#REF!</definedName>
    <definedName name="特殊情況" localSheetId="46">#REF!</definedName>
    <definedName name="特殊情況" localSheetId="47">#REF!</definedName>
    <definedName name="特殊情況" localSheetId="48">#REF!</definedName>
    <definedName name="特殊情況" localSheetId="49">#REF!</definedName>
    <definedName name="特殊情況" localSheetId="50">#REF!</definedName>
    <definedName name="特殊情況" localSheetId="51">#REF!</definedName>
    <definedName name="特殊情況" localSheetId="52">#REF!</definedName>
    <definedName name="特殊情況" localSheetId="53">#REF!</definedName>
    <definedName name="特殊情況" localSheetId="54">#REF!</definedName>
    <definedName name="特殊情況" localSheetId="55">#REF!</definedName>
    <definedName name="特殊情況" localSheetId="20">#REF!</definedName>
    <definedName name="特殊情況" localSheetId="56">#REF!</definedName>
    <definedName name="特殊情況" localSheetId="57">#REF!</definedName>
    <definedName name="特殊情況" localSheetId="58">#REF!</definedName>
    <definedName name="特殊情況" localSheetId="59">#REF!</definedName>
    <definedName name="特殊情況" localSheetId="60">#REF!</definedName>
    <definedName name="特殊情況" localSheetId="61">#REF!</definedName>
    <definedName name="特殊情況" localSheetId="62">#REF!</definedName>
    <definedName name="特殊情況" localSheetId="63">#REF!</definedName>
    <definedName name="特殊情況" localSheetId="64">#REF!</definedName>
    <definedName name="特殊情況" localSheetId="65">#REF!</definedName>
    <definedName name="特殊情況" localSheetId="21">#REF!</definedName>
    <definedName name="特殊情況" localSheetId="66">#REF!</definedName>
    <definedName name="特殊情況" localSheetId="22">#REF!</definedName>
    <definedName name="特殊情況" localSheetId="23">#REF!</definedName>
    <definedName name="特殊情況" localSheetId="24">#REF!</definedName>
    <definedName name="特殊情況" localSheetId="25">#REF!</definedName>
    <definedName name="特殊情況">#REF!</definedName>
    <definedName name="符合全戶定義且提交所得稅清單與財產清單" localSheetId="12">#REF!</definedName>
    <definedName name="符合全戶定義且提交所得稅清單與財產清單" localSheetId="13">#REF!</definedName>
    <definedName name="符合全戶定義且提交所得稅清單與財產清單" localSheetId="14">#REF!</definedName>
    <definedName name="符合全戶定義且提交所得稅清單與財產清單" localSheetId="15">#REF!</definedName>
    <definedName name="符合全戶定義且提交所得稅清單與財產清單" localSheetId="6">#REF!</definedName>
    <definedName name="符合全戶定義且提交所得稅清單與財產清單" localSheetId="2">#REF!</definedName>
    <definedName name="符合全戶定義且提交所得稅清單與財產清單" localSheetId="7">#REF!</definedName>
    <definedName name="符合全戶定義且提交所得稅清單與財產清單" localSheetId="8">#REF!</definedName>
    <definedName name="符合全戶定義且提交所得稅清單與財產清單" localSheetId="5">#REF!</definedName>
    <definedName name="符合全戶定義且提交所得稅清單與財產清單" localSheetId="1">#REF!</definedName>
    <definedName name="符合全戶定義且提交所得稅清單與財產清單" localSheetId="4">#REF!</definedName>
    <definedName name="符合全戶定義且提交所得稅清單與財產清單" localSheetId="9">#REF!</definedName>
    <definedName name="符合全戶定義且提交所得稅清單與財產清單" localSheetId="11">#REF!</definedName>
    <definedName name="符合全戶定義且提交所得稅清單與財產清單" localSheetId="16">#REF!</definedName>
    <definedName name="符合全戶定義且提交所得稅清單與財產清單" localSheetId="26">#REF!</definedName>
    <definedName name="符合全戶定義且提交所得稅清單與財產清單" localSheetId="27">#REF!</definedName>
    <definedName name="符合全戶定義且提交所得稅清單與財產清單" localSheetId="28">#REF!</definedName>
    <definedName name="符合全戶定義且提交所得稅清單與財產清單" localSheetId="29">#REF!</definedName>
    <definedName name="符合全戶定義且提交所得稅清單與財產清單" localSheetId="30">#REF!</definedName>
    <definedName name="符合全戶定義且提交所得稅清單與財產清單" localSheetId="31">#REF!</definedName>
    <definedName name="符合全戶定義且提交所得稅清單與財產清單" localSheetId="32">#REF!</definedName>
    <definedName name="符合全戶定義且提交所得稅清單與財產清單" localSheetId="33">#REF!</definedName>
    <definedName name="符合全戶定義且提交所得稅清單與財產清單" localSheetId="34">#REF!</definedName>
    <definedName name="符合全戶定義且提交所得稅清單與財產清單" localSheetId="35">#REF!</definedName>
    <definedName name="符合全戶定義且提交所得稅清單與財產清單" localSheetId="18">#REF!</definedName>
    <definedName name="符合全戶定義且提交所得稅清單與財產清單" localSheetId="36">#REF!</definedName>
    <definedName name="符合全戶定義且提交所得稅清單與財產清單" localSheetId="37">#REF!</definedName>
    <definedName name="符合全戶定義且提交所得稅清單與財產清單" localSheetId="38">#REF!</definedName>
    <definedName name="符合全戶定義且提交所得稅清單與財產清單" localSheetId="39">#REF!</definedName>
    <definedName name="符合全戶定義且提交所得稅清單與財產清單" localSheetId="40">#REF!</definedName>
    <definedName name="符合全戶定義且提交所得稅清單與財產清單" localSheetId="41">#REF!</definedName>
    <definedName name="符合全戶定義且提交所得稅清單與財產清單" localSheetId="42">#REF!</definedName>
    <definedName name="符合全戶定義且提交所得稅清單與財產清單" localSheetId="43">#REF!</definedName>
    <definedName name="符合全戶定義且提交所得稅清單與財產清單" localSheetId="44">#REF!</definedName>
    <definedName name="符合全戶定義且提交所得稅清單與財產清單" localSheetId="45">#REF!</definedName>
    <definedName name="符合全戶定義且提交所得稅清單與財產清單" localSheetId="19">#REF!</definedName>
    <definedName name="符合全戶定義且提交所得稅清單與財產清單" localSheetId="46">#REF!</definedName>
    <definedName name="符合全戶定義且提交所得稅清單與財產清單" localSheetId="47">#REF!</definedName>
    <definedName name="符合全戶定義且提交所得稅清單與財產清單" localSheetId="48">#REF!</definedName>
    <definedName name="符合全戶定義且提交所得稅清單與財產清單" localSheetId="49">#REF!</definedName>
    <definedName name="符合全戶定義且提交所得稅清單與財產清單" localSheetId="50">#REF!</definedName>
    <definedName name="符合全戶定義且提交所得稅清單與財產清單" localSheetId="51">#REF!</definedName>
    <definedName name="符合全戶定義且提交所得稅清單與財產清單" localSheetId="52">#REF!</definedName>
    <definedName name="符合全戶定義且提交所得稅清單與財產清單" localSheetId="53">#REF!</definedName>
    <definedName name="符合全戶定義且提交所得稅清單與財產清單" localSheetId="54">#REF!</definedName>
    <definedName name="符合全戶定義且提交所得稅清單與財產清單" localSheetId="55">#REF!</definedName>
    <definedName name="符合全戶定義且提交所得稅清單與財產清單" localSheetId="20">#REF!</definedName>
    <definedName name="符合全戶定義且提交所得稅清單與財產清單" localSheetId="56">#REF!</definedName>
    <definedName name="符合全戶定義且提交所得稅清單與財產清單" localSheetId="57">#REF!</definedName>
    <definedName name="符合全戶定義且提交所得稅清單與財產清單" localSheetId="58">#REF!</definedName>
    <definedName name="符合全戶定義且提交所得稅清單與財產清單" localSheetId="59">#REF!</definedName>
    <definedName name="符合全戶定義且提交所得稅清單與財產清單" localSheetId="60">#REF!</definedName>
    <definedName name="符合全戶定義且提交所得稅清單與財產清單" localSheetId="61">#REF!</definedName>
    <definedName name="符合全戶定義且提交所得稅清單與財產清單" localSheetId="62">#REF!</definedName>
    <definedName name="符合全戶定義且提交所得稅清單與財產清單" localSheetId="63">#REF!</definedName>
    <definedName name="符合全戶定義且提交所得稅清單與財產清單" localSheetId="64">#REF!</definedName>
    <definedName name="符合全戶定義且提交所得稅清單與財產清單" localSheetId="65">#REF!</definedName>
    <definedName name="符合全戶定義且提交所得稅清單與財產清單" localSheetId="21">#REF!</definedName>
    <definedName name="符合全戶定義且提交所得稅清單與財產清單" localSheetId="66">#REF!</definedName>
    <definedName name="符合全戶定義且提交所得稅清單與財產清單" localSheetId="22">#REF!</definedName>
    <definedName name="符合全戶定義且提交所得稅清單與財產清單" localSheetId="23">#REF!</definedName>
    <definedName name="符合全戶定義且提交所得稅清單與財產清單" localSheetId="24">#REF!</definedName>
    <definedName name="符合全戶定義且提交所得稅清單與財產清單" localSheetId="25">#REF!</definedName>
    <definedName name="符合全戶定義且提交所得稅清單與財產清單">#REF!</definedName>
    <definedName name="無須填寫" localSheetId="12">#REF!</definedName>
    <definedName name="無須填寫" localSheetId="13">#REF!</definedName>
    <definedName name="無須填寫" localSheetId="14">#REF!</definedName>
    <definedName name="無須填寫" localSheetId="15">#REF!</definedName>
    <definedName name="無須填寫" localSheetId="6">#REF!</definedName>
    <definedName name="無須填寫" localSheetId="2">#REF!</definedName>
    <definedName name="無須填寫" localSheetId="7">#REF!</definedName>
    <definedName name="無須填寫" localSheetId="8">#REF!</definedName>
    <definedName name="無須填寫" localSheetId="5">#REF!</definedName>
    <definedName name="無須填寫" localSheetId="1">#REF!</definedName>
    <definedName name="無須填寫" localSheetId="4">#REF!</definedName>
    <definedName name="無須填寫" localSheetId="9">#REF!</definedName>
    <definedName name="無須填寫" localSheetId="11">#REF!</definedName>
    <definedName name="無須填寫" localSheetId="16">#REF!</definedName>
    <definedName name="無須填寫" localSheetId="26">#REF!</definedName>
    <definedName name="無須填寫" localSheetId="27">#REF!</definedName>
    <definedName name="無須填寫" localSheetId="28">#REF!</definedName>
    <definedName name="無須填寫" localSheetId="29">#REF!</definedName>
    <definedName name="無須填寫" localSheetId="30">#REF!</definedName>
    <definedName name="無須填寫" localSheetId="31">#REF!</definedName>
    <definedName name="無須填寫" localSheetId="32">#REF!</definedName>
    <definedName name="無須填寫" localSheetId="33">#REF!</definedName>
    <definedName name="無須填寫" localSheetId="34">#REF!</definedName>
    <definedName name="無須填寫" localSheetId="35">#REF!</definedName>
    <definedName name="無須填寫" localSheetId="18">#REF!</definedName>
    <definedName name="無須填寫" localSheetId="36">#REF!</definedName>
    <definedName name="無須填寫" localSheetId="37">#REF!</definedName>
    <definedName name="無須填寫" localSheetId="38">#REF!</definedName>
    <definedName name="無須填寫" localSheetId="39">#REF!</definedName>
    <definedName name="無須填寫" localSheetId="40">#REF!</definedName>
    <definedName name="無須填寫" localSheetId="41">#REF!</definedName>
    <definedName name="無須填寫" localSheetId="42">#REF!</definedName>
    <definedName name="無須填寫" localSheetId="43">#REF!</definedName>
    <definedName name="無須填寫" localSheetId="44">#REF!</definedName>
    <definedName name="無須填寫" localSheetId="45">#REF!</definedName>
    <definedName name="無須填寫" localSheetId="19">#REF!</definedName>
    <definedName name="無須填寫" localSheetId="46">#REF!</definedName>
    <definedName name="無須填寫" localSheetId="47">#REF!</definedName>
    <definedName name="無須填寫" localSheetId="48">#REF!</definedName>
    <definedName name="無須填寫" localSheetId="49">#REF!</definedName>
    <definedName name="無須填寫" localSheetId="50">#REF!</definedName>
    <definedName name="無須填寫" localSheetId="51">#REF!</definedName>
    <definedName name="無須填寫" localSheetId="52">#REF!</definedName>
    <definedName name="無須填寫" localSheetId="53">#REF!</definedName>
    <definedName name="無須填寫" localSheetId="54">#REF!</definedName>
    <definedName name="無須填寫" localSheetId="55">#REF!</definedName>
    <definedName name="無須填寫" localSheetId="20">#REF!</definedName>
    <definedName name="無須填寫" localSheetId="56">#REF!</definedName>
    <definedName name="無須填寫" localSheetId="57">#REF!</definedName>
    <definedName name="無須填寫" localSheetId="58">#REF!</definedName>
    <definedName name="無須填寫" localSheetId="59">#REF!</definedName>
    <definedName name="無須填寫" localSheetId="60">#REF!</definedName>
    <definedName name="無須填寫" localSheetId="61">#REF!</definedName>
    <definedName name="無須填寫" localSheetId="62">#REF!</definedName>
    <definedName name="無須填寫" localSheetId="63">#REF!</definedName>
    <definedName name="無須填寫" localSheetId="64">#REF!</definedName>
    <definedName name="無須填寫" localSheetId="65">#REF!</definedName>
    <definedName name="無須填寫" localSheetId="21">#REF!</definedName>
    <definedName name="無須填寫" localSheetId="66">#REF!</definedName>
    <definedName name="無須填寫" localSheetId="22">#REF!</definedName>
    <definedName name="無須填寫" localSheetId="23">#REF!</definedName>
    <definedName name="無須填寫" localSheetId="24">#REF!</definedName>
    <definedName name="無須填寫" localSheetId="25">#REF!</definedName>
    <definedName name="無須填寫">#REF!</definedName>
    <definedName name="資料">"{=IFERROR(INDEX(資料,SMALL(IF((全戶基本定義=$J$2)*(符合全戶定義且提交所得稅清單與財產清單=$J$4),編號,FALSE),ROW(1:1)),3),"""")}"</definedName>
    <definedName name="監護人" localSheetId="12">#REF!</definedName>
    <definedName name="監護人" localSheetId="13">#REF!</definedName>
    <definedName name="監護人" localSheetId="14">#REF!</definedName>
    <definedName name="監護人" localSheetId="15">#REF!</definedName>
    <definedName name="監護人" localSheetId="6">#REF!</definedName>
    <definedName name="監護人" localSheetId="2">#REF!</definedName>
    <definedName name="監護人" localSheetId="7">#REF!</definedName>
    <definedName name="監護人" localSheetId="8">#REF!</definedName>
    <definedName name="監護人" localSheetId="5">#REF!</definedName>
    <definedName name="監護人" localSheetId="1">#REF!</definedName>
    <definedName name="監護人" localSheetId="4">#REF!</definedName>
    <definedName name="監護人" localSheetId="9">#REF!</definedName>
    <definedName name="監護人" localSheetId="11">#REF!</definedName>
    <definedName name="監護人" localSheetId="16">#REF!</definedName>
    <definedName name="監護人" localSheetId="26">#REF!</definedName>
    <definedName name="監護人" localSheetId="27">#REF!</definedName>
    <definedName name="監護人" localSheetId="28">#REF!</definedName>
    <definedName name="監護人" localSheetId="29">#REF!</definedName>
    <definedName name="監護人" localSheetId="30">#REF!</definedName>
    <definedName name="監護人" localSheetId="31">#REF!</definedName>
    <definedName name="監護人" localSheetId="32">#REF!</definedName>
    <definedName name="監護人" localSheetId="33">#REF!</definedName>
    <definedName name="監護人" localSheetId="34">#REF!</definedName>
    <definedName name="監護人" localSheetId="35">#REF!</definedName>
    <definedName name="監護人" localSheetId="18">#REF!</definedName>
    <definedName name="監護人" localSheetId="36">#REF!</definedName>
    <definedName name="監護人" localSheetId="37">#REF!</definedName>
    <definedName name="監護人" localSheetId="38">#REF!</definedName>
    <definedName name="監護人" localSheetId="39">#REF!</definedName>
    <definedName name="監護人" localSheetId="40">#REF!</definedName>
    <definedName name="監護人" localSheetId="41">#REF!</definedName>
    <definedName name="監護人" localSheetId="42">#REF!</definedName>
    <definedName name="監護人" localSheetId="43">#REF!</definedName>
    <definedName name="監護人" localSheetId="44">#REF!</definedName>
    <definedName name="監護人" localSheetId="45">#REF!</definedName>
    <definedName name="監護人" localSheetId="19">#REF!</definedName>
    <definedName name="監護人" localSheetId="46">#REF!</definedName>
    <definedName name="監護人" localSheetId="47">#REF!</definedName>
    <definedName name="監護人" localSheetId="48">#REF!</definedName>
    <definedName name="監護人" localSheetId="49">#REF!</definedName>
    <definedName name="監護人" localSheetId="50">#REF!</definedName>
    <definedName name="監護人" localSheetId="51">#REF!</definedName>
    <definedName name="監護人" localSheetId="52">#REF!</definedName>
    <definedName name="監護人" localSheetId="53">#REF!</definedName>
    <definedName name="監護人" localSheetId="54">#REF!</definedName>
    <definedName name="監護人" localSheetId="55">#REF!</definedName>
    <definedName name="監護人" localSheetId="20">#REF!</definedName>
    <definedName name="監護人" localSheetId="56">#REF!</definedName>
    <definedName name="監護人" localSheetId="57">#REF!</definedName>
    <definedName name="監護人" localSheetId="58">#REF!</definedName>
    <definedName name="監護人" localSheetId="59">#REF!</definedName>
    <definedName name="監護人" localSheetId="60">#REF!</definedName>
    <definedName name="監護人" localSheetId="61">#REF!</definedName>
    <definedName name="監護人" localSheetId="62">#REF!</definedName>
    <definedName name="監護人" localSheetId="63">#REF!</definedName>
    <definedName name="監護人" localSheetId="64">#REF!</definedName>
    <definedName name="監護人" localSheetId="65">#REF!</definedName>
    <definedName name="監護人" localSheetId="21">#REF!</definedName>
    <definedName name="監護人" localSheetId="66">#REF!</definedName>
    <definedName name="監護人" localSheetId="22">#REF!</definedName>
    <definedName name="監護人" localSheetId="23">#REF!</definedName>
    <definedName name="監護人" localSheetId="24">#REF!</definedName>
    <definedName name="監護人" localSheetId="25">#REF!</definedName>
    <definedName name="監護人">#REF!</definedName>
    <definedName name="編號" localSheetId="12">#REF!</definedName>
    <definedName name="編號" localSheetId="13">#REF!</definedName>
    <definedName name="編號" localSheetId="14">#REF!</definedName>
    <definedName name="編號" localSheetId="15">#REF!</definedName>
    <definedName name="編號" localSheetId="6">#REF!</definedName>
    <definedName name="編號" localSheetId="2">#REF!</definedName>
    <definedName name="編號" localSheetId="7">#REF!</definedName>
    <definedName name="編號" localSheetId="8">#REF!</definedName>
    <definedName name="編號" localSheetId="5">#REF!</definedName>
    <definedName name="編號" localSheetId="1">#REF!</definedName>
    <definedName name="編號" localSheetId="4">#REF!</definedName>
    <definedName name="編號" localSheetId="9">#REF!</definedName>
    <definedName name="編號" localSheetId="11">#REF!</definedName>
    <definedName name="編號" localSheetId="16">#REF!</definedName>
    <definedName name="編號" localSheetId="26">#REF!</definedName>
    <definedName name="編號" localSheetId="27">#REF!</definedName>
    <definedName name="編號" localSheetId="28">#REF!</definedName>
    <definedName name="編號" localSheetId="29">#REF!</definedName>
    <definedName name="編號" localSheetId="30">#REF!</definedName>
    <definedName name="編號" localSheetId="31">#REF!</definedName>
    <definedName name="編號" localSheetId="32">#REF!</definedName>
    <definedName name="編號" localSheetId="33">#REF!</definedName>
    <definedName name="編號" localSheetId="34">#REF!</definedName>
    <definedName name="編號" localSheetId="35">#REF!</definedName>
    <definedName name="編號" localSheetId="18">#REF!</definedName>
    <definedName name="編號" localSheetId="36">#REF!</definedName>
    <definedName name="編號" localSheetId="37">#REF!</definedName>
    <definedName name="編號" localSheetId="38">#REF!</definedName>
    <definedName name="編號" localSheetId="39">#REF!</definedName>
    <definedName name="編號" localSheetId="40">#REF!</definedName>
    <definedName name="編號" localSheetId="41">#REF!</definedName>
    <definedName name="編號" localSheetId="42">#REF!</definedName>
    <definedName name="編號" localSheetId="43">#REF!</definedName>
    <definedName name="編號" localSheetId="44">#REF!</definedName>
    <definedName name="編號" localSheetId="45">#REF!</definedName>
    <definedName name="編號" localSheetId="19">#REF!</definedName>
    <definedName name="編號" localSheetId="46">#REF!</definedName>
    <definedName name="編號" localSheetId="47">#REF!</definedName>
    <definedName name="編號" localSheetId="48">#REF!</definedName>
    <definedName name="編號" localSheetId="49">#REF!</definedName>
    <definedName name="編號" localSheetId="50">#REF!</definedName>
    <definedName name="編號" localSheetId="51">#REF!</definedName>
    <definedName name="編號" localSheetId="52">#REF!</definedName>
    <definedName name="編號" localSheetId="53">#REF!</definedName>
    <definedName name="編號" localSheetId="54">#REF!</definedName>
    <definedName name="編號" localSheetId="55">#REF!</definedName>
    <definedName name="編號" localSheetId="20">#REF!</definedName>
    <definedName name="編號" localSheetId="56">#REF!</definedName>
    <definedName name="編號" localSheetId="57">#REF!</definedName>
    <definedName name="編號" localSheetId="58">#REF!</definedName>
    <definedName name="編號" localSheetId="59">#REF!</definedName>
    <definedName name="編號" localSheetId="60">#REF!</definedName>
    <definedName name="編號" localSheetId="61">#REF!</definedName>
    <definedName name="編號" localSheetId="62">#REF!</definedName>
    <definedName name="編號" localSheetId="63">#REF!</definedName>
    <definedName name="編號" localSheetId="64">#REF!</definedName>
    <definedName name="編號" localSheetId="65">#REF!</definedName>
    <definedName name="編號" localSheetId="21">#REF!</definedName>
    <definedName name="編號" localSheetId="66">#REF!</definedName>
    <definedName name="編號" localSheetId="22">#REF!</definedName>
    <definedName name="編號" localSheetId="23">#REF!</definedName>
    <definedName name="編號" localSheetId="24">#REF!</definedName>
    <definedName name="編號" localSheetId="25">#REF!</definedName>
    <definedName name="編號">#REF!</definedName>
    <definedName name="請" localSheetId="12">#REF!</definedName>
    <definedName name="請" localSheetId="13">#REF!</definedName>
    <definedName name="請" localSheetId="14">#REF!</definedName>
    <definedName name="請" localSheetId="15">#REF!</definedName>
    <definedName name="請" localSheetId="6">#REF!</definedName>
    <definedName name="請" localSheetId="2">#REF!</definedName>
    <definedName name="請" localSheetId="7">#REF!</definedName>
    <definedName name="請" localSheetId="8">#REF!</definedName>
    <definedName name="請" localSheetId="5">#REF!</definedName>
    <definedName name="請" localSheetId="1">#REF!</definedName>
    <definedName name="請" localSheetId="4">#REF!</definedName>
    <definedName name="請" localSheetId="9">#REF!</definedName>
    <definedName name="請" localSheetId="11">#REF!</definedName>
    <definedName name="請" localSheetId="16">#REF!</definedName>
    <definedName name="請" localSheetId="26">#REF!</definedName>
    <definedName name="請" localSheetId="27">#REF!</definedName>
    <definedName name="請" localSheetId="28">#REF!</definedName>
    <definedName name="請" localSheetId="29">#REF!</definedName>
    <definedName name="請" localSheetId="30">#REF!</definedName>
    <definedName name="請" localSheetId="31">#REF!</definedName>
    <definedName name="請" localSheetId="32">#REF!</definedName>
    <definedName name="請" localSheetId="33">#REF!</definedName>
    <definedName name="請" localSheetId="34">#REF!</definedName>
    <definedName name="請" localSheetId="35">#REF!</definedName>
    <definedName name="請" localSheetId="18">#REF!</definedName>
    <definedName name="請" localSheetId="36">#REF!</definedName>
    <definedName name="請" localSheetId="37">#REF!</definedName>
    <definedName name="請" localSheetId="38">#REF!</definedName>
    <definedName name="請" localSheetId="39">#REF!</definedName>
    <definedName name="請" localSheetId="40">#REF!</definedName>
    <definedName name="請" localSheetId="41">#REF!</definedName>
    <definedName name="請" localSheetId="42">#REF!</definedName>
    <definedName name="請" localSheetId="43">#REF!</definedName>
    <definedName name="請" localSheetId="44">#REF!</definedName>
    <definedName name="請" localSheetId="45">#REF!</definedName>
    <definedName name="請" localSheetId="19">#REF!</definedName>
    <definedName name="請" localSheetId="46">#REF!</definedName>
    <definedName name="請" localSheetId="47">#REF!</definedName>
    <definedName name="請" localSheetId="48">#REF!</definedName>
    <definedName name="請" localSheetId="49">#REF!</definedName>
    <definedName name="請" localSheetId="50">#REF!</definedName>
    <definedName name="請" localSheetId="51">#REF!</definedName>
    <definedName name="請" localSheetId="52">#REF!</definedName>
    <definedName name="請" localSheetId="53">#REF!</definedName>
    <definedName name="請" localSheetId="54">#REF!</definedName>
    <definedName name="請" localSheetId="55">#REF!</definedName>
    <definedName name="請" localSheetId="20">#REF!</definedName>
    <definedName name="請" localSheetId="56">#REF!</definedName>
    <definedName name="請" localSheetId="57">#REF!</definedName>
    <definedName name="請" localSheetId="58">#REF!</definedName>
    <definedName name="請" localSheetId="59">#REF!</definedName>
    <definedName name="請" localSheetId="60">#REF!</definedName>
    <definedName name="請" localSheetId="61">#REF!</definedName>
    <definedName name="請" localSheetId="62">#REF!</definedName>
    <definedName name="請" localSheetId="63">#REF!</definedName>
    <definedName name="請" localSheetId="64">#REF!</definedName>
    <definedName name="請" localSheetId="65">#REF!</definedName>
    <definedName name="請" localSheetId="21">#REF!</definedName>
    <definedName name="請" localSheetId="66">#REF!</definedName>
    <definedName name="請" localSheetId="22">#REF!</definedName>
    <definedName name="請" localSheetId="23">#REF!</definedName>
    <definedName name="請" localSheetId="24">#REF!</definedName>
    <definedName name="請" localSheetId="25">#REF!</definedName>
    <definedName name="請">#REF!</definedName>
    <definedName name="請11" localSheetId="12">#REF!</definedName>
    <definedName name="請11" localSheetId="13">#REF!</definedName>
    <definedName name="請11" localSheetId="14">#REF!</definedName>
    <definedName name="請11" localSheetId="15">#REF!</definedName>
    <definedName name="請11" localSheetId="6">#REF!</definedName>
    <definedName name="請11" localSheetId="2">#REF!</definedName>
    <definedName name="請11" localSheetId="7">#REF!</definedName>
    <definedName name="請11" localSheetId="8">#REF!</definedName>
    <definedName name="請11" localSheetId="5">#REF!</definedName>
    <definedName name="請11" localSheetId="1">#REF!</definedName>
    <definedName name="請11" localSheetId="4">#REF!</definedName>
    <definedName name="請11" localSheetId="9">#REF!</definedName>
    <definedName name="請11" localSheetId="11">#REF!</definedName>
    <definedName name="請11" localSheetId="16">#REF!</definedName>
    <definedName name="請11" localSheetId="26">#REF!</definedName>
    <definedName name="請11" localSheetId="27">#REF!</definedName>
    <definedName name="請11" localSheetId="28">#REF!</definedName>
    <definedName name="請11" localSheetId="29">#REF!</definedName>
    <definedName name="請11" localSheetId="30">#REF!</definedName>
    <definedName name="請11" localSheetId="31">#REF!</definedName>
    <definedName name="請11" localSheetId="32">#REF!</definedName>
    <definedName name="請11" localSheetId="33">#REF!</definedName>
    <definedName name="請11" localSheetId="34">#REF!</definedName>
    <definedName name="請11" localSheetId="35">#REF!</definedName>
    <definedName name="請11" localSheetId="18">#REF!</definedName>
    <definedName name="請11" localSheetId="36">#REF!</definedName>
    <definedName name="請11" localSheetId="37">#REF!</definedName>
    <definedName name="請11" localSheetId="38">#REF!</definedName>
    <definedName name="請11" localSheetId="39">#REF!</definedName>
    <definedName name="請11" localSheetId="40">#REF!</definedName>
    <definedName name="請11" localSheetId="41">#REF!</definedName>
    <definedName name="請11" localSheetId="42">#REF!</definedName>
    <definedName name="請11" localSheetId="43">#REF!</definedName>
    <definedName name="請11" localSheetId="44">#REF!</definedName>
    <definedName name="請11" localSheetId="45">#REF!</definedName>
    <definedName name="請11" localSheetId="19">#REF!</definedName>
    <definedName name="請11" localSheetId="46">#REF!</definedName>
    <definedName name="請11" localSheetId="47">#REF!</definedName>
    <definedName name="請11" localSheetId="48">#REF!</definedName>
    <definedName name="請11" localSheetId="49">#REF!</definedName>
    <definedName name="請11" localSheetId="50">#REF!</definedName>
    <definedName name="請11" localSheetId="51">#REF!</definedName>
    <definedName name="請11" localSheetId="52">#REF!</definedName>
    <definedName name="請11" localSheetId="53">#REF!</definedName>
    <definedName name="請11" localSheetId="54">#REF!</definedName>
    <definedName name="請11" localSheetId="55">#REF!</definedName>
    <definedName name="請11" localSheetId="20">#REF!</definedName>
    <definedName name="請11" localSheetId="56">#REF!</definedName>
    <definedName name="請11" localSheetId="57">#REF!</definedName>
    <definedName name="請11" localSheetId="58">#REF!</definedName>
    <definedName name="請11" localSheetId="59">#REF!</definedName>
    <definedName name="請11" localSheetId="60">#REF!</definedName>
    <definedName name="請11" localSheetId="61">#REF!</definedName>
    <definedName name="請11" localSheetId="62">#REF!</definedName>
    <definedName name="請11" localSheetId="63">#REF!</definedName>
    <definedName name="請11" localSheetId="64">#REF!</definedName>
    <definedName name="請11" localSheetId="65">#REF!</definedName>
    <definedName name="請11" localSheetId="21">#REF!</definedName>
    <definedName name="請11" localSheetId="66">#REF!</definedName>
    <definedName name="請11" localSheetId="22">#REF!</definedName>
    <definedName name="請11" localSheetId="23">#REF!</definedName>
    <definedName name="請11" localSheetId="24">#REF!</definedName>
    <definedName name="請11" localSheetId="25">#REF!</definedName>
    <definedName name="請11">#REF!</definedName>
    <definedName name="學業成績優秀獎學金">[1]身分別金額!$G$2:$H$7</definedName>
  </definedNames>
  <calcPr calcId="162913"/>
  <customWorkbookViews>
    <customWorkbookView name="GuangYuanUser - 個人檢視畫面" guid="{2E803300-2E27-461A-90ED-497A1CF7E874}" mergeInterval="0" personalView="1" maximized="1" windowWidth="1276" windowHeight="606" tabRatio="666" activeSheetId="5"/>
  </customWorkbookViews>
</workbook>
</file>

<file path=xl/calcChain.xml><?xml version="1.0" encoding="utf-8"?>
<calcChain xmlns="http://schemas.openxmlformats.org/spreadsheetml/2006/main">
  <c r="D7" i="62" l="1"/>
  <c r="D8" i="62"/>
  <c r="D9" i="62"/>
  <c r="D10" i="62"/>
  <c r="D11" i="62"/>
  <c r="D12" i="62"/>
  <c r="D13" i="62"/>
  <c r="D14" i="62"/>
  <c r="D15" i="62"/>
  <c r="D16" i="62"/>
  <c r="D17" i="62"/>
  <c r="D18" i="62"/>
  <c r="D19" i="62"/>
  <c r="D20" i="62"/>
  <c r="D21" i="62"/>
  <c r="D22" i="62"/>
  <c r="D23" i="62"/>
  <c r="D24"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6" i="62"/>
  <c r="D7" i="76"/>
  <c r="D8" i="76"/>
  <c r="D9" i="76"/>
  <c r="D10" i="76"/>
  <c r="D11" i="76"/>
  <c r="D12" i="76"/>
  <c r="D13" i="76"/>
  <c r="D14" i="76"/>
  <c r="D15" i="76"/>
  <c r="D16" i="76"/>
  <c r="D17" i="76"/>
  <c r="D18" i="76"/>
  <c r="D19" i="76"/>
  <c r="D20" i="76"/>
  <c r="D21" i="76"/>
  <c r="D22" i="76"/>
  <c r="D23" i="76"/>
  <c r="D24" i="76"/>
  <c r="D25" i="76"/>
  <c r="D26" i="76"/>
  <c r="D27" i="76"/>
  <c r="D28" i="76"/>
  <c r="D29" i="76"/>
  <c r="D30" i="76"/>
  <c r="D31" i="76"/>
  <c r="D32" i="76"/>
  <c r="D33" i="76"/>
  <c r="D34" i="76"/>
  <c r="D35" i="76"/>
  <c r="D36" i="76"/>
  <c r="D37" i="76"/>
  <c r="D38" i="76"/>
  <c r="D39" i="76"/>
  <c r="D40" i="76"/>
  <c r="D41" i="76"/>
  <c r="D42" i="76"/>
  <c r="D43" i="76"/>
  <c r="D44" i="76"/>
  <c r="D45" i="76"/>
  <c r="D46" i="76"/>
  <c r="D47" i="76"/>
  <c r="D48" i="76"/>
  <c r="D49" i="76"/>
  <c r="D50" i="76"/>
  <c r="D51" i="76"/>
  <c r="D52" i="76"/>
  <c r="D53" i="76"/>
  <c r="D54" i="76"/>
  <c r="D55" i="76"/>
  <c r="D6" i="76"/>
  <c r="P7" i="77"/>
  <c r="P8" i="77"/>
  <c r="P9" i="77"/>
  <c r="P7" i="1"/>
  <c r="P8" i="1"/>
  <c r="P9" i="1"/>
  <c r="A8" i="77"/>
  <c r="A9" i="77"/>
  <c r="A10" i="77" s="1"/>
  <c r="A11" i="77" s="1"/>
  <c r="A12" i="77" s="1"/>
  <c r="A13" i="77" s="1"/>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7" i="77"/>
  <c r="Z4" i="77"/>
  <c r="Y4" i="77"/>
  <c r="X4" i="77"/>
  <c r="W4" i="77"/>
  <c r="V4" i="77"/>
  <c r="U4" i="77"/>
  <c r="T4" i="77"/>
  <c r="S4" i="77"/>
  <c r="R4" i="77"/>
  <c r="Q4" i="77"/>
  <c r="P4" i="77"/>
  <c r="A7" i="76"/>
  <c r="A8" i="76" s="1"/>
  <c r="A9" i="76" s="1"/>
  <c r="A10" i="76" s="1"/>
  <c r="A11" i="76" s="1"/>
  <c r="A12" i="76" s="1"/>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39" i="76" s="1"/>
  <c r="A40" i="76" s="1"/>
  <c r="A41" i="76" s="1"/>
  <c r="A42" i="76" s="1"/>
  <c r="A43" i="76" s="1"/>
  <c r="A44" i="76" s="1"/>
  <c r="A45" i="76" s="1"/>
  <c r="A46" i="76" s="1"/>
  <c r="A47" i="76" s="1"/>
  <c r="A48" i="76" s="1"/>
  <c r="A49" i="76" s="1"/>
  <c r="A50" i="76" s="1"/>
  <c r="A51" i="76" s="1"/>
  <c r="A52" i="76" s="1"/>
  <c r="A53" i="76" s="1"/>
  <c r="A54" i="76" s="1"/>
  <c r="A55" i="76" s="1"/>
  <c r="D1" i="75"/>
  <c r="CP9" i="75" l="1"/>
  <c r="CS9" i="75"/>
  <c r="DA9" i="75"/>
  <c r="DB9" i="75"/>
  <c r="DC9" i="75"/>
  <c r="DD9" i="75"/>
  <c r="DE9" i="75"/>
  <c r="CP10" i="75"/>
  <c r="CS10" i="75"/>
  <c r="DA10" i="75"/>
  <c r="DB10" i="75"/>
  <c r="DC10" i="75"/>
  <c r="DD10" i="75"/>
  <c r="DE10" i="75"/>
  <c r="CP11" i="75"/>
  <c r="CS11" i="75"/>
  <c r="DA11" i="75"/>
  <c r="DB11" i="75"/>
  <c r="DC11" i="75"/>
  <c r="DD11" i="75"/>
  <c r="DE11" i="75"/>
  <c r="CP12" i="75"/>
  <c r="CS12" i="75"/>
  <c r="DA12" i="75"/>
  <c r="DB12" i="75"/>
  <c r="DC12" i="75"/>
  <c r="DD12" i="75"/>
  <c r="DE12" i="75"/>
  <c r="CP13" i="75"/>
  <c r="CS13" i="75"/>
  <c r="DA13" i="75"/>
  <c r="DB13" i="75"/>
  <c r="DC13" i="75"/>
  <c r="DD13" i="75"/>
  <c r="DE13" i="75"/>
  <c r="CP14" i="75"/>
  <c r="CS14" i="75"/>
  <c r="DA14" i="75"/>
  <c r="DB14" i="75"/>
  <c r="DC14" i="75"/>
  <c r="DD14" i="75"/>
  <c r="DE14" i="75"/>
  <c r="CP15" i="75"/>
  <c r="CS15" i="75"/>
  <c r="DA15" i="75"/>
  <c r="DB15" i="75"/>
  <c r="DC15" i="75"/>
  <c r="DD15" i="75"/>
  <c r="DE15" i="75"/>
  <c r="CP16" i="75"/>
  <c r="CS16" i="75"/>
  <c r="DA16" i="75"/>
  <c r="DB16" i="75"/>
  <c r="DC16" i="75"/>
  <c r="DD16" i="75"/>
  <c r="DE16" i="75"/>
  <c r="CP17" i="75"/>
  <c r="CS17" i="75"/>
  <c r="DA17" i="75"/>
  <c r="DB17" i="75"/>
  <c r="DC17" i="75"/>
  <c r="DD17" i="75"/>
  <c r="DE17" i="75"/>
  <c r="CP18" i="75"/>
  <c r="CS18" i="75"/>
  <c r="DA18" i="75"/>
  <c r="DB18" i="75"/>
  <c r="DC18" i="75"/>
  <c r="DD18" i="75"/>
  <c r="DE18" i="75"/>
  <c r="CP19" i="75"/>
  <c r="CS19" i="75"/>
  <c r="DA19" i="75"/>
  <c r="DB19" i="75"/>
  <c r="DC19" i="75"/>
  <c r="DD19" i="75"/>
  <c r="DE19" i="75"/>
  <c r="CP20" i="75"/>
  <c r="CS20" i="75"/>
  <c r="DA20" i="75"/>
  <c r="DB20" i="75"/>
  <c r="DC20" i="75"/>
  <c r="DD20" i="75"/>
  <c r="DE20" i="75"/>
  <c r="CP21" i="75"/>
  <c r="CS21" i="75"/>
  <c r="DA21" i="75"/>
  <c r="DB21" i="75"/>
  <c r="DC21" i="75"/>
  <c r="DD21" i="75"/>
  <c r="DE21" i="75"/>
  <c r="CP22" i="75"/>
  <c r="CS22" i="75"/>
  <c r="DA22" i="75"/>
  <c r="DB22" i="75"/>
  <c r="DC22" i="75"/>
  <c r="DD22" i="75"/>
  <c r="DE22" i="75"/>
  <c r="CP23" i="75"/>
  <c r="CS23" i="75"/>
  <c r="DA23" i="75"/>
  <c r="DB23" i="75"/>
  <c r="DC23" i="75"/>
  <c r="DD23" i="75"/>
  <c r="DE23" i="75"/>
  <c r="CP24" i="75"/>
  <c r="CS24" i="75"/>
  <c r="DA24" i="75"/>
  <c r="DB24" i="75"/>
  <c r="DC24" i="75"/>
  <c r="DD24" i="75"/>
  <c r="DE24" i="75"/>
  <c r="CP25" i="75"/>
  <c r="CS25" i="75"/>
  <c r="DA25" i="75"/>
  <c r="DB25" i="75"/>
  <c r="DC25" i="75"/>
  <c r="DD25" i="75"/>
  <c r="DE25" i="75"/>
  <c r="CP26" i="75"/>
  <c r="CS26" i="75"/>
  <c r="DA26" i="75"/>
  <c r="DB26" i="75"/>
  <c r="DC26" i="75"/>
  <c r="DD26" i="75"/>
  <c r="DE26" i="75"/>
  <c r="CP27" i="75"/>
  <c r="CS27" i="75"/>
  <c r="DA27" i="75"/>
  <c r="DB27" i="75"/>
  <c r="DC27" i="75"/>
  <c r="DD27" i="75"/>
  <c r="DE27" i="75"/>
  <c r="CP28" i="75"/>
  <c r="CS28" i="75"/>
  <c r="DA28" i="75"/>
  <c r="DB28" i="75"/>
  <c r="DC28" i="75"/>
  <c r="DD28" i="75"/>
  <c r="DE28" i="75"/>
  <c r="CP29" i="75"/>
  <c r="CS29" i="75"/>
  <c r="DA29" i="75"/>
  <c r="DB29" i="75"/>
  <c r="DC29" i="75"/>
  <c r="DD29" i="75"/>
  <c r="DE29" i="75"/>
  <c r="CP30" i="75"/>
  <c r="CS30" i="75"/>
  <c r="DA30" i="75"/>
  <c r="DB30" i="75"/>
  <c r="DC30" i="75"/>
  <c r="DD30" i="75"/>
  <c r="DE30" i="75"/>
  <c r="CP31" i="75"/>
  <c r="CS31" i="75"/>
  <c r="DA31" i="75"/>
  <c r="DB31" i="75"/>
  <c r="DC31" i="75"/>
  <c r="DD31" i="75"/>
  <c r="DE31" i="75"/>
  <c r="CP32" i="75"/>
  <c r="CS32" i="75"/>
  <c r="DA32" i="75"/>
  <c r="DB32" i="75"/>
  <c r="DC32" i="75"/>
  <c r="DD32" i="75"/>
  <c r="DE32" i="75"/>
  <c r="CP33" i="75"/>
  <c r="CS33" i="75"/>
  <c r="DA33" i="75"/>
  <c r="DB33" i="75"/>
  <c r="DC33" i="75"/>
  <c r="DD33" i="75"/>
  <c r="DE33" i="75"/>
  <c r="CP34" i="75"/>
  <c r="CS34" i="75"/>
  <c r="DA34" i="75"/>
  <c r="DB34" i="75"/>
  <c r="DC34" i="75"/>
  <c r="DD34" i="75"/>
  <c r="DE34" i="75"/>
  <c r="CP35" i="75"/>
  <c r="CS35" i="75"/>
  <c r="DA35" i="75"/>
  <c r="DB35" i="75"/>
  <c r="DC35" i="75"/>
  <c r="DD35" i="75"/>
  <c r="DE35" i="75"/>
  <c r="CP36" i="75"/>
  <c r="CS36" i="75"/>
  <c r="DA36" i="75"/>
  <c r="DB36" i="75"/>
  <c r="DC36" i="75"/>
  <c r="DD36" i="75"/>
  <c r="DE36" i="75"/>
  <c r="CP37" i="75"/>
  <c r="CS37" i="75"/>
  <c r="DA37" i="75"/>
  <c r="DB37" i="75"/>
  <c r="DC37" i="75"/>
  <c r="DD37" i="75"/>
  <c r="DE37" i="75"/>
  <c r="CP38" i="75"/>
  <c r="CS38" i="75"/>
  <c r="DA38" i="75"/>
  <c r="DB38" i="75"/>
  <c r="DC38" i="75"/>
  <c r="DD38" i="75"/>
  <c r="DE38" i="75"/>
  <c r="CP39" i="75"/>
  <c r="CS39" i="75"/>
  <c r="DA39" i="75"/>
  <c r="DB39" i="75"/>
  <c r="DC39" i="75"/>
  <c r="DD39" i="75"/>
  <c r="DE39" i="75"/>
  <c r="CP40" i="75"/>
  <c r="CS40" i="75"/>
  <c r="DA40" i="75"/>
  <c r="DB40" i="75"/>
  <c r="DC40" i="75"/>
  <c r="DD40" i="75"/>
  <c r="DE40" i="75"/>
  <c r="CP41" i="75"/>
  <c r="CS41" i="75"/>
  <c r="DA41" i="75"/>
  <c r="DB41" i="75"/>
  <c r="DC41" i="75"/>
  <c r="DD41" i="75"/>
  <c r="DE41" i="75"/>
  <c r="CP42" i="75"/>
  <c r="CS42" i="75"/>
  <c r="DA42" i="75"/>
  <c r="DB42" i="75"/>
  <c r="DC42" i="75"/>
  <c r="DD42" i="75"/>
  <c r="DE42" i="75"/>
  <c r="CP43" i="75"/>
  <c r="CS43" i="75"/>
  <c r="DA43" i="75"/>
  <c r="DB43" i="75"/>
  <c r="DC43" i="75"/>
  <c r="DD43" i="75"/>
  <c r="DE43" i="75"/>
  <c r="CP44" i="75"/>
  <c r="CS44" i="75"/>
  <c r="DA44" i="75"/>
  <c r="DB44" i="75"/>
  <c r="DC44" i="75"/>
  <c r="DD44" i="75"/>
  <c r="DE44" i="75"/>
  <c r="CP45" i="75"/>
  <c r="CS45" i="75"/>
  <c r="DA45" i="75"/>
  <c r="DB45" i="75"/>
  <c r="DC45" i="75"/>
  <c r="DD45" i="75"/>
  <c r="DE45" i="75"/>
  <c r="CP46" i="75"/>
  <c r="CS46" i="75"/>
  <c r="DA46" i="75"/>
  <c r="DB46" i="75"/>
  <c r="DC46" i="75"/>
  <c r="DD46" i="75"/>
  <c r="DE46" i="75"/>
  <c r="CP47" i="75"/>
  <c r="CS47" i="75"/>
  <c r="DA47" i="75"/>
  <c r="DB47" i="75"/>
  <c r="DC47" i="75"/>
  <c r="DD47" i="75"/>
  <c r="DE47" i="75"/>
  <c r="CP48" i="75"/>
  <c r="CS48" i="75"/>
  <c r="DA48" i="75"/>
  <c r="DB48" i="75"/>
  <c r="DC48" i="75"/>
  <c r="DD48" i="75"/>
  <c r="DE48" i="75"/>
  <c r="CP49" i="75"/>
  <c r="CS49" i="75"/>
  <c r="DA49" i="75"/>
  <c r="DB49" i="75"/>
  <c r="DC49" i="75"/>
  <c r="DD49" i="75"/>
  <c r="DE49" i="75"/>
  <c r="CP50" i="75"/>
  <c r="CS50" i="75"/>
  <c r="DA50" i="75"/>
  <c r="DB50" i="75"/>
  <c r="DC50" i="75"/>
  <c r="DD50" i="75"/>
  <c r="DE50" i="75"/>
  <c r="CP51" i="75"/>
  <c r="CS51" i="75"/>
  <c r="DA51" i="75"/>
  <c r="DB51" i="75"/>
  <c r="DC51" i="75"/>
  <c r="DD51" i="75"/>
  <c r="DE51" i="75"/>
  <c r="CP52" i="75"/>
  <c r="CS52" i="75"/>
  <c r="DA52" i="75"/>
  <c r="DB52" i="75"/>
  <c r="DC52" i="75"/>
  <c r="DD52" i="75"/>
  <c r="DE52" i="75"/>
  <c r="CP53" i="75"/>
  <c r="CS53" i="75"/>
  <c r="DA53" i="75"/>
  <c r="DB53" i="75"/>
  <c r="DC53" i="75"/>
  <c r="DD53" i="75"/>
  <c r="DE53" i="75"/>
  <c r="CP54" i="75"/>
  <c r="CS54" i="75"/>
  <c r="DA54" i="75"/>
  <c r="DB54" i="75"/>
  <c r="DC54" i="75"/>
  <c r="DD54" i="75"/>
  <c r="DE54" i="75"/>
  <c r="CP55" i="75"/>
  <c r="CS55" i="75"/>
  <c r="DA55" i="75"/>
  <c r="DB55" i="75"/>
  <c r="DC55" i="75"/>
  <c r="DD55" i="75"/>
  <c r="DE55" i="75"/>
  <c r="CP56" i="75"/>
  <c r="CS56" i="75"/>
  <c r="DA56" i="75"/>
  <c r="DB56" i="75"/>
  <c r="DC56" i="75"/>
  <c r="DD56" i="75"/>
  <c r="DE56" i="75"/>
  <c r="CP57" i="75"/>
  <c r="CS57" i="75"/>
  <c r="DA57" i="75"/>
  <c r="DB57" i="75"/>
  <c r="DC57" i="75"/>
  <c r="DD57" i="75"/>
  <c r="DE57" i="75"/>
  <c r="CP8" i="75"/>
  <c r="CS8" i="75"/>
  <c r="DA8" i="75"/>
  <c r="DB8" i="75"/>
  <c r="DC8" i="75"/>
  <c r="DD8" i="75"/>
  <c r="DE8" i="75"/>
  <c r="S39" i="75"/>
  <c r="S37" i="75"/>
  <c r="S35" i="75"/>
  <c r="S33" i="75"/>
  <c r="S31" i="75"/>
  <c r="S29" i="75"/>
  <c r="S27" i="75"/>
  <c r="S25" i="75"/>
  <c r="S23" i="75"/>
  <c r="S21" i="75"/>
  <c r="S19" i="75"/>
  <c r="S17" i="75"/>
  <c r="S15" i="75"/>
  <c r="S13" i="75"/>
  <c r="S11" i="75"/>
  <c r="B9" i="75"/>
  <c r="C9" i="75"/>
  <c r="D9" i="75"/>
  <c r="E9" i="75"/>
  <c r="F9" i="75"/>
  <c r="G9" i="75"/>
  <c r="H9" i="75"/>
  <c r="I9" i="75"/>
  <c r="J9" i="75"/>
  <c r="K9" i="75"/>
  <c r="L9" i="75"/>
  <c r="M9" i="75"/>
  <c r="N9" i="75"/>
  <c r="O9" i="75"/>
  <c r="P9" i="75"/>
  <c r="Q9" i="75"/>
  <c r="R9" i="75"/>
  <c r="S9" i="75"/>
  <c r="T9" i="75"/>
  <c r="U9" i="75"/>
  <c r="V9" i="75"/>
  <c r="W9" i="75"/>
  <c r="X9" i="75"/>
  <c r="Y9" i="75"/>
  <c r="Z9" i="75"/>
  <c r="AA9" i="75"/>
  <c r="AB9" i="75"/>
  <c r="AC9" i="75"/>
  <c r="AD9" i="75"/>
  <c r="AE9" i="75"/>
  <c r="AF9" i="75"/>
  <c r="AG9" i="75"/>
  <c r="AH9" i="75"/>
  <c r="AI9" i="75"/>
  <c r="AJ9" i="75"/>
  <c r="AK9" i="75"/>
  <c r="AL9" i="75"/>
  <c r="AM9" i="75"/>
  <c r="AN9" i="75"/>
  <c r="AO9" i="75"/>
  <c r="AP9" i="75"/>
  <c r="AQ9" i="75"/>
  <c r="AR9" i="75"/>
  <c r="AS9" i="75"/>
  <c r="AT9" i="75"/>
  <c r="AU9" i="75"/>
  <c r="AV9" i="75"/>
  <c r="AW9" i="75"/>
  <c r="AX9" i="75"/>
  <c r="AY9" i="75"/>
  <c r="AZ9" i="75"/>
  <c r="BA9" i="75"/>
  <c r="BB9" i="75"/>
  <c r="BC9" i="75"/>
  <c r="BD9" i="75"/>
  <c r="BE9" i="75"/>
  <c r="BF9" i="75"/>
  <c r="BG9" i="75"/>
  <c r="BH9" i="75"/>
  <c r="BI9" i="75"/>
  <c r="BJ9" i="75"/>
  <c r="BK9" i="75"/>
  <c r="BL9" i="75"/>
  <c r="BM9" i="75"/>
  <c r="BN9" i="75"/>
  <c r="BO9" i="75"/>
  <c r="BP9" i="75"/>
  <c r="BQ9" i="75"/>
  <c r="BR9" i="75"/>
  <c r="BS9" i="75"/>
  <c r="BT9" i="75"/>
  <c r="BU9" i="75"/>
  <c r="BV9" i="75"/>
  <c r="BW9" i="75"/>
  <c r="BX9" i="75"/>
  <c r="BY9" i="75"/>
  <c r="BZ9" i="75"/>
  <c r="CA9" i="75"/>
  <c r="CB9" i="75"/>
  <c r="CC9" i="75"/>
  <c r="CD9" i="75"/>
  <c r="CE9" i="75"/>
  <c r="CF9" i="75"/>
  <c r="CG9" i="75"/>
  <c r="CH9" i="75"/>
  <c r="CI9" i="75"/>
  <c r="CJ9" i="75"/>
  <c r="CK9" i="75"/>
  <c r="CL9" i="75"/>
  <c r="CM9" i="75"/>
  <c r="CN9" i="75"/>
  <c r="B10" i="75"/>
  <c r="C10" i="75"/>
  <c r="D10" i="75"/>
  <c r="E10" i="75"/>
  <c r="F10" i="75"/>
  <c r="G10" i="75"/>
  <c r="H10" i="75"/>
  <c r="I10" i="75"/>
  <c r="J10" i="75"/>
  <c r="K10" i="75"/>
  <c r="L10" i="75"/>
  <c r="M10" i="75"/>
  <c r="N10" i="75"/>
  <c r="DQ10" i="75" s="1"/>
  <c r="O10" i="75"/>
  <c r="P10" i="75"/>
  <c r="Q10" i="75"/>
  <c r="R10" i="75"/>
  <c r="S10" i="75"/>
  <c r="T10" i="75"/>
  <c r="U10" i="75"/>
  <c r="V10" i="75"/>
  <c r="W10" i="75"/>
  <c r="X10" i="75"/>
  <c r="Y10" i="75"/>
  <c r="Z10" i="75"/>
  <c r="AA10" i="75"/>
  <c r="AB10" i="75"/>
  <c r="AC10" i="75"/>
  <c r="AD10" i="75"/>
  <c r="AE10" i="75"/>
  <c r="AF10" i="75"/>
  <c r="AG10" i="75"/>
  <c r="AH10" i="75"/>
  <c r="AI10" i="75"/>
  <c r="AJ10" i="75"/>
  <c r="AK10" i="75"/>
  <c r="AL10" i="75"/>
  <c r="AM10" i="75"/>
  <c r="AN10" i="75"/>
  <c r="AO10" i="75"/>
  <c r="AP10" i="75"/>
  <c r="AQ10" i="75"/>
  <c r="AR10" i="75"/>
  <c r="AS10" i="75"/>
  <c r="AT10" i="75"/>
  <c r="AU10" i="75"/>
  <c r="AV10" i="75"/>
  <c r="AW10" i="75"/>
  <c r="AX10" i="75"/>
  <c r="AY10" i="75"/>
  <c r="AZ10" i="75"/>
  <c r="BA10" i="75"/>
  <c r="BB10" i="75"/>
  <c r="BC10" i="75"/>
  <c r="BD10" i="75"/>
  <c r="BE10" i="75"/>
  <c r="BF10" i="75"/>
  <c r="BG10" i="75"/>
  <c r="BH10" i="75"/>
  <c r="BI10" i="75"/>
  <c r="BJ10" i="75"/>
  <c r="BK10" i="75"/>
  <c r="BL10" i="75"/>
  <c r="BM10" i="75"/>
  <c r="BN10" i="75"/>
  <c r="BO10" i="75"/>
  <c r="BP10" i="75"/>
  <c r="BQ10" i="75"/>
  <c r="BR10" i="75"/>
  <c r="BS10" i="75"/>
  <c r="BT10" i="75"/>
  <c r="BU10" i="75"/>
  <c r="BV10" i="75"/>
  <c r="BW10" i="75"/>
  <c r="BX10" i="75"/>
  <c r="BY10" i="75"/>
  <c r="BZ10" i="75"/>
  <c r="CA10" i="75"/>
  <c r="CB10" i="75"/>
  <c r="CC10" i="75"/>
  <c r="CD10" i="75"/>
  <c r="CE10" i="75"/>
  <c r="CF10" i="75"/>
  <c r="CG10" i="75"/>
  <c r="CH10" i="75"/>
  <c r="CI10" i="75"/>
  <c r="CJ10" i="75"/>
  <c r="CK10" i="75"/>
  <c r="CL10" i="75"/>
  <c r="CM10" i="75"/>
  <c r="CN10" i="75"/>
  <c r="B11" i="75"/>
  <c r="C11" i="75"/>
  <c r="D11" i="75"/>
  <c r="E11" i="75"/>
  <c r="F11" i="75"/>
  <c r="G11" i="75"/>
  <c r="H11" i="75"/>
  <c r="I11" i="75"/>
  <c r="J11" i="75"/>
  <c r="K11" i="75"/>
  <c r="L11" i="75"/>
  <c r="M11" i="75"/>
  <c r="N11" i="75"/>
  <c r="O11" i="75"/>
  <c r="P11" i="75"/>
  <c r="Q11" i="75"/>
  <c r="R11" i="75"/>
  <c r="T11" i="75"/>
  <c r="U11" i="75"/>
  <c r="V11" i="75"/>
  <c r="W11" i="75"/>
  <c r="X11" i="75"/>
  <c r="Y11" i="75"/>
  <c r="Z11" i="75"/>
  <c r="AA11" i="75"/>
  <c r="AB11" i="75"/>
  <c r="AC11" i="75"/>
  <c r="AD11" i="75"/>
  <c r="AE11" i="75"/>
  <c r="AF11" i="75"/>
  <c r="AG11" i="75"/>
  <c r="AH11" i="75"/>
  <c r="AI11" i="75"/>
  <c r="AJ11" i="75"/>
  <c r="AK11" i="75"/>
  <c r="AL11" i="75"/>
  <c r="AM11" i="75"/>
  <c r="AN11" i="75"/>
  <c r="AO11" i="75"/>
  <c r="AP11" i="75"/>
  <c r="AQ11" i="75"/>
  <c r="AR11" i="75"/>
  <c r="AS11" i="75"/>
  <c r="AT11" i="75"/>
  <c r="AU11" i="75"/>
  <c r="AV11" i="75"/>
  <c r="AW11" i="75"/>
  <c r="AX11" i="75"/>
  <c r="AY11" i="75"/>
  <c r="AZ11" i="75"/>
  <c r="BA11" i="75"/>
  <c r="BB11" i="75"/>
  <c r="BC11" i="75"/>
  <c r="BD11" i="75"/>
  <c r="BE11" i="75"/>
  <c r="BF11" i="75"/>
  <c r="BG11" i="75"/>
  <c r="BH11" i="75"/>
  <c r="BI11" i="75"/>
  <c r="BJ11" i="75"/>
  <c r="BK11" i="75"/>
  <c r="BL11" i="75"/>
  <c r="BM11" i="75"/>
  <c r="BN11" i="75"/>
  <c r="BO11" i="75"/>
  <c r="BP11" i="75"/>
  <c r="BQ11" i="75"/>
  <c r="BR11" i="75"/>
  <c r="BS11" i="75"/>
  <c r="BT11" i="75"/>
  <c r="BU11" i="75"/>
  <c r="BV11" i="75"/>
  <c r="BW11" i="75"/>
  <c r="BX11" i="75"/>
  <c r="BY11" i="75"/>
  <c r="BZ11" i="75"/>
  <c r="CA11" i="75"/>
  <c r="CB11" i="75"/>
  <c r="CC11" i="75"/>
  <c r="CD11" i="75"/>
  <c r="CE11" i="75"/>
  <c r="CF11" i="75"/>
  <c r="CG11" i="75"/>
  <c r="CH11" i="75"/>
  <c r="CI11" i="75"/>
  <c r="CJ11" i="75"/>
  <c r="CK11" i="75"/>
  <c r="CL11" i="75"/>
  <c r="CM11" i="75"/>
  <c r="CN11" i="75"/>
  <c r="B12" i="75"/>
  <c r="C12" i="75"/>
  <c r="D12" i="75"/>
  <c r="E12" i="75"/>
  <c r="F12" i="75"/>
  <c r="G12" i="75"/>
  <c r="H12" i="75"/>
  <c r="I12" i="75"/>
  <c r="J12" i="75"/>
  <c r="K12" i="75"/>
  <c r="L12" i="75"/>
  <c r="M12" i="75"/>
  <c r="N12" i="75"/>
  <c r="O12" i="75"/>
  <c r="P12" i="75"/>
  <c r="Q12" i="75"/>
  <c r="R12" i="75"/>
  <c r="S12" i="75"/>
  <c r="T12" i="75"/>
  <c r="U12" i="75"/>
  <c r="V12" i="75"/>
  <c r="W12" i="75"/>
  <c r="X12" i="75"/>
  <c r="Y12" i="75"/>
  <c r="Z12" i="75"/>
  <c r="AA12" i="75"/>
  <c r="AB12" i="75"/>
  <c r="AC12" i="75"/>
  <c r="AD12" i="75"/>
  <c r="AE12" i="75"/>
  <c r="AF12" i="75"/>
  <c r="AG12" i="75"/>
  <c r="AH12" i="75"/>
  <c r="AI12" i="75"/>
  <c r="AJ12" i="75"/>
  <c r="AK12" i="75"/>
  <c r="AL12" i="75"/>
  <c r="AM12" i="75"/>
  <c r="AN12" i="75"/>
  <c r="AO12" i="75"/>
  <c r="AP12" i="75"/>
  <c r="AQ12" i="75"/>
  <c r="AR12" i="75"/>
  <c r="AS12" i="75"/>
  <c r="AT12" i="75"/>
  <c r="AU12" i="75"/>
  <c r="AV12" i="75"/>
  <c r="AW12" i="75"/>
  <c r="AX12" i="75"/>
  <c r="AY12" i="75"/>
  <c r="AZ12" i="75"/>
  <c r="BA12" i="75"/>
  <c r="BB12" i="75"/>
  <c r="BC12" i="75"/>
  <c r="BD12" i="75"/>
  <c r="BE12" i="75"/>
  <c r="BF12" i="75"/>
  <c r="BG12" i="75"/>
  <c r="BH12" i="75"/>
  <c r="BI12" i="75"/>
  <c r="BJ12" i="75"/>
  <c r="BK12" i="75"/>
  <c r="BL12" i="75"/>
  <c r="BM12" i="75"/>
  <c r="BN12" i="75"/>
  <c r="BO12" i="75"/>
  <c r="BP12" i="75"/>
  <c r="BQ12" i="75"/>
  <c r="BR12" i="75"/>
  <c r="BS12" i="75"/>
  <c r="BT12" i="75"/>
  <c r="BU12" i="75"/>
  <c r="BV12" i="75"/>
  <c r="BW12" i="75"/>
  <c r="BX12" i="75"/>
  <c r="BY12" i="75"/>
  <c r="BZ12" i="75"/>
  <c r="CA12" i="75"/>
  <c r="CB12" i="75"/>
  <c r="CC12" i="75"/>
  <c r="CD12" i="75"/>
  <c r="CE12" i="75"/>
  <c r="CF12" i="75"/>
  <c r="CG12" i="75"/>
  <c r="CH12" i="75"/>
  <c r="CI12" i="75"/>
  <c r="CJ12" i="75"/>
  <c r="CK12" i="75"/>
  <c r="CL12" i="75"/>
  <c r="CM12" i="75"/>
  <c r="CN12" i="75"/>
  <c r="B13" i="75"/>
  <c r="C13" i="75"/>
  <c r="D13" i="75"/>
  <c r="E13" i="75"/>
  <c r="F13" i="75"/>
  <c r="G13" i="75"/>
  <c r="H13" i="75"/>
  <c r="I13" i="75"/>
  <c r="J13" i="75"/>
  <c r="K13" i="75"/>
  <c r="L13" i="75"/>
  <c r="M13" i="75"/>
  <c r="N13" i="75"/>
  <c r="FH13" i="75" s="1"/>
  <c r="O13" i="75"/>
  <c r="P13" i="75"/>
  <c r="Q13" i="75"/>
  <c r="R13" i="75"/>
  <c r="T13" i="75"/>
  <c r="U13" i="75"/>
  <c r="V13" i="75"/>
  <c r="W13" i="75"/>
  <c r="X13" i="75"/>
  <c r="Y13" i="75"/>
  <c r="Z13" i="75"/>
  <c r="AA13" i="75"/>
  <c r="AB13" i="75"/>
  <c r="AC13" i="75"/>
  <c r="AD13" i="75"/>
  <c r="AE13" i="75"/>
  <c r="AF13" i="75"/>
  <c r="AG13" i="75"/>
  <c r="AH13" i="75"/>
  <c r="AI13" i="75"/>
  <c r="AJ13" i="75"/>
  <c r="AK13" i="75"/>
  <c r="AL13" i="75"/>
  <c r="AM13" i="75"/>
  <c r="AN13" i="75"/>
  <c r="AO13" i="75"/>
  <c r="AP13" i="75"/>
  <c r="AQ13" i="75"/>
  <c r="AR13" i="75"/>
  <c r="AS13" i="75"/>
  <c r="AT13" i="75"/>
  <c r="AU13" i="75"/>
  <c r="AV13" i="75"/>
  <c r="AW13" i="75"/>
  <c r="AX13" i="75"/>
  <c r="AY13" i="75"/>
  <c r="AZ13" i="75"/>
  <c r="BA13" i="75"/>
  <c r="BB13" i="75"/>
  <c r="BC13" i="75"/>
  <c r="BD13" i="75"/>
  <c r="BE13" i="75"/>
  <c r="BF13" i="75"/>
  <c r="BG13" i="75"/>
  <c r="BH13" i="75"/>
  <c r="BI13" i="75"/>
  <c r="BJ13" i="75"/>
  <c r="BK13" i="75"/>
  <c r="BL13" i="75"/>
  <c r="BM13" i="75"/>
  <c r="BN13" i="75"/>
  <c r="BO13" i="75"/>
  <c r="BP13" i="75"/>
  <c r="BQ13" i="75"/>
  <c r="BR13" i="75"/>
  <c r="BS13" i="75"/>
  <c r="BT13" i="75"/>
  <c r="BU13" i="75"/>
  <c r="BV13" i="75"/>
  <c r="BW13" i="75"/>
  <c r="BX13" i="75"/>
  <c r="BY13" i="75"/>
  <c r="BZ13" i="75"/>
  <c r="CA13" i="75"/>
  <c r="CB13" i="75"/>
  <c r="CC13" i="75"/>
  <c r="CD13" i="75"/>
  <c r="CE13" i="75"/>
  <c r="CF13" i="75"/>
  <c r="CG13" i="75"/>
  <c r="CH13" i="75"/>
  <c r="CI13" i="75"/>
  <c r="CJ13" i="75"/>
  <c r="CK13" i="75"/>
  <c r="CL13" i="75"/>
  <c r="CM13" i="75"/>
  <c r="CN13" i="75"/>
  <c r="B14" i="75"/>
  <c r="C14" i="75"/>
  <c r="D14" i="75"/>
  <c r="E14" i="75"/>
  <c r="F14" i="75"/>
  <c r="G14" i="75"/>
  <c r="H14" i="75"/>
  <c r="I14" i="75"/>
  <c r="J14" i="75"/>
  <c r="K14" i="75"/>
  <c r="L14" i="75"/>
  <c r="M14" i="75"/>
  <c r="N14" i="75"/>
  <c r="O14" i="75"/>
  <c r="P14" i="75"/>
  <c r="Q14" i="75"/>
  <c r="R14" i="75"/>
  <c r="S14" i="75"/>
  <c r="T14" i="75"/>
  <c r="U14" i="75"/>
  <c r="V14" i="75"/>
  <c r="W14" i="75"/>
  <c r="X14" i="75"/>
  <c r="Y14" i="75"/>
  <c r="Z14" i="75"/>
  <c r="AA14" i="75"/>
  <c r="AB14" i="75"/>
  <c r="AC14" i="75"/>
  <c r="AD14" i="75"/>
  <c r="AE14" i="75"/>
  <c r="AF14" i="75"/>
  <c r="AG14" i="75"/>
  <c r="AH14" i="75"/>
  <c r="AI14" i="75"/>
  <c r="AJ14" i="75"/>
  <c r="AK14" i="75"/>
  <c r="AL14" i="75"/>
  <c r="AM14" i="75"/>
  <c r="AN14" i="75"/>
  <c r="AO14" i="75"/>
  <c r="AP14" i="75"/>
  <c r="AQ14" i="75"/>
  <c r="AR14" i="75"/>
  <c r="AS14" i="75"/>
  <c r="AT14" i="75"/>
  <c r="AU14" i="75"/>
  <c r="AV14" i="75"/>
  <c r="AW14" i="75"/>
  <c r="AX14" i="75"/>
  <c r="AY14" i="75"/>
  <c r="AZ14" i="75"/>
  <c r="BA14" i="75"/>
  <c r="BB14" i="75"/>
  <c r="BC14" i="75"/>
  <c r="BD14" i="75"/>
  <c r="BE14" i="75"/>
  <c r="BF14" i="75"/>
  <c r="BG14" i="75"/>
  <c r="BH14" i="75"/>
  <c r="BI14" i="75"/>
  <c r="BJ14" i="75"/>
  <c r="BK14" i="75"/>
  <c r="BL14" i="75"/>
  <c r="BM14" i="75"/>
  <c r="BN14" i="75"/>
  <c r="BO14" i="75"/>
  <c r="BP14" i="75"/>
  <c r="BQ14" i="75"/>
  <c r="BR14" i="75"/>
  <c r="BS14" i="75"/>
  <c r="BT14" i="75"/>
  <c r="BU14" i="75"/>
  <c r="BV14" i="75"/>
  <c r="BW14" i="75"/>
  <c r="BX14" i="75"/>
  <c r="BY14" i="75"/>
  <c r="BZ14" i="75"/>
  <c r="CA14" i="75"/>
  <c r="CB14" i="75"/>
  <c r="CC14" i="75"/>
  <c r="CD14" i="75"/>
  <c r="CE14" i="75"/>
  <c r="CF14" i="75"/>
  <c r="CG14" i="75"/>
  <c r="CH14" i="75"/>
  <c r="CI14" i="75"/>
  <c r="CJ14" i="75"/>
  <c r="CK14" i="75"/>
  <c r="CL14" i="75"/>
  <c r="CM14" i="75"/>
  <c r="CN14" i="75"/>
  <c r="B15" i="75"/>
  <c r="C15" i="75"/>
  <c r="D15" i="75"/>
  <c r="E15" i="75"/>
  <c r="F15" i="75"/>
  <c r="G15" i="75"/>
  <c r="H15" i="75"/>
  <c r="I15" i="75"/>
  <c r="J15" i="75"/>
  <c r="K15" i="75"/>
  <c r="L15" i="75"/>
  <c r="M15" i="75"/>
  <c r="N15" i="75"/>
  <c r="O15" i="75"/>
  <c r="P15" i="75"/>
  <c r="Q15" i="75"/>
  <c r="R15" i="75"/>
  <c r="T15" i="75"/>
  <c r="U15" i="75"/>
  <c r="V15" i="75"/>
  <c r="W15" i="75"/>
  <c r="X15" i="75"/>
  <c r="Y15" i="75"/>
  <c r="Z15" i="75"/>
  <c r="AA15" i="75"/>
  <c r="AB15" i="75"/>
  <c r="AC15" i="75"/>
  <c r="AD15" i="75"/>
  <c r="AE15" i="75"/>
  <c r="AF15" i="75"/>
  <c r="AG15" i="75"/>
  <c r="AH15" i="75"/>
  <c r="AI15" i="75"/>
  <c r="AJ15" i="75"/>
  <c r="AK15" i="75"/>
  <c r="AL15" i="75"/>
  <c r="AM15" i="75"/>
  <c r="AN15" i="75"/>
  <c r="AO15" i="75"/>
  <c r="AP15" i="75"/>
  <c r="AQ15" i="75"/>
  <c r="AR15" i="75"/>
  <c r="AS15" i="75"/>
  <c r="AT15" i="75"/>
  <c r="AU15" i="75"/>
  <c r="AV15" i="75"/>
  <c r="AW15" i="75"/>
  <c r="AX15" i="75"/>
  <c r="AY15" i="75"/>
  <c r="AZ15" i="75"/>
  <c r="BA15" i="75"/>
  <c r="BB15" i="75"/>
  <c r="BC15" i="75"/>
  <c r="BD15" i="75"/>
  <c r="BE15" i="75"/>
  <c r="BF15" i="75"/>
  <c r="BG15" i="75"/>
  <c r="BH15" i="75"/>
  <c r="BI15" i="75"/>
  <c r="BJ15" i="75"/>
  <c r="BK15" i="75"/>
  <c r="BL15" i="75"/>
  <c r="BM15" i="75"/>
  <c r="BN15" i="75"/>
  <c r="BO15" i="75"/>
  <c r="BP15" i="75"/>
  <c r="BQ15" i="75"/>
  <c r="BR15" i="75"/>
  <c r="BS15" i="75"/>
  <c r="BT15" i="75"/>
  <c r="BU15" i="75"/>
  <c r="BV15" i="75"/>
  <c r="BW15" i="75"/>
  <c r="BX15" i="75"/>
  <c r="BY15" i="75"/>
  <c r="BZ15" i="75"/>
  <c r="CA15" i="75"/>
  <c r="CB15" i="75"/>
  <c r="CC15" i="75"/>
  <c r="CD15" i="75"/>
  <c r="CE15" i="75"/>
  <c r="CF15" i="75"/>
  <c r="CG15" i="75"/>
  <c r="CH15" i="75"/>
  <c r="CI15" i="75"/>
  <c r="CJ15" i="75"/>
  <c r="CK15" i="75"/>
  <c r="CL15" i="75"/>
  <c r="CM15" i="75"/>
  <c r="CN15" i="75"/>
  <c r="B16" i="75"/>
  <c r="C16" i="75"/>
  <c r="D16" i="75"/>
  <c r="E16" i="75"/>
  <c r="F16" i="75"/>
  <c r="G16" i="75"/>
  <c r="H16" i="75"/>
  <c r="I16" i="75"/>
  <c r="J16" i="75"/>
  <c r="K16" i="75"/>
  <c r="L16" i="75"/>
  <c r="M16" i="75"/>
  <c r="N16" i="75"/>
  <c r="O16" i="75"/>
  <c r="P16" i="75"/>
  <c r="Q16" i="75"/>
  <c r="R16" i="75"/>
  <c r="S16" i="75"/>
  <c r="T16" i="75"/>
  <c r="U16" i="75"/>
  <c r="V16" i="75"/>
  <c r="W16" i="75"/>
  <c r="X16" i="75"/>
  <c r="Y16" i="75"/>
  <c r="Z16" i="75"/>
  <c r="AA16" i="75"/>
  <c r="AB16" i="75"/>
  <c r="AC16" i="75"/>
  <c r="AD16" i="75"/>
  <c r="AE16" i="75"/>
  <c r="AF16" i="75"/>
  <c r="AG16" i="75"/>
  <c r="AH16" i="75"/>
  <c r="AI16" i="75"/>
  <c r="AJ16" i="75"/>
  <c r="AK16" i="75"/>
  <c r="AL16" i="75"/>
  <c r="AM16" i="75"/>
  <c r="AN16" i="75"/>
  <c r="AO16" i="75"/>
  <c r="AP16" i="75"/>
  <c r="AQ16" i="75"/>
  <c r="AR16" i="75"/>
  <c r="AS16" i="75"/>
  <c r="AT16" i="75"/>
  <c r="AU16" i="75"/>
  <c r="AV16" i="75"/>
  <c r="AW16" i="75"/>
  <c r="AX16" i="75"/>
  <c r="AY16" i="75"/>
  <c r="AZ16" i="75"/>
  <c r="BA16" i="75"/>
  <c r="BB16" i="75"/>
  <c r="BC16" i="75"/>
  <c r="BD16" i="75"/>
  <c r="BE16" i="75"/>
  <c r="BF16" i="75"/>
  <c r="BG16" i="75"/>
  <c r="BH16" i="75"/>
  <c r="BI16" i="75"/>
  <c r="BJ16" i="75"/>
  <c r="BK16" i="75"/>
  <c r="BL16" i="75"/>
  <c r="BM16" i="75"/>
  <c r="BN16" i="75"/>
  <c r="BO16" i="75"/>
  <c r="BP16" i="75"/>
  <c r="BQ16" i="75"/>
  <c r="BR16" i="75"/>
  <c r="BS16" i="75"/>
  <c r="BT16" i="75"/>
  <c r="BU16" i="75"/>
  <c r="BV16" i="75"/>
  <c r="BW16" i="75"/>
  <c r="BX16" i="75"/>
  <c r="BY16" i="75"/>
  <c r="BZ16" i="75"/>
  <c r="CA16" i="75"/>
  <c r="CB16" i="75"/>
  <c r="CC16" i="75"/>
  <c r="CD16" i="75"/>
  <c r="CE16" i="75"/>
  <c r="CF16" i="75"/>
  <c r="CG16" i="75"/>
  <c r="CH16" i="75"/>
  <c r="CI16" i="75"/>
  <c r="CJ16" i="75"/>
  <c r="CK16" i="75"/>
  <c r="CL16" i="75"/>
  <c r="CM16" i="75"/>
  <c r="CN16" i="75"/>
  <c r="B17" i="75"/>
  <c r="C17" i="75"/>
  <c r="D17" i="75"/>
  <c r="E17" i="75"/>
  <c r="F17" i="75"/>
  <c r="G17" i="75"/>
  <c r="H17" i="75"/>
  <c r="I17" i="75"/>
  <c r="J17" i="75"/>
  <c r="K17" i="75"/>
  <c r="L17" i="75"/>
  <c r="M17" i="75"/>
  <c r="N17" i="75"/>
  <c r="O17" i="75"/>
  <c r="P17" i="75"/>
  <c r="Q17" i="75"/>
  <c r="R17" i="75"/>
  <c r="T17" i="75"/>
  <c r="U17" i="75"/>
  <c r="V17" i="75"/>
  <c r="W17" i="75"/>
  <c r="X17" i="75"/>
  <c r="Y17" i="75"/>
  <c r="Z17" i="75"/>
  <c r="AA17" i="75"/>
  <c r="AB17" i="75"/>
  <c r="AC17" i="75"/>
  <c r="AD17" i="75"/>
  <c r="AE17" i="75"/>
  <c r="AF17" i="75"/>
  <c r="AG17" i="75"/>
  <c r="AH17" i="75"/>
  <c r="AI17" i="75"/>
  <c r="AJ17" i="75"/>
  <c r="AK17" i="75"/>
  <c r="AL17" i="75"/>
  <c r="AM17" i="75"/>
  <c r="AN17" i="75"/>
  <c r="AO17" i="75"/>
  <c r="AP17" i="75"/>
  <c r="AQ17" i="75"/>
  <c r="AR17" i="75"/>
  <c r="AS17" i="75"/>
  <c r="AT17" i="75"/>
  <c r="AU17" i="75"/>
  <c r="AV17" i="75"/>
  <c r="AW17" i="75"/>
  <c r="AX17" i="75"/>
  <c r="AY17" i="75"/>
  <c r="AZ17" i="75"/>
  <c r="BA17" i="75"/>
  <c r="BB17" i="75"/>
  <c r="BC17" i="75"/>
  <c r="BD17" i="75"/>
  <c r="BE17" i="75"/>
  <c r="BF17" i="75"/>
  <c r="BG17" i="75"/>
  <c r="BH17" i="75"/>
  <c r="BI17" i="75"/>
  <c r="BJ17" i="75"/>
  <c r="BK17" i="75"/>
  <c r="BL17" i="75"/>
  <c r="BM17" i="75"/>
  <c r="BN17" i="75"/>
  <c r="BO17" i="75"/>
  <c r="BP17" i="75"/>
  <c r="BQ17" i="75"/>
  <c r="BR17" i="75"/>
  <c r="BS17" i="75"/>
  <c r="BT17" i="75"/>
  <c r="BU17" i="75"/>
  <c r="BV17" i="75"/>
  <c r="BW17" i="75"/>
  <c r="BX17" i="75"/>
  <c r="BY17" i="75"/>
  <c r="BZ17" i="75"/>
  <c r="CA17" i="75"/>
  <c r="CB17" i="75"/>
  <c r="CC17" i="75"/>
  <c r="CD17" i="75"/>
  <c r="CE17" i="75"/>
  <c r="CF17" i="75"/>
  <c r="CG17" i="75"/>
  <c r="CH17" i="75"/>
  <c r="CI17" i="75"/>
  <c r="CJ17" i="75"/>
  <c r="CK17" i="75"/>
  <c r="CL17" i="75"/>
  <c r="CM17" i="75"/>
  <c r="CN17" i="75"/>
  <c r="B18" i="75"/>
  <c r="C18" i="75"/>
  <c r="D18" i="75"/>
  <c r="E18" i="75"/>
  <c r="F18" i="75"/>
  <c r="G18" i="75"/>
  <c r="H18" i="75"/>
  <c r="I18" i="75"/>
  <c r="J18" i="75"/>
  <c r="K18" i="75"/>
  <c r="L18" i="75"/>
  <c r="M18" i="75"/>
  <c r="N18" i="75"/>
  <c r="O18" i="75"/>
  <c r="P18" i="75"/>
  <c r="Q18" i="75"/>
  <c r="R18" i="75"/>
  <c r="S18" i="75"/>
  <c r="T18" i="75"/>
  <c r="U18" i="75"/>
  <c r="V18" i="75"/>
  <c r="W18" i="75"/>
  <c r="X18" i="75"/>
  <c r="Y18" i="75"/>
  <c r="Z18" i="75"/>
  <c r="AA18" i="75"/>
  <c r="AB18" i="75"/>
  <c r="AC18" i="75"/>
  <c r="AD18" i="75"/>
  <c r="AE18" i="75"/>
  <c r="AF18" i="75"/>
  <c r="AG18" i="75"/>
  <c r="AH18" i="75"/>
  <c r="AI18" i="75"/>
  <c r="AJ18" i="75"/>
  <c r="AK18" i="75"/>
  <c r="AL18" i="75"/>
  <c r="AM18" i="75"/>
  <c r="AN18" i="75"/>
  <c r="AO18" i="75"/>
  <c r="AP18" i="75"/>
  <c r="AQ18" i="75"/>
  <c r="AR18" i="75"/>
  <c r="AS18" i="75"/>
  <c r="AT18" i="75"/>
  <c r="AU18" i="75"/>
  <c r="AV18" i="75"/>
  <c r="AW18" i="75"/>
  <c r="AX18" i="75"/>
  <c r="AY18" i="75"/>
  <c r="AZ18" i="75"/>
  <c r="BA18" i="75"/>
  <c r="BB18" i="75"/>
  <c r="BC18" i="75"/>
  <c r="BD18" i="75"/>
  <c r="BE18" i="75"/>
  <c r="BF18" i="75"/>
  <c r="BG18" i="75"/>
  <c r="BH18" i="75"/>
  <c r="BI18" i="75"/>
  <c r="BJ18" i="75"/>
  <c r="BK18" i="75"/>
  <c r="BL18" i="75"/>
  <c r="BM18" i="75"/>
  <c r="BN18" i="75"/>
  <c r="BO18" i="75"/>
  <c r="BP18" i="75"/>
  <c r="BQ18" i="75"/>
  <c r="BR18" i="75"/>
  <c r="BS18" i="75"/>
  <c r="BT18" i="75"/>
  <c r="BU18" i="75"/>
  <c r="BV18" i="75"/>
  <c r="BW18" i="75"/>
  <c r="BX18" i="75"/>
  <c r="BY18" i="75"/>
  <c r="BZ18" i="75"/>
  <c r="CA18" i="75"/>
  <c r="CB18" i="75"/>
  <c r="CC18" i="75"/>
  <c r="CD18" i="75"/>
  <c r="CE18" i="75"/>
  <c r="CF18" i="75"/>
  <c r="CG18" i="75"/>
  <c r="CH18" i="75"/>
  <c r="CI18" i="75"/>
  <c r="CJ18" i="75"/>
  <c r="CK18" i="75"/>
  <c r="CL18" i="75"/>
  <c r="CM18" i="75"/>
  <c r="CN18" i="75"/>
  <c r="B19" i="75"/>
  <c r="C19" i="75"/>
  <c r="D19" i="75"/>
  <c r="E19" i="75"/>
  <c r="F19" i="75"/>
  <c r="G19" i="75"/>
  <c r="H19" i="75"/>
  <c r="I19" i="75"/>
  <c r="J19" i="75"/>
  <c r="K19" i="75"/>
  <c r="L19" i="75"/>
  <c r="M19" i="75"/>
  <c r="N19" i="75"/>
  <c r="DQ19" i="75" s="1"/>
  <c r="O19" i="75"/>
  <c r="P19" i="75"/>
  <c r="Q19" i="75"/>
  <c r="R19" i="75"/>
  <c r="T19" i="75"/>
  <c r="U19" i="75"/>
  <c r="V19" i="75"/>
  <c r="W19" i="75"/>
  <c r="X19" i="75"/>
  <c r="Y19" i="75"/>
  <c r="Z19" i="75"/>
  <c r="AA19" i="75"/>
  <c r="AB19" i="75"/>
  <c r="AC19" i="75"/>
  <c r="AD19" i="75"/>
  <c r="AE19" i="75"/>
  <c r="AF19" i="75"/>
  <c r="AG19" i="75"/>
  <c r="AH19" i="75"/>
  <c r="AI19" i="75"/>
  <c r="AJ19" i="75"/>
  <c r="AK19" i="75"/>
  <c r="AL19" i="75"/>
  <c r="AM19" i="75"/>
  <c r="AN19" i="75"/>
  <c r="AO19" i="75"/>
  <c r="AP19" i="75"/>
  <c r="AQ19" i="75"/>
  <c r="AR19" i="75"/>
  <c r="AS19" i="75"/>
  <c r="AT19" i="75"/>
  <c r="AU19" i="75"/>
  <c r="AV19" i="75"/>
  <c r="AW19" i="75"/>
  <c r="AX19" i="75"/>
  <c r="AY19" i="75"/>
  <c r="AZ19" i="75"/>
  <c r="BA19" i="75"/>
  <c r="BB19" i="75"/>
  <c r="BC19" i="75"/>
  <c r="BD19" i="75"/>
  <c r="BE19" i="75"/>
  <c r="BF19" i="75"/>
  <c r="BG19" i="75"/>
  <c r="BH19" i="75"/>
  <c r="BI19" i="75"/>
  <c r="BJ19" i="75"/>
  <c r="BK19" i="75"/>
  <c r="BL19" i="75"/>
  <c r="BM19" i="75"/>
  <c r="BN19" i="75"/>
  <c r="BO19" i="75"/>
  <c r="BP19" i="75"/>
  <c r="BQ19" i="75"/>
  <c r="BR19" i="75"/>
  <c r="BS19" i="75"/>
  <c r="BT19" i="75"/>
  <c r="BU19" i="75"/>
  <c r="BV19" i="75"/>
  <c r="BW19" i="75"/>
  <c r="BX19" i="75"/>
  <c r="BY19" i="75"/>
  <c r="BZ19" i="75"/>
  <c r="CA19" i="75"/>
  <c r="CB19" i="75"/>
  <c r="CC19" i="75"/>
  <c r="CD19" i="75"/>
  <c r="CE19" i="75"/>
  <c r="CF19" i="75"/>
  <c r="CG19" i="75"/>
  <c r="CH19" i="75"/>
  <c r="CI19" i="75"/>
  <c r="CJ19" i="75"/>
  <c r="CK19" i="75"/>
  <c r="CL19" i="75"/>
  <c r="CM19" i="75"/>
  <c r="CN19" i="75"/>
  <c r="B20" i="75"/>
  <c r="C20" i="75"/>
  <c r="D20" i="75"/>
  <c r="E20" i="75"/>
  <c r="FX20" i="75" s="1"/>
  <c r="F20" i="75"/>
  <c r="G20" i="75"/>
  <c r="H20" i="75"/>
  <c r="I20" i="75"/>
  <c r="J20" i="75"/>
  <c r="K20" i="75"/>
  <c r="L20" i="75"/>
  <c r="M20" i="75"/>
  <c r="N20" i="75"/>
  <c r="O20" i="75"/>
  <c r="P20" i="75"/>
  <c r="Q20" i="75"/>
  <c r="R20" i="75"/>
  <c r="S20" i="75"/>
  <c r="T20" i="75"/>
  <c r="U20" i="75"/>
  <c r="V20" i="75"/>
  <c r="W20" i="75"/>
  <c r="X20" i="75"/>
  <c r="Y20" i="75"/>
  <c r="Z20" i="75"/>
  <c r="AA20" i="75"/>
  <c r="AB20" i="75"/>
  <c r="AC20" i="75"/>
  <c r="AD20" i="75"/>
  <c r="AE20" i="75"/>
  <c r="AF20" i="75"/>
  <c r="AG20" i="75"/>
  <c r="AH20" i="75"/>
  <c r="AI20" i="75"/>
  <c r="AJ20" i="75"/>
  <c r="AK20" i="75"/>
  <c r="AL20" i="75"/>
  <c r="AM20" i="75"/>
  <c r="AN20" i="75"/>
  <c r="AO20" i="75"/>
  <c r="AP20" i="75"/>
  <c r="AQ20" i="75"/>
  <c r="AR20" i="75"/>
  <c r="AS20" i="75"/>
  <c r="AT20" i="75"/>
  <c r="AU20" i="75"/>
  <c r="AV20" i="75"/>
  <c r="AW20" i="75"/>
  <c r="AX20" i="75"/>
  <c r="AY20" i="75"/>
  <c r="AZ20" i="75"/>
  <c r="BA20" i="75"/>
  <c r="BB20" i="75"/>
  <c r="BC20" i="75"/>
  <c r="BD20" i="75"/>
  <c r="BE20" i="75"/>
  <c r="BF20" i="75"/>
  <c r="BG20" i="75"/>
  <c r="BH20" i="75"/>
  <c r="BI20" i="75"/>
  <c r="BJ20" i="75"/>
  <c r="BK20" i="75"/>
  <c r="BL20" i="75"/>
  <c r="BM20" i="75"/>
  <c r="BN20" i="75"/>
  <c r="BO20" i="75"/>
  <c r="BP20" i="75"/>
  <c r="BQ20" i="75"/>
  <c r="BR20" i="75"/>
  <c r="BS20" i="75"/>
  <c r="BT20" i="75"/>
  <c r="BU20" i="75"/>
  <c r="BV20" i="75"/>
  <c r="BW20" i="75"/>
  <c r="BX20" i="75"/>
  <c r="BY20" i="75"/>
  <c r="BZ20" i="75"/>
  <c r="CA20" i="75"/>
  <c r="CB20" i="75"/>
  <c r="CC20" i="75"/>
  <c r="CD20" i="75"/>
  <c r="CE20" i="75"/>
  <c r="CF20" i="75"/>
  <c r="CG20" i="75"/>
  <c r="CH20" i="75"/>
  <c r="CI20" i="75"/>
  <c r="CJ20" i="75"/>
  <c r="CK20" i="75"/>
  <c r="CL20" i="75"/>
  <c r="CM20" i="75"/>
  <c r="CN20" i="75"/>
  <c r="B21" i="75"/>
  <c r="C21" i="75"/>
  <c r="D21" i="75"/>
  <c r="E21" i="75"/>
  <c r="F21" i="75"/>
  <c r="G21" i="75"/>
  <c r="H21" i="75"/>
  <c r="I21" i="75"/>
  <c r="J21" i="75"/>
  <c r="K21" i="75"/>
  <c r="L21" i="75"/>
  <c r="M21" i="75"/>
  <c r="N21" i="75"/>
  <c r="O21" i="75"/>
  <c r="P21" i="75"/>
  <c r="Q21" i="75"/>
  <c r="R21" i="75"/>
  <c r="T21" i="75"/>
  <c r="U21" i="75"/>
  <c r="V21" i="75"/>
  <c r="W21" i="75"/>
  <c r="X21" i="75"/>
  <c r="Y21" i="75"/>
  <c r="Z21" i="75"/>
  <c r="AA21" i="75"/>
  <c r="AB21" i="75"/>
  <c r="AC21" i="75"/>
  <c r="AD21" i="75"/>
  <c r="AE21" i="75"/>
  <c r="AF21" i="75"/>
  <c r="AG21" i="75"/>
  <c r="AH21" i="75"/>
  <c r="AI21" i="75"/>
  <c r="AJ21" i="75"/>
  <c r="AK21" i="75"/>
  <c r="AL21" i="75"/>
  <c r="AM21" i="75"/>
  <c r="AN21" i="75"/>
  <c r="AO21" i="75"/>
  <c r="AP21" i="75"/>
  <c r="AQ21" i="75"/>
  <c r="AR21" i="75"/>
  <c r="AS21" i="75"/>
  <c r="AT21" i="75"/>
  <c r="AU21" i="75"/>
  <c r="AV21" i="75"/>
  <c r="AW21" i="75"/>
  <c r="AX21" i="75"/>
  <c r="AY21" i="75"/>
  <c r="AZ21" i="75"/>
  <c r="BA21" i="75"/>
  <c r="BB21" i="75"/>
  <c r="BC21" i="75"/>
  <c r="BD21" i="75"/>
  <c r="BE21" i="75"/>
  <c r="BF21" i="75"/>
  <c r="BG21" i="75"/>
  <c r="BH21" i="75"/>
  <c r="BI21" i="75"/>
  <c r="BJ21" i="75"/>
  <c r="BK21" i="75"/>
  <c r="BL21" i="75"/>
  <c r="BM21" i="75"/>
  <c r="BN21" i="75"/>
  <c r="BO21" i="75"/>
  <c r="BP21" i="75"/>
  <c r="BQ21" i="75"/>
  <c r="BR21" i="75"/>
  <c r="BS21" i="75"/>
  <c r="BT21" i="75"/>
  <c r="BU21" i="75"/>
  <c r="BV21" i="75"/>
  <c r="BW21" i="75"/>
  <c r="BX21" i="75"/>
  <c r="BY21" i="75"/>
  <c r="BZ21" i="75"/>
  <c r="CA21" i="75"/>
  <c r="CB21" i="75"/>
  <c r="CC21" i="75"/>
  <c r="CD21" i="75"/>
  <c r="CE21" i="75"/>
  <c r="CF21" i="75"/>
  <c r="CG21" i="75"/>
  <c r="CH21" i="75"/>
  <c r="CI21" i="75"/>
  <c r="CJ21" i="75"/>
  <c r="CK21" i="75"/>
  <c r="CL21" i="75"/>
  <c r="CM21" i="75"/>
  <c r="CN21" i="75"/>
  <c r="B22" i="75"/>
  <c r="C22" i="75"/>
  <c r="D22" i="75"/>
  <c r="E22" i="75"/>
  <c r="F22" i="75"/>
  <c r="G22" i="75"/>
  <c r="H22" i="75"/>
  <c r="I22" i="75"/>
  <c r="J22" i="75"/>
  <c r="K22" i="75"/>
  <c r="L22" i="75"/>
  <c r="M22" i="75"/>
  <c r="N22" i="75"/>
  <c r="O22" i="75"/>
  <c r="P22" i="75"/>
  <c r="Q22" i="75"/>
  <c r="R22" i="75"/>
  <c r="S22" i="75"/>
  <c r="T22" i="75"/>
  <c r="U22" i="75"/>
  <c r="V22" i="75"/>
  <c r="W22" i="75"/>
  <c r="X22" i="75"/>
  <c r="Y22" i="75"/>
  <c r="Z22" i="75"/>
  <c r="AA22" i="75"/>
  <c r="AB22" i="75"/>
  <c r="AC22" i="75"/>
  <c r="AD22" i="75"/>
  <c r="AE22" i="75"/>
  <c r="AF22" i="75"/>
  <c r="AG22" i="75"/>
  <c r="AH22" i="75"/>
  <c r="AI22" i="75"/>
  <c r="AJ22" i="75"/>
  <c r="AK22" i="75"/>
  <c r="AL22" i="75"/>
  <c r="AM22" i="75"/>
  <c r="AN22" i="75"/>
  <c r="AO22" i="75"/>
  <c r="AP22" i="75"/>
  <c r="AQ22" i="75"/>
  <c r="AR22" i="75"/>
  <c r="AS22" i="75"/>
  <c r="AT22" i="75"/>
  <c r="AU22" i="75"/>
  <c r="AV22" i="75"/>
  <c r="AW22" i="75"/>
  <c r="AX22" i="75"/>
  <c r="AY22" i="75"/>
  <c r="AZ22" i="75"/>
  <c r="BA22" i="75"/>
  <c r="BB22" i="75"/>
  <c r="BC22" i="75"/>
  <c r="BD22" i="75"/>
  <c r="BE22" i="75"/>
  <c r="BF22" i="75"/>
  <c r="BG22" i="75"/>
  <c r="BH22" i="75"/>
  <c r="BI22" i="75"/>
  <c r="BJ22" i="75"/>
  <c r="BK22" i="75"/>
  <c r="BL22" i="75"/>
  <c r="BM22" i="75"/>
  <c r="BN22" i="75"/>
  <c r="BO22" i="75"/>
  <c r="BP22" i="75"/>
  <c r="BQ22" i="75"/>
  <c r="BR22" i="75"/>
  <c r="BS22" i="75"/>
  <c r="BT22" i="75"/>
  <c r="BU22" i="75"/>
  <c r="BV22" i="75"/>
  <c r="BW22" i="75"/>
  <c r="BX22" i="75"/>
  <c r="BY22" i="75"/>
  <c r="BZ22" i="75"/>
  <c r="CA22" i="75"/>
  <c r="CB22" i="75"/>
  <c r="CC22" i="75"/>
  <c r="CD22" i="75"/>
  <c r="CE22" i="75"/>
  <c r="CF22" i="75"/>
  <c r="CG22" i="75"/>
  <c r="CH22" i="75"/>
  <c r="CI22" i="75"/>
  <c r="CJ22" i="75"/>
  <c r="CK22" i="75"/>
  <c r="CL22" i="75"/>
  <c r="CM22" i="75"/>
  <c r="CN22" i="75"/>
  <c r="B23" i="75"/>
  <c r="C23" i="75"/>
  <c r="D23" i="75"/>
  <c r="E23" i="75"/>
  <c r="FX23" i="75" s="1"/>
  <c r="F23" i="75"/>
  <c r="G23" i="75"/>
  <c r="H23" i="75"/>
  <c r="I23" i="75"/>
  <c r="J23" i="75"/>
  <c r="K23" i="75"/>
  <c r="L23" i="75"/>
  <c r="M23" i="75"/>
  <c r="N23" i="75"/>
  <c r="O23" i="75"/>
  <c r="P23" i="75"/>
  <c r="Q23" i="75"/>
  <c r="R23" i="75"/>
  <c r="T23" i="75"/>
  <c r="U23" i="75"/>
  <c r="V23" i="75"/>
  <c r="W23" i="75"/>
  <c r="X23" i="75"/>
  <c r="Y23" i="75"/>
  <c r="Z23" i="75"/>
  <c r="AA23" i="75"/>
  <c r="AB23" i="75"/>
  <c r="AC23" i="75"/>
  <c r="AD23" i="75"/>
  <c r="AE23" i="75"/>
  <c r="AF23" i="75"/>
  <c r="AG23" i="75"/>
  <c r="AH23" i="75"/>
  <c r="AI23" i="75"/>
  <c r="AJ23" i="75"/>
  <c r="AK23" i="75"/>
  <c r="AL23" i="75"/>
  <c r="AM23" i="75"/>
  <c r="AN23" i="75"/>
  <c r="AO23" i="75"/>
  <c r="AP23" i="75"/>
  <c r="AQ23" i="75"/>
  <c r="AR23" i="75"/>
  <c r="AS23" i="75"/>
  <c r="AT23" i="75"/>
  <c r="AU23" i="75"/>
  <c r="AV23" i="75"/>
  <c r="AW23" i="75"/>
  <c r="AX23" i="75"/>
  <c r="AY23" i="75"/>
  <c r="AZ23" i="75"/>
  <c r="BA23" i="75"/>
  <c r="BB23" i="75"/>
  <c r="BC23" i="75"/>
  <c r="BD23" i="75"/>
  <c r="BE23" i="75"/>
  <c r="BF23" i="75"/>
  <c r="BG23" i="75"/>
  <c r="BH23" i="75"/>
  <c r="BI23" i="75"/>
  <c r="BJ23" i="75"/>
  <c r="BK23" i="75"/>
  <c r="BL23" i="75"/>
  <c r="BM23" i="75"/>
  <c r="BN23" i="75"/>
  <c r="BO23" i="75"/>
  <c r="BP23" i="75"/>
  <c r="BQ23" i="75"/>
  <c r="BR23" i="75"/>
  <c r="BS23" i="75"/>
  <c r="BT23" i="75"/>
  <c r="BU23" i="75"/>
  <c r="BV23" i="75"/>
  <c r="BW23" i="75"/>
  <c r="BX23" i="75"/>
  <c r="BY23" i="75"/>
  <c r="BZ23" i="75"/>
  <c r="CA23" i="75"/>
  <c r="CB23" i="75"/>
  <c r="CC23" i="75"/>
  <c r="CD23" i="75"/>
  <c r="CE23" i="75"/>
  <c r="CF23" i="75"/>
  <c r="CG23" i="75"/>
  <c r="CH23" i="75"/>
  <c r="CI23" i="75"/>
  <c r="CJ23" i="75"/>
  <c r="CK23" i="75"/>
  <c r="CL23" i="75"/>
  <c r="CM23" i="75"/>
  <c r="CN23" i="75"/>
  <c r="B24" i="75"/>
  <c r="C24" i="75"/>
  <c r="D24" i="75"/>
  <c r="E24" i="75"/>
  <c r="F24" i="75"/>
  <c r="G24" i="75"/>
  <c r="H24" i="75"/>
  <c r="I24" i="75"/>
  <c r="J24" i="75"/>
  <c r="K24" i="75"/>
  <c r="L24" i="75"/>
  <c r="M24" i="75"/>
  <c r="N24" i="75"/>
  <c r="O24" i="75"/>
  <c r="P24" i="75"/>
  <c r="Q24" i="75"/>
  <c r="R24" i="75"/>
  <c r="S24" i="75"/>
  <c r="T24" i="75"/>
  <c r="U24" i="75"/>
  <c r="V24" i="75"/>
  <c r="W24" i="75"/>
  <c r="X24" i="75"/>
  <c r="Y24" i="75"/>
  <c r="Z24" i="75"/>
  <c r="AA24" i="75"/>
  <c r="AB24" i="75"/>
  <c r="AC24" i="75"/>
  <c r="AD24" i="75"/>
  <c r="AE24" i="75"/>
  <c r="AF24" i="75"/>
  <c r="AG24" i="75"/>
  <c r="AH24" i="75"/>
  <c r="AI24" i="75"/>
  <c r="AJ24" i="75"/>
  <c r="AK24" i="75"/>
  <c r="AL24" i="75"/>
  <c r="AM24" i="75"/>
  <c r="AN24" i="75"/>
  <c r="AO24" i="75"/>
  <c r="AP24" i="75"/>
  <c r="AQ24" i="75"/>
  <c r="AR24" i="75"/>
  <c r="AS24" i="75"/>
  <c r="AT24" i="75"/>
  <c r="AU24" i="75"/>
  <c r="AV24" i="75"/>
  <c r="AW24" i="75"/>
  <c r="AX24" i="75"/>
  <c r="AY24" i="75"/>
  <c r="AZ24" i="75"/>
  <c r="BA24" i="75"/>
  <c r="BB24" i="75"/>
  <c r="BC24" i="75"/>
  <c r="BD24" i="75"/>
  <c r="BE24" i="75"/>
  <c r="BF24" i="75"/>
  <c r="BG24" i="75"/>
  <c r="BH24" i="75"/>
  <c r="BI24" i="75"/>
  <c r="BJ24" i="75"/>
  <c r="BK24" i="75"/>
  <c r="BL24" i="75"/>
  <c r="BM24" i="75"/>
  <c r="BN24" i="75"/>
  <c r="BO24" i="75"/>
  <c r="BP24" i="75"/>
  <c r="BQ24" i="75"/>
  <c r="BR24" i="75"/>
  <c r="BS24" i="75"/>
  <c r="BT24" i="75"/>
  <c r="BU24" i="75"/>
  <c r="BV24" i="75"/>
  <c r="BW24" i="75"/>
  <c r="BX24" i="75"/>
  <c r="BY24" i="75"/>
  <c r="BZ24" i="75"/>
  <c r="CA24" i="75"/>
  <c r="CB24" i="75"/>
  <c r="CC24" i="75"/>
  <c r="CD24" i="75"/>
  <c r="CE24" i="75"/>
  <c r="CF24" i="75"/>
  <c r="CG24" i="75"/>
  <c r="CH24" i="75"/>
  <c r="CI24" i="75"/>
  <c r="CJ24" i="75"/>
  <c r="CK24" i="75"/>
  <c r="CL24" i="75"/>
  <c r="CM24" i="75"/>
  <c r="CN24" i="75"/>
  <c r="B25" i="75"/>
  <c r="C25" i="75"/>
  <c r="D25" i="75"/>
  <c r="E25" i="75"/>
  <c r="F25" i="75"/>
  <c r="G25" i="75"/>
  <c r="H25" i="75"/>
  <c r="I25" i="75"/>
  <c r="J25" i="75"/>
  <c r="K25" i="75"/>
  <c r="L25" i="75"/>
  <c r="M25" i="75"/>
  <c r="N25" i="75"/>
  <c r="O25" i="75"/>
  <c r="P25" i="75"/>
  <c r="Q25" i="75"/>
  <c r="R25" i="75"/>
  <c r="T25" i="75"/>
  <c r="U25" i="75"/>
  <c r="V25" i="75"/>
  <c r="W25" i="75"/>
  <c r="X25" i="75"/>
  <c r="Y25" i="75"/>
  <c r="Z25" i="75"/>
  <c r="AA25" i="75"/>
  <c r="AB25" i="75"/>
  <c r="AC25" i="75"/>
  <c r="AD25" i="75"/>
  <c r="AE25" i="75"/>
  <c r="AF25" i="75"/>
  <c r="AG25" i="75"/>
  <c r="AH25" i="75"/>
  <c r="AI25" i="75"/>
  <c r="AJ25" i="75"/>
  <c r="AK25" i="75"/>
  <c r="AL25" i="75"/>
  <c r="AM25" i="75"/>
  <c r="AN25" i="75"/>
  <c r="AO25" i="75"/>
  <c r="AP25" i="75"/>
  <c r="AQ25" i="75"/>
  <c r="AR25" i="75"/>
  <c r="AS25" i="75"/>
  <c r="AT25" i="75"/>
  <c r="AU25" i="75"/>
  <c r="AV25" i="75"/>
  <c r="AW25" i="75"/>
  <c r="AX25" i="75"/>
  <c r="AY25" i="75"/>
  <c r="AZ25" i="75"/>
  <c r="BA25" i="75"/>
  <c r="BB25" i="75"/>
  <c r="BC25" i="75"/>
  <c r="BD25" i="75"/>
  <c r="BE25" i="75"/>
  <c r="BF25" i="75"/>
  <c r="BG25" i="75"/>
  <c r="BH25" i="75"/>
  <c r="BI25" i="75"/>
  <c r="BJ25" i="75"/>
  <c r="BK25" i="75"/>
  <c r="BL25" i="75"/>
  <c r="BM25" i="75"/>
  <c r="BN25" i="75"/>
  <c r="BO25" i="75"/>
  <c r="BP25" i="75"/>
  <c r="BQ25" i="75"/>
  <c r="BR25" i="75"/>
  <c r="BS25" i="75"/>
  <c r="BT25" i="75"/>
  <c r="BU25" i="75"/>
  <c r="BV25" i="75"/>
  <c r="BW25" i="75"/>
  <c r="BX25" i="75"/>
  <c r="BY25" i="75"/>
  <c r="BZ25" i="75"/>
  <c r="CA25" i="75"/>
  <c r="CB25" i="75"/>
  <c r="CC25" i="75"/>
  <c r="CD25" i="75"/>
  <c r="CE25" i="75"/>
  <c r="CF25" i="75"/>
  <c r="CG25" i="75"/>
  <c r="CH25" i="75"/>
  <c r="CI25" i="75"/>
  <c r="CJ25" i="75"/>
  <c r="CK25" i="75"/>
  <c r="CL25" i="75"/>
  <c r="CM25" i="75"/>
  <c r="CN25" i="75"/>
  <c r="B26" i="75"/>
  <c r="C26" i="75"/>
  <c r="D26" i="75"/>
  <c r="E26" i="75"/>
  <c r="FM26" i="75" s="1"/>
  <c r="F26" i="75"/>
  <c r="G26" i="75"/>
  <c r="H26" i="75"/>
  <c r="I26" i="75"/>
  <c r="J26" i="75"/>
  <c r="K26" i="75"/>
  <c r="L26" i="75"/>
  <c r="M26" i="75"/>
  <c r="N26" i="75"/>
  <c r="O26" i="75"/>
  <c r="P26" i="75"/>
  <c r="Q26" i="75"/>
  <c r="R26" i="75"/>
  <c r="S26" i="75"/>
  <c r="T26" i="75"/>
  <c r="U26" i="75"/>
  <c r="V26" i="75"/>
  <c r="W26" i="75"/>
  <c r="X26" i="75"/>
  <c r="Y26" i="75"/>
  <c r="Z26" i="75"/>
  <c r="AA26" i="75"/>
  <c r="AB26" i="75"/>
  <c r="AC26" i="75"/>
  <c r="AD26" i="75"/>
  <c r="AE26" i="75"/>
  <c r="AF26" i="75"/>
  <c r="AG26" i="75"/>
  <c r="AH26" i="75"/>
  <c r="AI26" i="75"/>
  <c r="AJ26" i="75"/>
  <c r="AK26" i="75"/>
  <c r="AL26" i="75"/>
  <c r="AM26" i="75"/>
  <c r="AN26" i="75"/>
  <c r="AO26" i="75"/>
  <c r="AP26" i="75"/>
  <c r="AQ26" i="75"/>
  <c r="AR26" i="75"/>
  <c r="AS26" i="75"/>
  <c r="AT26" i="75"/>
  <c r="AU26" i="75"/>
  <c r="AV26" i="75"/>
  <c r="AW26" i="75"/>
  <c r="AX26" i="75"/>
  <c r="AY26" i="75"/>
  <c r="AZ26" i="75"/>
  <c r="BA26" i="75"/>
  <c r="BB26" i="75"/>
  <c r="BC26" i="75"/>
  <c r="BD26" i="75"/>
  <c r="BE26" i="75"/>
  <c r="BF26" i="75"/>
  <c r="BG26" i="75"/>
  <c r="BH26" i="75"/>
  <c r="BI26" i="75"/>
  <c r="BJ26" i="75"/>
  <c r="BK26" i="75"/>
  <c r="BL26" i="75"/>
  <c r="BM26" i="75"/>
  <c r="BN26" i="75"/>
  <c r="BO26" i="75"/>
  <c r="BP26" i="75"/>
  <c r="BQ26" i="75"/>
  <c r="BR26" i="75"/>
  <c r="BS26" i="75"/>
  <c r="BT26" i="75"/>
  <c r="BU26" i="75"/>
  <c r="BV26" i="75"/>
  <c r="BW26" i="75"/>
  <c r="BX26" i="75"/>
  <c r="BY26" i="75"/>
  <c r="BZ26" i="75"/>
  <c r="CA26" i="75"/>
  <c r="CB26" i="75"/>
  <c r="CC26" i="75"/>
  <c r="CD26" i="75"/>
  <c r="CE26" i="75"/>
  <c r="CF26" i="75"/>
  <c r="CG26" i="75"/>
  <c r="CH26" i="75"/>
  <c r="CI26" i="75"/>
  <c r="CJ26" i="75"/>
  <c r="CK26" i="75"/>
  <c r="CL26" i="75"/>
  <c r="CM26" i="75"/>
  <c r="CN26" i="75"/>
  <c r="B27" i="75"/>
  <c r="C27" i="75"/>
  <c r="D27" i="75"/>
  <c r="E27" i="75"/>
  <c r="F27" i="75"/>
  <c r="G27" i="75"/>
  <c r="H27" i="75"/>
  <c r="I27" i="75"/>
  <c r="J27" i="75"/>
  <c r="K27" i="75"/>
  <c r="L27" i="75"/>
  <c r="M27" i="75"/>
  <c r="N27" i="75"/>
  <c r="O27" i="75"/>
  <c r="P27" i="75"/>
  <c r="Q27" i="75"/>
  <c r="R27" i="75"/>
  <c r="T27" i="75"/>
  <c r="U27" i="75"/>
  <c r="V27" i="75"/>
  <c r="W27" i="75"/>
  <c r="X27" i="75"/>
  <c r="Y27" i="75"/>
  <c r="Z27" i="75"/>
  <c r="AA27" i="75"/>
  <c r="AB27" i="75"/>
  <c r="AC27" i="75"/>
  <c r="AD27" i="75"/>
  <c r="AE27" i="75"/>
  <c r="AF27" i="75"/>
  <c r="AG27" i="75"/>
  <c r="AH27" i="75"/>
  <c r="AI27" i="75"/>
  <c r="AJ27" i="75"/>
  <c r="AK27" i="75"/>
  <c r="AL27" i="75"/>
  <c r="AM27" i="75"/>
  <c r="AN27" i="75"/>
  <c r="AO27" i="75"/>
  <c r="AP27" i="75"/>
  <c r="AQ27" i="75"/>
  <c r="AR27" i="75"/>
  <c r="AS27" i="75"/>
  <c r="AT27" i="75"/>
  <c r="AU27" i="75"/>
  <c r="AV27" i="75"/>
  <c r="AW27" i="75"/>
  <c r="AX27" i="75"/>
  <c r="AY27" i="75"/>
  <c r="AZ27" i="75"/>
  <c r="BA27" i="75"/>
  <c r="BB27" i="75"/>
  <c r="BC27" i="75"/>
  <c r="BD27" i="75"/>
  <c r="BE27" i="75"/>
  <c r="BF27" i="75"/>
  <c r="BG27" i="75"/>
  <c r="BH27" i="75"/>
  <c r="BI27" i="75"/>
  <c r="BJ27" i="75"/>
  <c r="BK27" i="75"/>
  <c r="BL27" i="75"/>
  <c r="BM27" i="75"/>
  <c r="BN27" i="75"/>
  <c r="BO27" i="75"/>
  <c r="BP27" i="75"/>
  <c r="BQ27" i="75"/>
  <c r="BR27" i="75"/>
  <c r="BS27" i="75"/>
  <c r="BT27" i="75"/>
  <c r="BU27" i="75"/>
  <c r="BV27" i="75"/>
  <c r="BW27" i="75"/>
  <c r="BX27" i="75"/>
  <c r="BY27" i="75"/>
  <c r="BZ27" i="75"/>
  <c r="CA27" i="75"/>
  <c r="CB27" i="75"/>
  <c r="CC27" i="75"/>
  <c r="CD27" i="75"/>
  <c r="CE27" i="75"/>
  <c r="CF27" i="75"/>
  <c r="CG27" i="75"/>
  <c r="CH27" i="75"/>
  <c r="CI27" i="75"/>
  <c r="CJ27" i="75"/>
  <c r="CK27" i="75"/>
  <c r="CL27" i="75"/>
  <c r="CM27" i="75"/>
  <c r="CN27" i="75"/>
  <c r="B28" i="75"/>
  <c r="C28" i="75"/>
  <c r="D28" i="75"/>
  <c r="E28" i="75"/>
  <c r="F28" i="75"/>
  <c r="G28" i="75"/>
  <c r="H28" i="75"/>
  <c r="I28" i="75"/>
  <c r="J28" i="75"/>
  <c r="K28" i="75"/>
  <c r="L28" i="75"/>
  <c r="M28" i="75"/>
  <c r="N28" i="75"/>
  <c r="O28" i="75"/>
  <c r="P28" i="75"/>
  <c r="Q28" i="75"/>
  <c r="R28" i="75"/>
  <c r="S28" i="75"/>
  <c r="T28" i="75"/>
  <c r="U28" i="75"/>
  <c r="V28" i="75"/>
  <c r="W28" i="75"/>
  <c r="X28" i="75"/>
  <c r="Y28" i="75"/>
  <c r="Z28" i="75"/>
  <c r="AA28" i="75"/>
  <c r="AB28" i="75"/>
  <c r="AC28" i="75"/>
  <c r="AD28" i="75"/>
  <c r="AE28" i="75"/>
  <c r="AF28" i="75"/>
  <c r="AG28" i="75"/>
  <c r="AH28" i="75"/>
  <c r="AI28" i="75"/>
  <c r="AJ28" i="75"/>
  <c r="AK28" i="75"/>
  <c r="AL28" i="75"/>
  <c r="AM28" i="75"/>
  <c r="AN28" i="75"/>
  <c r="AO28" i="75"/>
  <c r="AP28" i="75"/>
  <c r="AQ28" i="75"/>
  <c r="AR28" i="75"/>
  <c r="AS28" i="75"/>
  <c r="AT28" i="75"/>
  <c r="AU28" i="75"/>
  <c r="AV28" i="75"/>
  <c r="AW28" i="75"/>
  <c r="AX28" i="75"/>
  <c r="AY28" i="75"/>
  <c r="AZ28" i="75"/>
  <c r="BA28" i="75"/>
  <c r="BB28" i="75"/>
  <c r="BC28" i="75"/>
  <c r="BD28" i="75"/>
  <c r="BE28" i="75"/>
  <c r="BF28" i="75"/>
  <c r="BG28" i="75"/>
  <c r="BH28" i="75"/>
  <c r="BI28" i="75"/>
  <c r="BJ28" i="75"/>
  <c r="BK28" i="75"/>
  <c r="BL28" i="75"/>
  <c r="BM28" i="75"/>
  <c r="BN28" i="75"/>
  <c r="BO28" i="75"/>
  <c r="BP28" i="75"/>
  <c r="BQ28" i="75"/>
  <c r="BR28" i="75"/>
  <c r="BS28" i="75"/>
  <c r="BT28" i="75"/>
  <c r="BU28" i="75"/>
  <c r="BV28" i="75"/>
  <c r="BW28" i="75"/>
  <c r="BX28" i="75"/>
  <c r="BY28" i="75"/>
  <c r="BZ28" i="75"/>
  <c r="CA28" i="75"/>
  <c r="CB28" i="75"/>
  <c r="CC28" i="75"/>
  <c r="CD28" i="75"/>
  <c r="CE28" i="75"/>
  <c r="CF28" i="75"/>
  <c r="CG28" i="75"/>
  <c r="CH28" i="75"/>
  <c r="CI28" i="75"/>
  <c r="CJ28" i="75"/>
  <c r="CK28" i="75"/>
  <c r="CL28" i="75"/>
  <c r="CM28" i="75"/>
  <c r="CN28" i="75"/>
  <c r="B29" i="75"/>
  <c r="C29" i="75"/>
  <c r="D29" i="75"/>
  <c r="E29" i="75"/>
  <c r="FX29" i="75" s="1"/>
  <c r="F29" i="75"/>
  <c r="G29" i="75"/>
  <c r="H29" i="75"/>
  <c r="I29" i="75"/>
  <c r="J29" i="75"/>
  <c r="K29" i="75"/>
  <c r="L29" i="75"/>
  <c r="M29" i="75"/>
  <c r="N29" i="75"/>
  <c r="O29" i="75"/>
  <c r="P29" i="75"/>
  <c r="Q29" i="75"/>
  <c r="R29" i="75"/>
  <c r="T29" i="75"/>
  <c r="U29" i="75"/>
  <c r="V29" i="75"/>
  <c r="W29" i="75"/>
  <c r="X29" i="75"/>
  <c r="Y29" i="75"/>
  <c r="Z29" i="75"/>
  <c r="AA29" i="75"/>
  <c r="AB29" i="75"/>
  <c r="AC29" i="75"/>
  <c r="AD29" i="75"/>
  <c r="AE29" i="75"/>
  <c r="AF29" i="75"/>
  <c r="AG29" i="75"/>
  <c r="AH29" i="75"/>
  <c r="AI29" i="75"/>
  <c r="AJ29" i="75"/>
  <c r="AK29" i="75"/>
  <c r="AL29" i="75"/>
  <c r="AM29" i="75"/>
  <c r="AN29" i="75"/>
  <c r="AO29" i="75"/>
  <c r="AP29" i="75"/>
  <c r="AQ29" i="75"/>
  <c r="AR29" i="75"/>
  <c r="AS29" i="75"/>
  <c r="AT29" i="75"/>
  <c r="AU29" i="75"/>
  <c r="AV29" i="75"/>
  <c r="AW29" i="75"/>
  <c r="AX29" i="75"/>
  <c r="AY29" i="75"/>
  <c r="AZ29" i="75"/>
  <c r="BA29" i="75"/>
  <c r="BB29" i="75"/>
  <c r="BC29" i="75"/>
  <c r="BD29" i="75"/>
  <c r="BE29" i="75"/>
  <c r="BF29" i="75"/>
  <c r="BG29" i="75"/>
  <c r="BH29" i="75"/>
  <c r="BI29" i="75"/>
  <c r="BJ29" i="75"/>
  <c r="BK29" i="75"/>
  <c r="BL29" i="75"/>
  <c r="BM29" i="75"/>
  <c r="BN29" i="75"/>
  <c r="BO29" i="75"/>
  <c r="BP29" i="75"/>
  <c r="BQ29" i="75"/>
  <c r="BR29" i="75"/>
  <c r="BS29" i="75"/>
  <c r="BT29" i="75"/>
  <c r="BU29" i="75"/>
  <c r="BV29" i="75"/>
  <c r="BW29" i="75"/>
  <c r="BX29" i="75"/>
  <c r="BY29" i="75"/>
  <c r="BZ29" i="75"/>
  <c r="CA29" i="75"/>
  <c r="CB29" i="75"/>
  <c r="CC29" i="75"/>
  <c r="CD29" i="75"/>
  <c r="CE29" i="75"/>
  <c r="CF29" i="75"/>
  <c r="CG29" i="75"/>
  <c r="CH29" i="75"/>
  <c r="CI29" i="75"/>
  <c r="CJ29" i="75"/>
  <c r="CK29" i="75"/>
  <c r="CL29" i="75"/>
  <c r="CM29" i="75"/>
  <c r="CN29" i="75"/>
  <c r="B30" i="75"/>
  <c r="C30" i="75"/>
  <c r="D30" i="75"/>
  <c r="E30" i="75"/>
  <c r="F30" i="75"/>
  <c r="G30" i="75"/>
  <c r="H30" i="75"/>
  <c r="I30" i="75"/>
  <c r="J30" i="75"/>
  <c r="K30" i="75"/>
  <c r="L30" i="75"/>
  <c r="M30" i="75"/>
  <c r="N30" i="75"/>
  <c r="O30" i="75"/>
  <c r="P30" i="75"/>
  <c r="Q30" i="75"/>
  <c r="R30" i="75"/>
  <c r="S30" i="75"/>
  <c r="T30" i="75"/>
  <c r="U30" i="75"/>
  <c r="V30" i="75"/>
  <c r="W30" i="75"/>
  <c r="X30" i="75"/>
  <c r="Y30" i="75"/>
  <c r="Z30" i="75"/>
  <c r="AA30" i="75"/>
  <c r="AB30" i="75"/>
  <c r="AC30" i="75"/>
  <c r="AD30" i="75"/>
  <c r="AE30" i="75"/>
  <c r="AF30" i="75"/>
  <c r="AG30" i="75"/>
  <c r="AH30" i="75"/>
  <c r="AI30" i="75"/>
  <c r="AJ30" i="75"/>
  <c r="AK30" i="75"/>
  <c r="AL30" i="75"/>
  <c r="AM30" i="75"/>
  <c r="AN30" i="75"/>
  <c r="AO30" i="75"/>
  <c r="AP30" i="75"/>
  <c r="AQ30" i="75"/>
  <c r="AR30" i="75"/>
  <c r="AS30" i="75"/>
  <c r="AT30" i="75"/>
  <c r="AU30" i="75"/>
  <c r="AV30" i="75"/>
  <c r="AW30" i="75"/>
  <c r="AX30" i="75"/>
  <c r="AY30" i="75"/>
  <c r="AZ30" i="75"/>
  <c r="BA30" i="75"/>
  <c r="BB30" i="75"/>
  <c r="BC30" i="75"/>
  <c r="BD30" i="75"/>
  <c r="BE30" i="75"/>
  <c r="BF30" i="75"/>
  <c r="BG30" i="75"/>
  <c r="BH30" i="75"/>
  <c r="BI30" i="75"/>
  <c r="BJ30" i="75"/>
  <c r="BK30" i="75"/>
  <c r="BL30" i="75"/>
  <c r="BM30" i="75"/>
  <c r="BN30" i="75"/>
  <c r="BO30" i="75"/>
  <c r="BP30" i="75"/>
  <c r="BQ30" i="75"/>
  <c r="BR30" i="75"/>
  <c r="BS30" i="75"/>
  <c r="BT30" i="75"/>
  <c r="BU30" i="75"/>
  <c r="BV30" i="75"/>
  <c r="BW30" i="75"/>
  <c r="BX30" i="75"/>
  <c r="BY30" i="75"/>
  <c r="BZ30" i="75"/>
  <c r="CA30" i="75"/>
  <c r="CB30" i="75"/>
  <c r="CC30" i="75"/>
  <c r="CD30" i="75"/>
  <c r="CE30" i="75"/>
  <c r="CF30" i="75"/>
  <c r="CG30" i="75"/>
  <c r="CH30" i="75"/>
  <c r="CI30" i="75"/>
  <c r="CJ30" i="75"/>
  <c r="CK30" i="75"/>
  <c r="CL30" i="75"/>
  <c r="CM30" i="75"/>
  <c r="CN30" i="75"/>
  <c r="B31" i="75"/>
  <c r="C31" i="75"/>
  <c r="D31" i="75"/>
  <c r="E31" i="75"/>
  <c r="F31" i="75"/>
  <c r="G31" i="75"/>
  <c r="H31" i="75"/>
  <c r="I31" i="75"/>
  <c r="J31" i="75"/>
  <c r="K31" i="75"/>
  <c r="L31" i="75"/>
  <c r="M31" i="75"/>
  <c r="N31" i="75"/>
  <c r="O31" i="75"/>
  <c r="P31" i="75"/>
  <c r="Q31" i="75"/>
  <c r="R31" i="75"/>
  <c r="T31" i="75"/>
  <c r="U31" i="75"/>
  <c r="V31" i="75"/>
  <c r="W31" i="75"/>
  <c r="X31" i="75"/>
  <c r="Y31" i="75"/>
  <c r="Z31" i="75"/>
  <c r="AA31" i="75"/>
  <c r="AB31" i="75"/>
  <c r="AC31" i="75"/>
  <c r="AD31" i="75"/>
  <c r="AE31" i="75"/>
  <c r="AF31" i="75"/>
  <c r="AG31" i="75"/>
  <c r="AH31" i="75"/>
  <c r="AI31" i="75"/>
  <c r="AJ31" i="75"/>
  <c r="AK31" i="75"/>
  <c r="AL31" i="75"/>
  <c r="AM31" i="75"/>
  <c r="AN31" i="75"/>
  <c r="AO31" i="75"/>
  <c r="AP31" i="75"/>
  <c r="AQ31" i="75"/>
  <c r="AR31" i="75"/>
  <c r="AS31" i="75"/>
  <c r="AT31" i="75"/>
  <c r="AU31" i="75"/>
  <c r="AV31" i="75"/>
  <c r="AW31" i="75"/>
  <c r="AX31" i="75"/>
  <c r="AY31" i="75"/>
  <c r="AZ31" i="75"/>
  <c r="BA31" i="75"/>
  <c r="BB31" i="75"/>
  <c r="BC31" i="75"/>
  <c r="BD31" i="75"/>
  <c r="BE31" i="75"/>
  <c r="BF31" i="75"/>
  <c r="BG31" i="75"/>
  <c r="BH31" i="75"/>
  <c r="BI31" i="75"/>
  <c r="BJ31" i="75"/>
  <c r="BK31" i="75"/>
  <c r="BL31" i="75"/>
  <c r="BM31" i="75"/>
  <c r="BN31" i="75"/>
  <c r="BO31" i="75"/>
  <c r="BP31" i="75"/>
  <c r="BQ31" i="75"/>
  <c r="BR31" i="75"/>
  <c r="BS31" i="75"/>
  <c r="BT31" i="75"/>
  <c r="BU31" i="75"/>
  <c r="BV31" i="75"/>
  <c r="BW31" i="75"/>
  <c r="BX31" i="75"/>
  <c r="BY31" i="75"/>
  <c r="BZ31" i="75"/>
  <c r="CA31" i="75"/>
  <c r="CB31" i="75"/>
  <c r="CC31" i="75"/>
  <c r="CD31" i="75"/>
  <c r="CE31" i="75"/>
  <c r="CF31" i="75"/>
  <c r="CG31" i="75"/>
  <c r="CH31" i="75"/>
  <c r="CI31" i="75"/>
  <c r="CJ31" i="75"/>
  <c r="CK31" i="75"/>
  <c r="CL31" i="75"/>
  <c r="CM31" i="75"/>
  <c r="CN31" i="75"/>
  <c r="B32" i="75"/>
  <c r="C32" i="75"/>
  <c r="D32" i="75"/>
  <c r="E32" i="75"/>
  <c r="F32" i="75"/>
  <c r="G32" i="75"/>
  <c r="H32" i="75"/>
  <c r="I32" i="75"/>
  <c r="J32" i="75"/>
  <c r="K32" i="75"/>
  <c r="L32" i="75"/>
  <c r="M32" i="75"/>
  <c r="N32" i="75"/>
  <c r="O32" i="75"/>
  <c r="P32" i="75"/>
  <c r="Q32" i="75"/>
  <c r="R32" i="75"/>
  <c r="S32" i="75"/>
  <c r="T32" i="75"/>
  <c r="U32" i="75"/>
  <c r="V32" i="75"/>
  <c r="W32" i="75"/>
  <c r="X32" i="75"/>
  <c r="Y32" i="75"/>
  <c r="Z32" i="75"/>
  <c r="AA32" i="75"/>
  <c r="AB32" i="75"/>
  <c r="AC32" i="75"/>
  <c r="AD32" i="75"/>
  <c r="AE32" i="75"/>
  <c r="AF32" i="75"/>
  <c r="AG32" i="75"/>
  <c r="AH32" i="75"/>
  <c r="AI32" i="75"/>
  <c r="AJ32" i="75"/>
  <c r="AK32" i="75"/>
  <c r="AL32" i="75"/>
  <c r="AM32" i="75"/>
  <c r="AN32" i="75"/>
  <c r="AO32" i="75"/>
  <c r="AP32" i="75"/>
  <c r="AQ32" i="75"/>
  <c r="AR32" i="75"/>
  <c r="AS32" i="75"/>
  <c r="AT32" i="75"/>
  <c r="AU32" i="75"/>
  <c r="AV32" i="75"/>
  <c r="AW32" i="75"/>
  <c r="AX32" i="75"/>
  <c r="AY32" i="75"/>
  <c r="AZ32" i="75"/>
  <c r="BA32" i="75"/>
  <c r="BB32" i="75"/>
  <c r="BC32" i="75"/>
  <c r="BD32" i="75"/>
  <c r="BE32" i="75"/>
  <c r="BF32" i="75"/>
  <c r="BG32" i="75"/>
  <c r="BH32" i="75"/>
  <c r="BI32" i="75"/>
  <c r="BJ32" i="75"/>
  <c r="BK32" i="75"/>
  <c r="BL32" i="75"/>
  <c r="BM32" i="75"/>
  <c r="BN32" i="75"/>
  <c r="BO32" i="75"/>
  <c r="BP32" i="75"/>
  <c r="BQ32" i="75"/>
  <c r="BR32" i="75"/>
  <c r="BS32" i="75"/>
  <c r="BT32" i="75"/>
  <c r="BU32" i="75"/>
  <c r="BV32" i="75"/>
  <c r="BW32" i="75"/>
  <c r="BX32" i="75"/>
  <c r="BY32" i="75"/>
  <c r="BZ32" i="75"/>
  <c r="CA32" i="75"/>
  <c r="CB32" i="75"/>
  <c r="CC32" i="75"/>
  <c r="CD32" i="75"/>
  <c r="CE32" i="75"/>
  <c r="CF32" i="75"/>
  <c r="CG32" i="75"/>
  <c r="CH32" i="75"/>
  <c r="CI32" i="75"/>
  <c r="CJ32" i="75"/>
  <c r="CK32" i="75"/>
  <c r="CL32" i="75"/>
  <c r="CM32" i="75"/>
  <c r="CN32" i="75"/>
  <c r="B33" i="75"/>
  <c r="C33" i="75"/>
  <c r="D33" i="75"/>
  <c r="E33" i="75"/>
  <c r="F33" i="75"/>
  <c r="G33" i="75"/>
  <c r="H33" i="75"/>
  <c r="I33" i="75"/>
  <c r="J33" i="75"/>
  <c r="K33" i="75"/>
  <c r="L33" i="75"/>
  <c r="M33" i="75"/>
  <c r="N33" i="75"/>
  <c r="O33" i="75"/>
  <c r="P33" i="75"/>
  <c r="Q33" i="75"/>
  <c r="R33" i="75"/>
  <c r="T33" i="75"/>
  <c r="U33" i="75"/>
  <c r="V33" i="75"/>
  <c r="W33" i="75"/>
  <c r="X33" i="75"/>
  <c r="Y33" i="75"/>
  <c r="Z33" i="75"/>
  <c r="AA33" i="75"/>
  <c r="AB33" i="75"/>
  <c r="AC33" i="75"/>
  <c r="AD33" i="75"/>
  <c r="AE33" i="75"/>
  <c r="AF33" i="75"/>
  <c r="AG33" i="75"/>
  <c r="AH33" i="75"/>
  <c r="AI33" i="75"/>
  <c r="AJ33" i="75"/>
  <c r="AK33" i="75"/>
  <c r="AL33" i="75"/>
  <c r="AM33" i="75"/>
  <c r="AN33" i="75"/>
  <c r="AO33" i="75"/>
  <c r="AP33" i="75"/>
  <c r="AQ33" i="75"/>
  <c r="AR33" i="75"/>
  <c r="AS33" i="75"/>
  <c r="AT33" i="75"/>
  <c r="AU33" i="75"/>
  <c r="AV33" i="75"/>
  <c r="AW33" i="75"/>
  <c r="AX33" i="75"/>
  <c r="AY33" i="75"/>
  <c r="AZ33" i="75"/>
  <c r="BA33" i="75"/>
  <c r="BB33" i="75"/>
  <c r="BC33" i="75"/>
  <c r="BD33" i="75"/>
  <c r="BE33" i="75"/>
  <c r="BF33" i="75"/>
  <c r="BG33" i="75"/>
  <c r="BH33" i="75"/>
  <c r="BI33" i="75"/>
  <c r="BJ33" i="75"/>
  <c r="BK33" i="75"/>
  <c r="BL33" i="75"/>
  <c r="BM33" i="75"/>
  <c r="BN33" i="75"/>
  <c r="BO33" i="75"/>
  <c r="BP33" i="75"/>
  <c r="BQ33" i="75"/>
  <c r="BR33" i="75"/>
  <c r="BS33" i="75"/>
  <c r="BT33" i="75"/>
  <c r="BU33" i="75"/>
  <c r="BV33" i="75"/>
  <c r="BW33" i="75"/>
  <c r="BX33" i="75"/>
  <c r="BY33" i="75"/>
  <c r="BZ33" i="75"/>
  <c r="CA33" i="75"/>
  <c r="CB33" i="75"/>
  <c r="CC33" i="75"/>
  <c r="CD33" i="75"/>
  <c r="CE33" i="75"/>
  <c r="CF33" i="75"/>
  <c r="CG33" i="75"/>
  <c r="CH33" i="75"/>
  <c r="CI33" i="75"/>
  <c r="CJ33" i="75"/>
  <c r="CK33" i="75"/>
  <c r="CL33" i="75"/>
  <c r="CM33" i="75"/>
  <c r="CN33" i="75"/>
  <c r="B34" i="75"/>
  <c r="C34" i="75"/>
  <c r="D34" i="75"/>
  <c r="E34" i="75"/>
  <c r="F34" i="75"/>
  <c r="G34" i="75"/>
  <c r="H34" i="75"/>
  <c r="I34" i="75"/>
  <c r="J34" i="75"/>
  <c r="K34" i="75"/>
  <c r="L34" i="75"/>
  <c r="M34" i="75"/>
  <c r="N34" i="75"/>
  <c r="O34" i="75"/>
  <c r="P34" i="75"/>
  <c r="Q34" i="75"/>
  <c r="R34" i="75"/>
  <c r="S34" i="75"/>
  <c r="T34" i="75"/>
  <c r="U34" i="75"/>
  <c r="V34" i="75"/>
  <c r="W34" i="75"/>
  <c r="X34" i="75"/>
  <c r="Y34" i="75"/>
  <c r="Z34" i="75"/>
  <c r="AA34" i="75"/>
  <c r="AB34" i="75"/>
  <c r="AC34" i="75"/>
  <c r="AD34" i="75"/>
  <c r="AE34" i="75"/>
  <c r="AF34" i="75"/>
  <c r="AG34" i="75"/>
  <c r="AH34" i="75"/>
  <c r="AI34" i="75"/>
  <c r="AJ34" i="75"/>
  <c r="AK34" i="75"/>
  <c r="AL34" i="75"/>
  <c r="AM34" i="75"/>
  <c r="AN34" i="75"/>
  <c r="AO34" i="75"/>
  <c r="AP34" i="75"/>
  <c r="AQ34" i="75"/>
  <c r="AR34" i="75"/>
  <c r="AS34" i="75"/>
  <c r="AT34" i="75"/>
  <c r="AU34" i="75"/>
  <c r="AV34" i="75"/>
  <c r="AW34" i="75"/>
  <c r="AX34" i="75"/>
  <c r="AY34" i="75"/>
  <c r="AZ34" i="75"/>
  <c r="BA34" i="75"/>
  <c r="BB34" i="75"/>
  <c r="BC34" i="75"/>
  <c r="BD34" i="75"/>
  <c r="BE34" i="75"/>
  <c r="BF34" i="75"/>
  <c r="BG34" i="75"/>
  <c r="BH34" i="75"/>
  <c r="BI34" i="75"/>
  <c r="BJ34" i="75"/>
  <c r="BK34" i="75"/>
  <c r="BL34" i="75"/>
  <c r="BM34" i="75"/>
  <c r="BN34" i="75"/>
  <c r="BO34" i="75"/>
  <c r="BP34" i="75"/>
  <c r="BQ34" i="75"/>
  <c r="BR34" i="75"/>
  <c r="BS34" i="75"/>
  <c r="BT34" i="75"/>
  <c r="BU34" i="75"/>
  <c r="BV34" i="75"/>
  <c r="BW34" i="75"/>
  <c r="BX34" i="75"/>
  <c r="BY34" i="75"/>
  <c r="BZ34" i="75"/>
  <c r="CA34" i="75"/>
  <c r="CB34" i="75"/>
  <c r="CC34" i="75"/>
  <c r="CD34" i="75"/>
  <c r="CE34" i="75"/>
  <c r="CF34" i="75"/>
  <c r="CG34" i="75"/>
  <c r="CH34" i="75"/>
  <c r="CI34" i="75"/>
  <c r="CJ34" i="75"/>
  <c r="CK34" i="75"/>
  <c r="CL34" i="75"/>
  <c r="CM34" i="75"/>
  <c r="CN34" i="75"/>
  <c r="B35" i="75"/>
  <c r="C35" i="75"/>
  <c r="D35" i="75"/>
  <c r="E35" i="75"/>
  <c r="F35" i="75"/>
  <c r="G35" i="75"/>
  <c r="H35" i="75"/>
  <c r="I35" i="75"/>
  <c r="J35" i="75"/>
  <c r="K35" i="75"/>
  <c r="L35" i="75"/>
  <c r="M35" i="75"/>
  <c r="N35" i="75"/>
  <c r="O35" i="75"/>
  <c r="P35" i="75"/>
  <c r="Q35" i="75"/>
  <c r="R35" i="75"/>
  <c r="T35" i="75"/>
  <c r="U35" i="75"/>
  <c r="V35" i="75"/>
  <c r="W35" i="75"/>
  <c r="X35" i="75"/>
  <c r="Y35" i="75"/>
  <c r="Z35" i="75"/>
  <c r="AA35" i="75"/>
  <c r="AB35" i="75"/>
  <c r="AC35" i="75"/>
  <c r="AD35" i="75"/>
  <c r="AE35" i="75"/>
  <c r="AF35" i="75"/>
  <c r="AG35" i="75"/>
  <c r="AH35" i="75"/>
  <c r="AI35" i="75"/>
  <c r="AJ35" i="75"/>
  <c r="AK35" i="75"/>
  <c r="AL35" i="75"/>
  <c r="AM35" i="75"/>
  <c r="AN35" i="75"/>
  <c r="AO35" i="75"/>
  <c r="AP35" i="75"/>
  <c r="AQ35" i="75"/>
  <c r="AR35" i="75"/>
  <c r="AS35" i="75"/>
  <c r="AT35" i="75"/>
  <c r="AU35" i="75"/>
  <c r="AV35" i="75"/>
  <c r="AW35" i="75"/>
  <c r="AX35" i="75"/>
  <c r="AY35" i="75"/>
  <c r="AZ35" i="75"/>
  <c r="BA35" i="75"/>
  <c r="BB35" i="75"/>
  <c r="BC35" i="75"/>
  <c r="BD35" i="75"/>
  <c r="BE35" i="75"/>
  <c r="BF35" i="75"/>
  <c r="BG35" i="75"/>
  <c r="BH35" i="75"/>
  <c r="BI35" i="75"/>
  <c r="BJ35" i="75"/>
  <c r="BK35" i="75"/>
  <c r="BL35" i="75"/>
  <c r="BM35" i="75"/>
  <c r="BN35" i="75"/>
  <c r="BO35" i="75"/>
  <c r="BP35" i="75"/>
  <c r="BQ35" i="75"/>
  <c r="BR35" i="75"/>
  <c r="BS35" i="75"/>
  <c r="BT35" i="75"/>
  <c r="BU35" i="75"/>
  <c r="BV35" i="75"/>
  <c r="BW35" i="75"/>
  <c r="BX35" i="75"/>
  <c r="BY35" i="75"/>
  <c r="BZ35" i="75"/>
  <c r="CA35" i="75"/>
  <c r="CB35" i="75"/>
  <c r="CC35" i="75"/>
  <c r="CD35" i="75"/>
  <c r="CE35" i="75"/>
  <c r="CF35" i="75"/>
  <c r="CG35" i="75"/>
  <c r="CH35" i="75"/>
  <c r="CI35" i="75"/>
  <c r="CJ35" i="75"/>
  <c r="CK35" i="75"/>
  <c r="CL35" i="75"/>
  <c r="CM35" i="75"/>
  <c r="CN35" i="75"/>
  <c r="B36" i="75"/>
  <c r="C36" i="75"/>
  <c r="D36" i="75"/>
  <c r="E36" i="75"/>
  <c r="F36" i="75"/>
  <c r="G36" i="75"/>
  <c r="H36" i="75"/>
  <c r="I36" i="75"/>
  <c r="J36" i="75"/>
  <c r="K36" i="75"/>
  <c r="L36" i="75"/>
  <c r="M36" i="75"/>
  <c r="N36" i="75"/>
  <c r="FG36" i="75" s="1"/>
  <c r="O36" i="75"/>
  <c r="P36" i="75"/>
  <c r="Q36" i="75"/>
  <c r="R36" i="75"/>
  <c r="S36" i="75"/>
  <c r="T36" i="75"/>
  <c r="U36" i="75"/>
  <c r="V36" i="75"/>
  <c r="W36" i="75"/>
  <c r="X36" i="75"/>
  <c r="Y36" i="75"/>
  <c r="Z36" i="75"/>
  <c r="AA36" i="75"/>
  <c r="AB36" i="75"/>
  <c r="AC36" i="75"/>
  <c r="AD36" i="75"/>
  <c r="AE36" i="75"/>
  <c r="AF36" i="75"/>
  <c r="AG36" i="75"/>
  <c r="AH36" i="75"/>
  <c r="AI36" i="75"/>
  <c r="AJ36" i="75"/>
  <c r="AK36" i="75"/>
  <c r="AL36" i="75"/>
  <c r="AM36" i="75"/>
  <c r="AN36" i="75"/>
  <c r="AO36" i="75"/>
  <c r="AP36" i="75"/>
  <c r="AQ36" i="75"/>
  <c r="AR36" i="75"/>
  <c r="AS36" i="75"/>
  <c r="AT36" i="75"/>
  <c r="AU36" i="75"/>
  <c r="AV36" i="75"/>
  <c r="AW36" i="75"/>
  <c r="AX36" i="75"/>
  <c r="AY36" i="75"/>
  <c r="AZ36" i="75"/>
  <c r="BA36" i="75"/>
  <c r="BB36" i="75"/>
  <c r="BC36" i="75"/>
  <c r="BD36" i="75"/>
  <c r="BE36" i="75"/>
  <c r="BF36" i="75"/>
  <c r="BG36" i="75"/>
  <c r="BH36" i="75"/>
  <c r="BI36" i="75"/>
  <c r="BJ36" i="75"/>
  <c r="BK36" i="75"/>
  <c r="BL36" i="75"/>
  <c r="BM36" i="75"/>
  <c r="BN36" i="75"/>
  <c r="BO36" i="75"/>
  <c r="BP36" i="75"/>
  <c r="BQ36" i="75"/>
  <c r="BR36" i="75"/>
  <c r="BS36" i="75"/>
  <c r="BT36" i="75"/>
  <c r="BU36" i="75"/>
  <c r="BV36" i="75"/>
  <c r="BW36" i="75"/>
  <c r="BX36" i="75"/>
  <c r="BY36" i="75"/>
  <c r="BZ36" i="75"/>
  <c r="CA36" i="75"/>
  <c r="CB36" i="75"/>
  <c r="CC36" i="75"/>
  <c r="CD36" i="75"/>
  <c r="CE36" i="75"/>
  <c r="CF36" i="75"/>
  <c r="CG36" i="75"/>
  <c r="CH36" i="75"/>
  <c r="CI36" i="75"/>
  <c r="CJ36" i="75"/>
  <c r="CK36" i="75"/>
  <c r="CL36" i="75"/>
  <c r="CM36" i="75"/>
  <c r="CN36" i="75"/>
  <c r="B37" i="75"/>
  <c r="C37" i="75"/>
  <c r="D37" i="75"/>
  <c r="E37" i="75"/>
  <c r="F37" i="75"/>
  <c r="G37" i="75"/>
  <c r="H37" i="75"/>
  <c r="I37" i="75"/>
  <c r="J37" i="75"/>
  <c r="K37" i="75"/>
  <c r="L37" i="75"/>
  <c r="M37" i="75"/>
  <c r="N37" i="75"/>
  <c r="O37" i="75"/>
  <c r="P37" i="75"/>
  <c r="Q37" i="75"/>
  <c r="R37" i="75"/>
  <c r="T37" i="75"/>
  <c r="U37" i="75"/>
  <c r="V37" i="75"/>
  <c r="W37" i="75"/>
  <c r="X37" i="75"/>
  <c r="Y37" i="75"/>
  <c r="Z37" i="75"/>
  <c r="AA37" i="75"/>
  <c r="AB37" i="75"/>
  <c r="AC37" i="75"/>
  <c r="AD37" i="75"/>
  <c r="AE37" i="75"/>
  <c r="AF37" i="75"/>
  <c r="AG37" i="75"/>
  <c r="AH37" i="75"/>
  <c r="AI37" i="75"/>
  <c r="AJ37" i="75"/>
  <c r="AK37" i="75"/>
  <c r="AL37" i="75"/>
  <c r="AM37" i="75"/>
  <c r="AN37" i="75"/>
  <c r="AO37" i="75"/>
  <c r="AP37" i="75"/>
  <c r="AQ37" i="75"/>
  <c r="AR37" i="75"/>
  <c r="AS37" i="75"/>
  <c r="AT37" i="75"/>
  <c r="AU37" i="75"/>
  <c r="AV37" i="75"/>
  <c r="AW37" i="75"/>
  <c r="AX37" i="75"/>
  <c r="AY37" i="75"/>
  <c r="AZ37" i="75"/>
  <c r="BA37" i="75"/>
  <c r="BB37" i="75"/>
  <c r="BC37" i="75"/>
  <c r="BD37" i="75"/>
  <c r="BE37" i="75"/>
  <c r="BF37" i="75"/>
  <c r="BG37" i="75"/>
  <c r="BH37" i="75"/>
  <c r="BI37" i="75"/>
  <c r="BJ37" i="75"/>
  <c r="BK37" i="75"/>
  <c r="BL37" i="75"/>
  <c r="BM37" i="75"/>
  <c r="BN37" i="75"/>
  <c r="BO37" i="75"/>
  <c r="BP37" i="75"/>
  <c r="BQ37" i="75"/>
  <c r="BR37" i="75"/>
  <c r="BS37" i="75"/>
  <c r="BT37" i="75"/>
  <c r="BU37" i="75"/>
  <c r="BV37" i="75"/>
  <c r="BW37" i="75"/>
  <c r="BX37" i="75"/>
  <c r="BY37" i="75"/>
  <c r="BZ37" i="75"/>
  <c r="CA37" i="75"/>
  <c r="CB37" i="75"/>
  <c r="CC37" i="75"/>
  <c r="CD37" i="75"/>
  <c r="CE37" i="75"/>
  <c r="CF37" i="75"/>
  <c r="CG37" i="75"/>
  <c r="CH37" i="75"/>
  <c r="CI37" i="75"/>
  <c r="CJ37" i="75"/>
  <c r="CK37" i="75"/>
  <c r="CL37" i="75"/>
  <c r="CM37" i="75"/>
  <c r="CN37" i="75"/>
  <c r="B38" i="75"/>
  <c r="C38" i="75"/>
  <c r="D38" i="75"/>
  <c r="E38" i="75"/>
  <c r="F38" i="75"/>
  <c r="G38" i="75"/>
  <c r="H38" i="75"/>
  <c r="I38" i="75"/>
  <c r="J38" i="75"/>
  <c r="K38" i="75"/>
  <c r="L38" i="75"/>
  <c r="M38" i="75"/>
  <c r="N38" i="75"/>
  <c r="O38" i="75"/>
  <c r="P38" i="75"/>
  <c r="Q38" i="75"/>
  <c r="R38" i="75"/>
  <c r="S38" i="75"/>
  <c r="T38" i="75"/>
  <c r="U38" i="75"/>
  <c r="V38" i="75"/>
  <c r="W38" i="75"/>
  <c r="X38" i="75"/>
  <c r="Y38" i="75"/>
  <c r="Z38" i="75"/>
  <c r="AA38" i="75"/>
  <c r="AB38" i="75"/>
  <c r="AC38" i="75"/>
  <c r="AD38" i="75"/>
  <c r="AE38" i="75"/>
  <c r="AF38" i="75"/>
  <c r="AG38" i="75"/>
  <c r="AH38" i="75"/>
  <c r="AI38" i="75"/>
  <c r="AJ38" i="75"/>
  <c r="AK38" i="75"/>
  <c r="AL38" i="75"/>
  <c r="AM38" i="75"/>
  <c r="AN38" i="75"/>
  <c r="AO38" i="75"/>
  <c r="AP38" i="75"/>
  <c r="AQ38" i="75"/>
  <c r="AR38" i="75"/>
  <c r="AS38" i="75"/>
  <c r="AT38" i="75"/>
  <c r="AU38" i="75"/>
  <c r="AV38" i="75"/>
  <c r="AW38" i="75"/>
  <c r="AX38" i="75"/>
  <c r="AY38" i="75"/>
  <c r="AZ38" i="75"/>
  <c r="BA38" i="75"/>
  <c r="BB38" i="75"/>
  <c r="BC38" i="75"/>
  <c r="BD38" i="75"/>
  <c r="BE38" i="75"/>
  <c r="BF38" i="75"/>
  <c r="BG38" i="75"/>
  <c r="BH38" i="75"/>
  <c r="BI38" i="75"/>
  <c r="BJ38" i="75"/>
  <c r="BK38" i="75"/>
  <c r="BL38" i="75"/>
  <c r="BM38" i="75"/>
  <c r="BN38" i="75"/>
  <c r="BO38" i="75"/>
  <c r="BP38" i="75"/>
  <c r="BQ38" i="75"/>
  <c r="BR38" i="75"/>
  <c r="BS38" i="75"/>
  <c r="BT38" i="75"/>
  <c r="BU38" i="75"/>
  <c r="BV38" i="75"/>
  <c r="BW38" i="75"/>
  <c r="BX38" i="75"/>
  <c r="BY38" i="75"/>
  <c r="BZ38" i="75"/>
  <c r="CA38" i="75"/>
  <c r="CB38" i="75"/>
  <c r="CC38" i="75"/>
  <c r="CD38" i="75"/>
  <c r="CE38" i="75"/>
  <c r="CF38" i="75"/>
  <c r="CG38" i="75"/>
  <c r="CH38" i="75"/>
  <c r="CI38" i="75"/>
  <c r="CJ38" i="75"/>
  <c r="CK38" i="75"/>
  <c r="CL38" i="75"/>
  <c r="CM38" i="75"/>
  <c r="CN38" i="75"/>
  <c r="B39" i="75"/>
  <c r="C39" i="75"/>
  <c r="D39" i="75"/>
  <c r="E39" i="75"/>
  <c r="F39" i="75"/>
  <c r="G39" i="75"/>
  <c r="H39" i="75"/>
  <c r="I39" i="75"/>
  <c r="J39" i="75"/>
  <c r="K39" i="75"/>
  <c r="L39" i="75"/>
  <c r="M39" i="75"/>
  <c r="N39" i="75"/>
  <c r="FB39" i="75" s="1"/>
  <c r="O39" i="75"/>
  <c r="P39" i="75"/>
  <c r="Q39" i="75"/>
  <c r="R39" i="75"/>
  <c r="T39" i="75"/>
  <c r="U39" i="75"/>
  <c r="V39" i="75"/>
  <c r="W39" i="75"/>
  <c r="X39" i="75"/>
  <c r="Y39" i="75"/>
  <c r="Z39" i="75"/>
  <c r="AA39" i="75"/>
  <c r="AB39" i="75"/>
  <c r="AC39" i="75"/>
  <c r="AD39" i="75"/>
  <c r="AE39" i="75"/>
  <c r="AF39" i="75"/>
  <c r="AG39" i="75"/>
  <c r="AH39" i="75"/>
  <c r="AI39" i="75"/>
  <c r="AJ39" i="75"/>
  <c r="AK39" i="75"/>
  <c r="AL39" i="75"/>
  <c r="AM39" i="75"/>
  <c r="AN39" i="75"/>
  <c r="AO39" i="75"/>
  <c r="AP39" i="75"/>
  <c r="AQ39" i="75"/>
  <c r="AR39" i="75"/>
  <c r="AS39" i="75"/>
  <c r="AT39" i="75"/>
  <c r="AU39" i="75"/>
  <c r="AV39" i="75"/>
  <c r="AW39" i="75"/>
  <c r="AX39" i="75"/>
  <c r="AY39" i="75"/>
  <c r="AZ39" i="75"/>
  <c r="BA39" i="75"/>
  <c r="BB39" i="75"/>
  <c r="BC39" i="75"/>
  <c r="BD39" i="75"/>
  <c r="BE39" i="75"/>
  <c r="BF39" i="75"/>
  <c r="BG39" i="75"/>
  <c r="BH39" i="75"/>
  <c r="BI39" i="75"/>
  <c r="BJ39" i="75"/>
  <c r="BK39" i="75"/>
  <c r="BL39" i="75"/>
  <c r="BM39" i="75"/>
  <c r="BN39" i="75"/>
  <c r="BO39" i="75"/>
  <c r="BP39" i="75"/>
  <c r="BQ39" i="75"/>
  <c r="BR39" i="75"/>
  <c r="BS39" i="75"/>
  <c r="BT39" i="75"/>
  <c r="BU39" i="75"/>
  <c r="BV39" i="75"/>
  <c r="BW39" i="75"/>
  <c r="BX39" i="75"/>
  <c r="BY39" i="75"/>
  <c r="BZ39" i="75"/>
  <c r="CA39" i="75"/>
  <c r="CB39" i="75"/>
  <c r="CC39" i="75"/>
  <c r="CD39" i="75"/>
  <c r="CE39" i="75"/>
  <c r="CF39" i="75"/>
  <c r="CG39" i="75"/>
  <c r="CH39" i="75"/>
  <c r="CI39" i="75"/>
  <c r="CJ39" i="75"/>
  <c r="CK39" i="75"/>
  <c r="CL39" i="75"/>
  <c r="CM39" i="75"/>
  <c r="CN39" i="75"/>
  <c r="B40" i="75"/>
  <c r="C40" i="75"/>
  <c r="D40" i="75"/>
  <c r="E40" i="75"/>
  <c r="F40" i="75"/>
  <c r="G40" i="75"/>
  <c r="H40" i="75"/>
  <c r="I40" i="75"/>
  <c r="J40" i="75"/>
  <c r="K40" i="75"/>
  <c r="L40" i="75"/>
  <c r="M40" i="75"/>
  <c r="N40" i="75"/>
  <c r="O40" i="75"/>
  <c r="P40" i="75"/>
  <c r="Q40" i="75"/>
  <c r="R40" i="75"/>
  <c r="S40" i="75"/>
  <c r="T40" i="75"/>
  <c r="U40" i="75"/>
  <c r="V40" i="75"/>
  <c r="W40" i="75"/>
  <c r="X40" i="75"/>
  <c r="Y40" i="75"/>
  <c r="Z40" i="75"/>
  <c r="AA40" i="75"/>
  <c r="AB40" i="75"/>
  <c r="AC40" i="75"/>
  <c r="AD40" i="75"/>
  <c r="AE40" i="75"/>
  <c r="AF40" i="75"/>
  <c r="AG40" i="75"/>
  <c r="AH40" i="75"/>
  <c r="AI40" i="75"/>
  <c r="AJ40" i="75"/>
  <c r="AK40" i="75"/>
  <c r="AL40" i="75"/>
  <c r="AM40" i="75"/>
  <c r="AN40" i="75"/>
  <c r="AO40" i="75"/>
  <c r="AP40" i="75"/>
  <c r="AQ40" i="75"/>
  <c r="AR40" i="75"/>
  <c r="AS40" i="75"/>
  <c r="AT40" i="75"/>
  <c r="AU40" i="75"/>
  <c r="AV40" i="75"/>
  <c r="AW40" i="75"/>
  <c r="AX40" i="75"/>
  <c r="AY40" i="75"/>
  <c r="AZ40" i="75"/>
  <c r="BA40" i="75"/>
  <c r="BB40" i="75"/>
  <c r="BC40" i="75"/>
  <c r="BD40" i="75"/>
  <c r="BE40" i="75"/>
  <c r="BF40" i="75"/>
  <c r="BG40" i="75"/>
  <c r="BH40" i="75"/>
  <c r="BI40" i="75"/>
  <c r="BJ40" i="75"/>
  <c r="BK40" i="75"/>
  <c r="BL40" i="75"/>
  <c r="BM40" i="75"/>
  <c r="BN40" i="75"/>
  <c r="BO40" i="75"/>
  <c r="BP40" i="75"/>
  <c r="BQ40" i="75"/>
  <c r="BR40" i="75"/>
  <c r="BS40" i="75"/>
  <c r="BT40" i="75"/>
  <c r="BU40" i="75"/>
  <c r="BV40" i="75"/>
  <c r="BW40" i="75"/>
  <c r="BX40" i="75"/>
  <c r="BY40" i="75"/>
  <c r="BZ40" i="75"/>
  <c r="CA40" i="75"/>
  <c r="CB40" i="75"/>
  <c r="CC40" i="75"/>
  <c r="CD40" i="75"/>
  <c r="CE40" i="75"/>
  <c r="CF40" i="75"/>
  <c r="CG40" i="75"/>
  <c r="CH40" i="75"/>
  <c r="CI40" i="75"/>
  <c r="CJ40" i="75"/>
  <c r="CK40" i="75"/>
  <c r="CL40" i="75"/>
  <c r="CM40" i="75"/>
  <c r="CN40" i="75"/>
  <c r="B41" i="75"/>
  <c r="C41" i="75"/>
  <c r="D41" i="75"/>
  <c r="E41" i="75"/>
  <c r="F41" i="75"/>
  <c r="G41" i="75"/>
  <c r="H41" i="75"/>
  <c r="I41" i="75"/>
  <c r="J41" i="75"/>
  <c r="K41" i="75"/>
  <c r="L41" i="75"/>
  <c r="M41" i="75"/>
  <c r="N41" i="75"/>
  <c r="O41" i="75"/>
  <c r="P41" i="75"/>
  <c r="Q41" i="75"/>
  <c r="R41" i="75"/>
  <c r="S41" i="75"/>
  <c r="T41" i="75"/>
  <c r="U41" i="75"/>
  <c r="V41" i="75"/>
  <c r="W41" i="75"/>
  <c r="X41" i="75"/>
  <c r="Y41" i="75"/>
  <c r="Z41" i="75"/>
  <c r="AA41" i="75"/>
  <c r="AB41" i="75"/>
  <c r="AC41" i="75"/>
  <c r="AD41" i="75"/>
  <c r="AE41" i="75"/>
  <c r="AF41" i="75"/>
  <c r="AG41" i="75"/>
  <c r="AH41" i="75"/>
  <c r="AI41" i="75"/>
  <c r="AJ41" i="75"/>
  <c r="AK41" i="75"/>
  <c r="AL41" i="75"/>
  <c r="AM41" i="75"/>
  <c r="AN41" i="75"/>
  <c r="AO41" i="75"/>
  <c r="AP41" i="75"/>
  <c r="AQ41" i="75"/>
  <c r="AR41" i="75"/>
  <c r="AS41" i="75"/>
  <c r="AT41" i="75"/>
  <c r="AU41" i="75"/>
  <c r="AV41" i="75"/>
  <c r="AW41" i="75"/>
  <c r="AX41" i="75"/>
  <c r="AY41" i="75"/>
  <c r="AZ41" i="75"/>
  <c r="BA41" i="75"/>
  <c r="BB41" i="75"/>
  <c r="BC41" i="75"/>
  <c r="BD41" i="75"/>
  <c r="BE41" i="75"/>
  <c r="BF41" i="75"/>
  <c r="BG41" i="75"/>
  <c r="BH41" i="75"/>
  <c r="BI41" i="75"/>
  <c r="BJ41" i="75"/>
  <c r="BK41" i="75"/>
  <c r="BL41" i="75"/>
  <c r="BM41" i="75"/>
  <c r="BN41" i="75"/>
  <c r="BO41" i="75"/>
  <c r="BP41" i="75"/>
  <c r="BQ41" i="75"/>
  <c r="BR41" i="75"/>
  <c r="BS41" i="75"/>
  <c r="BT41" i="75"/>
  <c r="BU41" i="75"/>
  <c r="BV41" i="75"/>
  <c r="BW41" i="75"/>
  <c r="BX41" i="75"/>
  <c r="BY41" i="75"/>
  <c r="BZ41" i="75"/>
  <c r="CA41" i="75"/>
  <c r="CB41" i="75"/>
  <c r="CC41" i="75"/>
  <c r="CD41" i="75"/>
  <c r="CE41" i="75"/>
  <c r="CF41" i="75"/>
  <c r="CG41" i="75"/>
  <c r="CH41" i="75"/>
  <c r="CI41" i="75"/>
  <c r="CJ41" i="75"/>
  <c r="CK41" i="75"/>
  <c r="CL41" i="75"/>
  <c r="CM41" i="75"/>
  <c r="CN41" i="75"/>
  <c r="B42" i="75"/>
  <c r="C42" i="75"/>
  <c r="D42" i="75"/>
  <c r="E42" i="75"/>
  <c r="F42" i="75"/>
  <c r="G42" i="75"/>
  <c r="H42" i="75"/>
  <c r="I42" i="75"/>
  <c r="J42" i="75"/>
  <c r="K42" i="75"/>
  <c r="L42" i="75"/>
  <c r="M42" i="75"/>
  <c r="N42" i="75"/>
  <c r="FH42" i="75" s="1"/>
  <c r="O42" i="75"/>
  <c r="P42" i="75"/>
  <c r="Q42" i="75"/>
  <c r="R42" i="75"/>
  <c r="S42" i="75"/>
  <c r="T42" i="75"/>
  <c r="U42" i="75"/>
  <c r="V42" i="75"/>
  <c r="W42" i="75"/>
  <c r="X42" i="75"/>
  <c r="Y42" i="75"/>
  <c r="Z42" i="75"/>
  <c r="AA42" i="75"/>
  <c r="AB42" i="75"/>
  <c r="AC42" i="75"/>
  <c r="AD42" i="75"/>
  <c r="AE42" i="75"/>
  <c r="AF42" i="75"/>
  <c r="AG42" i="75"/>
  <c r="AH42" i="75"/>
  <c r="AI42" i="75"/>
  <c r="AJ42" i="75"/>
  <c r="AK42" i="75"/>
  <c r="AL42" i="75"/>
  <c r="AM42" i="75"/>
  <c r="AN42" i="75"/>
  <c r="AO42" i="75"/>
  <c r="AP42" i="75"/>
  <c r="AQ42" i="75"/>
  <c r="AR42" i="75"/>
  <c r="AS42" i="75"/>
  <c r="AT42" i="75"/>
  <c r="AU42" i="75"/>
  <c r="AV42" i="75"/>
  <c r="AW42" i="75"/>
  <c r="AX42" i="75"/>
  <c r="AY42" i="75"/>
  <c r="AZ42" i="75"/>
  <c r="BA42" i="75"/>
  <c r="BB42" i="75"/>
  <c r="BC42" i="75"/>
  <c r="BD42" i="75"/>
  <c r="BE42" i="75"/>
  <c r="BF42" i="75"/>
  <c r="BG42" i="75"/>
  <c r="BH42" i="75"/>
  <c r="BI42" i="75"/>
  <c r="BJ42" i="75"/>
  <c r="BK42" i="75"/>
  <c r="BL42" i="75"/>
  <c r="BM42" i="75"/>
  <c r="BN42" i="75"/>
  <c r="BO42" i="75"/>
  <c r="BP42" i="75"/>
  <c r="BQ42" i="75"/>
  <c r="BR42" i="75"/>
  <c r="BS42" i="75"/>
  <c r="BT42" i="75"/>
  <c r="BU42" i="75"/>
  <c r="BV42" i="75"/>
  <c r="BW42" i="75"/>
  <c r="BX42" i="75"/>
  <c r="BY42" i="75"/>
  <c r="BZ42" i="75"/>
  <c r="CA42" i="75"/>
  <c r="CB42" i="75"/>
  <c r="CC42" i="75"/>
  <c r="CD42" i="75"/>
  <c r="CE42" i="75"/>
  <c r="CF42" i="75"/>
  <c r="CG42" i="75"/>
  <c r="CH42" i="75"/>
  <c r="CI42" i="75"/>
  <c r="CJ42" i="75"/>
  <c r="CK42" i="75"/>
  <c r="CL42" i="75"/>
  <c r="CM42" i="75"/>
  <c r="CN42" i="75"/>
  <c r="B43" i="75"/>
  <c r="C43" i="75"/>
  <c r="D43" i="75"/>
  <c r="E43" i="75"/>
  <c r="F43" i="75"/>
  <c r="G43" i="75"/>
  <c r="H43" i="75"/>
  <c r="I43" i="75"/>
  <c r="J43" i="75"/>
  <c r="K43" i="75"/>
  <c r="L43" i="75"/>
  <c r="M43" i="75"/>
  <c r="N43" i="75"/>
  <c r="O43" i="75"/>
  <c r="P43" i="75"/>
  <c r="Q43" i="75"/>
  <c r="R43" i="75"/>
  <c r="S43" i="75"/>
  <c r="T43" i="75"/>
  <c r="U43" i="75"/>
  <c r="V43" i="75"/>
  <c r="W43" i="75"/>
  <c r="X43" i="75"/>
  <c r="Y43" i="75"/>
  <c r="Z43" i="75"/>
  <c r="AA43" i="75"/>
  <c r="AB43" i="75"/>
  <c r="AC43" i="75"/>
  <c r="AD43" i="75"/>
  <c r="AE43" i="75"/>
  <c r="AF43" i="75"/>
  <c r="AG43" i="75"/>
  <c r="AH43" i="75"/>
  <c r="AI43" i="75"/>
  <c r="AJ43" i="75"/>
  <c r="AK43" i="75"/>
  <c r="AL43" i="75"/>
  <c r="AM43" i="75"/>
  <c r="AN43" i="75"/>
  <c r="AO43" i="75"/>
  <c r="AP43" i="75"/>
  <c r="AQ43" i="75"/>
  <c r="AR43" i="75"/>
  <c r="AS43" i="75"/>
  <c r="AT43" i="75"/>
  <c r="AU43" i="75"/>
  <c r="AV43" i="75"/>
  <c r="AW43" i="75"/>
  <c r="AX43" i="75"/>
  <c r="AY43" i="75"/>
  <c r="AZ43" i="75"/>
  <c r="BA43" i="75"/>
  <c r="BB43" i="75"/>
  <c r="BC43" i="75"/>
  <c r="BD43" i="75"/>
  <c r="BE43" i="75"/>
  <c r="BF43" i="75"/>
  <c r="BG43" i="75"/>
  <c r="BH43" i="75"/>
  <c r="BI43" i="75"/>
  <c r="BJ43" i="75"/>
  <c r="BK43" i="75"/>
  <c r="BL43" i="75"/>
  <c r="BM43" i="75"/>
  <c r="BN43" i="75"/>
  <c r="BO43" i="75"/>
  <c r="BP43" i="75"/>
  <c r="BQ43" i="75"/>
  <c r="BR43" i="75"/>
  <c r="BS43" i="75"/>
  <c r="BT43" i="75"/>
  <c r="BU43" i="75"/>
  <c r="BV43" i="75"/>
  <c r="BW43" i="75"/>
  <c r="BX43" i="75"/>
  <c r="BY43" i="75"/>
  <c r="BZ43" i="75"/>
  <c r="CA43" i="75"/>
  <c r="CB43" i="75"/>
  <c r="CC43" i="75"/>
  <c r="CD43" i="75"/>
  <c r="CE43" i="75"/>
  <c r="CF43" i="75"/>
  <c r="CG43" i="75"/>
  <c r="CH43" i="75"/>
  <c r="CI43" i="75"/>
  <c r="CJ43" i="75"/>
  <c r="CK43" i="75"/>
  <c r="CL43" i="75"/>
  <c r="CM43" i="75"/>
  <c r="CN43" i="75"/>
  <c r="B44" i="75"/>
  <c r="C44" i="75"/>
  <c r="D44" i="75"/>
  <c r="E44" i="75"/>
  <c r="F44" i="75"/>
  <c r="G44" i="75"/>
  <c r="H44" i="75"/>
  <c r="I44" i="75"/>
  <c r="J44" i="75"/>
  <c r="K44" i="75"/>
  <c r="L44" i="75"/>
  <c r="M44" i="75"/>
  <c r="N44" i="75"/>
  <c r="O44" i="75"/>
  <c r="P44" i="75"/>
  <c r="Q44" i="75"/>
  <c r="R44" i="75"/>
  <c r="S44" i="75"/>
  <c r="T44" i="75"/>
  <c r="U44" i="75"/>
  <c r="V44" i="75"/>
  <c r="W44" i="75"/>
  <c r="X44" i="75"/>
  <c r="Y44" i="75"/>
  <c r="Z44" i="75"/>
  <c r="AA44" i="75"/>
  <c r="AB44" i="75"/>
  <c r="AC44" i="75"/>
  <c r="AD44" i="75"/>
  <c r="AE44" i="75"/>
  <c r="AF44" i="75"/>
  <c r="AG44" i="75"/>
  <c r="AH44" i="75"/>
  <c r="AI44" i="75"/>
  <c r="AJ44" i="75"/>
  <c r="AK44" i="75"/>
  <c r="AL44" i="75"/>
  <c r="AM44" i="75"/>
  <c r="AN44" i="75"/>
  <c r="AO44" i="75"/>
  <c r="AP44" i="75"/>
  <c r="AQ44" i="75"/>
  <c r="AR44" i="75"/>
  <c r="AS44" i="75"/>
  <c r="AT44" i="75"/>
  <c r="AU44" i="75"/>
  <c r="AV44" i="75"/>
  <c r="AW44" i="75"/>
  <c r="AX44" i="75"/>
  <c r="AY44" i="75"/>
  <c r="AZ44" i="75"/>
  <c r="BA44" i="75"/>
  <c r="BB44" i="75"/>
  <c r="BC44" i="75"/>
  <c r="BD44" i="75"/>
  <c r="BE44" i="75"/>
  <c r="BF44" i="75"/>
  <c r="BG44" i="75"/>
  <c r="BH44" i="75"/>
  <c r="BI44" i="75"/>
  <c r="BJ44" i="75"/>
  <c r="BK44" i="75"/>
  <c r="BL44" i="75"/>
  <c r="BM44" i="75"/>
  <c r="BN44" i="75"/>
  <c r="BO44" i="75"/>
  <c r="BP44" i="75"/>
  <c r="BQ44" i="75"/>
  <c r="BR44" i="75"/>
  <c r="BS44" i="75"/>
  <c r="BT44" i="75"/>
  <c r="BU44" i="75"/>
  <c r="BV44" i="75"/>
  <c r="BW44" i="75"/>
  <c r="BX44" i="75"/>
  <c r="BY44" i="75"/>
  <c r="BZ44" i="75"/>
  <c r="CA44" i="75"/>
  <c r="CB44" i="75"/>
  <c r="CC44" i="75"/>
  <c r="CD44" i="75"/>
  <c r="CE44" i="75"/>
  <c r="CF44" i="75"/>
  <c r="CG44" i="75"/>
  <c r="CH44" i="75"/>
  <c r="CI44" i="75"/>
  <c r="CJ44" i="75"/>
  <c r="CK44" i="75"/>
  <c r="CL44" i="75"/>
  <c r="CM44" i="75"/>
  <c r="CN44" i="75"/>
  <c r="B45" i="75"/>
  <c r="C45" i="75"/>
  <c r="D45" i="75"/>
  <c r="E45" i="75"/>
  <c r="F45" i="75"/>
  <c r="G45" i="75"/>
  <c r="H45" i="75"/>
  <c r="I45" i="75"/>
  <c r="J45" i="75"/>
  <c r="K45" i="75"/>
  <c r="L45" i="75"/>
  <c r="M45" i="75"/>
  <c r="N45" i="75"/>
  <c r="O45" i="75"/>
  <c r="P45" i="75"/>
  <c r="Q45" i="75"/>
  <c r="R45" i="75"/>
  <c r="S45" i="75"/>
  <c r="T45" i="75"/>
  <c r="U45" i="75"/>
  <c r="V45" i="75"/>
  <c r="W45" i="75"/>
  <c r="X45" i="75"/>
  <c r="Y45" i="75"/>
  <c r="Z45" i="75"/>
  <c r="AA45" i="75"/>
  <c r="AB45" i="75"/>
  <c r="AC45" i="75"/>
  <c r="AD45" i="75"/>
  <c r="AE45" i="75"/>
  <c r="AF45" i="75"/>
  <c r="AG45" i="75"/>
  <c r="AH45" i="75"/>
  <c r="AI45" i="75"/>
  <c r="AJ45" i="75"/>
  <c r="AK45" i="75"/>
  <c r="AL45" i="75"/>
  <c r="AM45" i="75"/>
  <c r="AN45" i="75"/>
  <c r="AO45" i="75"/>
  <c r="AP45" i="75"/>
  <c r="AQ45" i="75"/>
  <c r="AR45" i="75"/>
  <c r="AS45" i="75"/>
  <c r="AT45" i="75"/>
  <c r="AU45" i="75"/>
  <c r="AV45" i="75"/>
  <c r="AW45" i="75"/>
  <c r="AX45" i="75"/>
  <c r="AY45" i="75"/>
  <c r="AZ45" i="75"/>
  <c r="BA45" i="75"/>
  <c r="BB45" i="75"/>
  <c r="BC45" i="75"/>
  <c r="BD45" i="75"/>
  <c r="BE45" i="75"/>
  <c r="BF45" i="75"/>
  <c r="BG45" i="75"/>
  <c r="BH45" i="75"/>
  <c r="BI45" i="75"/>
  <c r="BJ45" i="75"/>
  <c r="BK45" i="75"/>
  <c r="BL45" i="75"/>
  <c r="BM45" i="75"/>
  <c r="BN45" i="75"/>
  <c r="BO45" i="75"/>
  <c r="BP45" i="75"/>
  <c r="BQ45" i="75"/>
  <c r="BR45" i="75"/>
  <c r="BS45" i="75"/>
  <c r="BT45" i="75"/>
  <c r="BU45" i="75"/>
  <c r="BV45" i="75"/>
  <c r="BW45" i="75"/>
  <c r="BX45" i="75"/>
  <c r="BY45" i="75"/>
  <c r="BZ45" i="75"/>
  <c r="CA45" i="75"/>
  <c r="CB45" i="75"/>
  <c r="CC45" i="75"/>
  <c r="CD45" i="75"/>
  <c r="CE45" i="75"/>
  <c r="CF45" i="75"/>
  <c r="CG45" i="75"/>
  <c r="CH45" i="75"/>
  <c r="CI45" i="75"/>
  <c r="CJ45" i="75"/>
  <c r="CK45" i="75"/>
  <c r="CL45" i="75"/>
  <c r="CM45" i="75"/>
  <c r="CN45" i="75"/>
  <c r="B46" i="75"/>
  <c r="C46" i="75"/>
  <c r="D46" i="75"/>
  <c r="E46" i="75"/>
  <c r="F46" i="75"/>
  <c r="G46" i="75"/>
  <c r="H46" i="75"/>
  <c r="I46" i="75"/>
  <c r="J46" i="75"/>
  <c r="K46" i="75"/>
  <c r="L46" i="75"/>
  <c r="M46" i="75"/>
  <c r="N46" i="75"/>
  <c r="O46" i="75"/>
  <c r="P46" i="75"/>
  <c r="Q46" i="75"/>
  <c r="R46" i="75"/>
  <c r="S46" i="75"/>
  <c r="T46" i="75"/>
  <c r="U46" i="75"/>
  <c r="V46" i="75"/>
  <c r="W46" i="75"/>
  <c r="X46" i="75"/>
  <c r="Y46" i="75"/>
  <c r="Z46" i="75"/>
  <c r="AA46" i="75"/>
  <c r="AB46" i="75"/>
  <c r="AC46" i="75"/>
  <c r="AD46" i="75"/>
  <c r="AE46" i="75"/>
  <c r="AF46" i="75"/>
  <c r="AG46" i="75"/>
  <c r="AH46" i="75"/>
  <c r="AI46" i="75"/>
  <c r="AJ46" i="75"/>
  <c r="AK46" i="75"/>
  <c r="AL46" i="75"/>
  <c r="AM46" i="75"/>
  <c r="AN46" i="75"/>
  <c r="AO46" i="75"/>
  <c r="AP46" i="75"/>
  <c r="AQ46" i="75"/>
  <c r="AR46" i="75"/>
  <c r="AS46" i="75"/>
  <c r="AT46" i="75"/>
  <c r="AU46" i="75"/>
  <c r="AV46" i="75"/>
  <c r="AW46" i="75"/>
  <c r="AX46" i="75"/>
  <c r="AY46" i="75"/>
  <c r="AZ46" i="75"/>
  <c r="BA46" i="75"/>
  <c r="BB46" i="75"/>
  <c r="BC46" i="75"/>
  <c r="BD46" i="75"/>
  <c r="BE46" i="75"/>
  <c r="BF46" i="75"/>
  <c r="BG46" i="75"/>
  <c r="BH46" i="75"/>
  <c r="BI46" i="75"/>
  <c r="BJ46" i="75"/>
  <c r="BK46" i="75"/>
  <c r="BL46" i="75"/>
  <c r="BM46" i="75"/>
  <c r="BN46" i="75"/>
  <c r="BO46" i="75"/>
  <c r="BP46" i="75"/>
  <c r="BQ46" i="75"/>
  <c r="BR46" i="75"/>
  <c r="BS46" i="75"/>
  <c r="BT46" i="75"/>
  <c r="BU46" i="75"/>
  <c r="BV46" i="75"/>
  <c r="BW46" i="75"/>
  <c r="BX46" i="75"/>
  <c r="BY46" i="75"/>
  <c r="BZ46" i="75"/>
  <c r="CA46" i="75"/>
  <c r="CB46" i="75"/>
  <c r="CC46" i="75"/>
  <c r="CD46" i="75"/>
  <c r="CE46" i="75"/>
  <c r="CF46" i="75"/>
  <c r="CG46" i="75"/>
  <c r="CH46" i="75"/>
  <c r="CI46" i="75"/>
  <c r="CJ46" i="75"/>
  <c r="CK46" i="75"/>
  <c r="CL46" i="75"/>
  <c r="CM46" i="75"/>
  <c r="CN46" i="75"/>
  <c r="B47" i="75"/>
  <c r="C47" i="75"/>
  <c r="D47" i="75"/>
  <c r="E47" i="75"/>
  <c r="EY47" i="75" s="1"/>
  <c r="F47" i="75"/>
  <c r="G47" i="75"/>
  <c r="H47" i="75"/>
  <c r="I47" i="75"/>
  <c r="J47" i="75"/>
  <c r="K47" i="75"/>
  <c r="L47" i="75"/>
  <c r="M47" i="75"/>
  <c r="N47" i="75"/>
  <c r="O47" i="75"/>
  <c r="P47" i="75"/>
  <c r="Q47" i="75"/>
  <c r="R47" i="75"/>
  <c r="S47" i="75"/>
  <c r="T47" i="75"/>
  <c r="U47" i="75"/>
  <c r="V47" i="75"/>
  <c r="W47" i="75"/>
  <c r="X47" i="75"/>
  <c r="Y47" i="75"/>
  <c r="Z47" i="75"/>
  <c r="AA47" i="75"/>
  <c r="AB47" i="75"/>
  <c r="AC47" i="75"/>
  <c r="AD47" i="75"/>
  <c r="AE47" i="75"/>
  <c r="AF47" i="75"/>
  <c r="AG47" i="75"/>
  <c r="AH47" i="75"/>
  <c r="AI47" i="75"/>
  <c r="AJ47" i="75"/>
  <c r="AK47" i="75"/>
  <c r="AL47" i="75"/>
  <c r="AM47" i="75"/>
  <c r="AN47" i="75"/>
  <c r="AO47" i="75"/>
  <c r="AP47" i="75"/>
  <c r="AQ47" i="75"/>
  <c r="AR47" i="75"/>
  <c r="AS47" i="75"/>
  <c r="AT47" i="75"/>
  <c r="AU47" i="75"/>
  <c r="AV47" i="75"/>
  <c r="AW47" i="75"/>
  <c r="AX47" i="75"/>
  <c r="AY47" i="75"/>
  <c r="AZ47" i="75"/>
  <c r="BA47" i="75"/>
  <c r="BB47" i="75"/>
  <c r="BC47" i="75"/>
  <c r="BD47" i="75"/>
  <c r="BE47" i="75"/>
  <c r="BF47" i="75"/>
  <c r="BG47" i="75"/>
  <c r="BH47" i="75"/>
  <c r="BI47" i="75"/>
  <c r="BJ47" i="75"/>
  <c r="BK47" i="75"/>
  <c r="BL47" i="75"/>
  <c r="BM47" i="75"/>
  <c r="BN47" i="75"/>
  <c r="BO47" i="75"/>
  <c r="BP47" i="75"/>
  <c r="BQ47" i="75"/>
  <c r="BR47" i="75"/>
  <c r="BS47" i="75"/>
  <c r="BT47" i="75"/>
  <c r="BU47" i="75"/>
  <c r="BV47" i="75"/>
  <c r="BW47" i="75"/>
  <c r="BX47" i="75"/>
  <c r="BY47" i="75"/>
  <c r="BZ47" i="75"/>
  <c r="CA47" i="75"/>
  <c r="CB47" i="75"/>
  <c r="CC47" i="75"/>
  <c r="CD47" i="75"/>
  <c r="CE47" i="75"/>
  <c r="CF47" i="75"/>
  <c r="CG47" i="75"/>
  <c r="CH47" i="75"/>
  <c r="CI47" i="75"/>
  <c r="CJ47" i="75"/>
  <c r="CK47" i="75"/>
  <c r="CL47" i="75"/>
  <c r="CM47" i="75"/>
  <c r="CN47" i="75"/>
  <c r="B48" i="75"/>
  <c r="C48" i="75"/>
  <c r="D48" i="75"/>
  <c r="E48" i="75"/>
  <c r="F48" i="75"/>
  <c r="G48" i="75"/>
  <c r="H48" i="75"/>
  <c r="I48" i="75"/>
  <c r="J48" i="75"/>
  <c r="K48" i="75"/>
  <c r="L48" i="75"/>
  <c r="M48" i="75"/>
  <c r="N48" i="75"/>
  <c r="O48" i="75"/>
  <c r="P48" i="75"/>
  <c r="Q48" i="75"/>
  <c r="R48" i="75"/>
  <c r="S48" i="75"/>
  <c r="T48" i="75"/>
  <c r="U48" i="75"/>
  <c r="V48" i="75"/>
  <c r="W48" i="75"/>
  <c r="X48" i="75"/>
  <c r="Y48" i="75"/>
  <c r="Z48" i="75"/>
  <c r="AA48" i="75"/>
  <c r="AB48" i="75"/>
  <c r="AC48" i="75"/>
  <c r="AD48" i="75"/>
  <c r="AE48" i="75"/>
  <c r="AF48" i="75"/>
  <c r="AG48" i="75"/>
  <c r="AH48" i="75"/>
  <c r="AI48" i="75"/>
  <c r="AJ48" i="75"/>
  <c r="AK48" i="75"/>
  <c r="AL48" i="75"/>
  <c r="AM48" i="75"/>
  <c r="AN48" i="75"/>
  <c r="AO48" i="75"/>
  <c r="AP48" i="75"/>
  <c r="AQ48" i="75"/>
  <c r="AR48" i="75"/>
  <c r="AS48" i="75"/>
  <c r="AT48" i="75"/>
  <c r="AU48" i="75"/>
  <c r="AV48" i="75"/>
  <c r="AW48" i="75"/>
  <c r="AX48" i="75"/>
  <c r="AY48" i="75"/>
  <c r="AZ48" i="75"/>
  <c r="BA48" i="75"/>
  <c r="BB48" i="75"/>
  <c r="BC48" i="75"/>
  <c r="BD48" i="75"/>
  <c r="BE48" i="75"/>
  <c r="BF48" i="75"/>
  <c r="BG48" i="75"/>
  <c r="BH48" i="75"/>
  <c r="BI48" i="75"/>
  <c r="BJ48" i="75"/>
  <c r="BK48" i="75"/>
  <c r="BL48" i="75"/>
  <c r="BM48" i="75"/>
  <c r="BN48" i="75"/>
  <c r="BO48" i="75"/>
  <c r="BP48" i="75"/>
  <c r="BQ48" i="75"/>
  <c r="BR48" i="75"/>
  <c r="BS48" i="75"/>
  <c r="BT48" i="75"/>
  <c r="BU48" i="75"/>
  <c r="BV48" i="75"/>
  <c r="BW48" i="75"/>
  <c r="BX48" i="75"/>
  <c r="BY48" i="75"/>
  <c r="BZ48" i="75"/>
  <c r="CA48" i="75"/>
  <c r="CB48" i="75"/>
  <c r="CC48" i="75"/>
  <c r="CD48" i="75"/>
  <c r="CE48" i="75"/>
  <c r="CF48" i="75"/>
  <c r="CG48" i="75"/>
  <c r="CH48" i="75"/>
  <c r="CI48" i="75"/>
  <c r="CJ48" i="75"/>
  <c r="CK48" i="75"/>
  <c r="CL48" i="75"/>
  <c r="CM48" i="75"/>
  <c r="CN48" i="75"/>
  <c r="B49" i="75"/>
  <c r="C49" i="75"/>
  <c r="D49" i="75"/>
  <c r="E49" i="75"/>
  <c r="F49" i="75"/>
  <c r="G49" i="75"/>
  <c r="H49" i="75"/>
  <c r="I49" i="75"/>
  <c r="J49" i="75"/>
  <c r="K49" i="75"/>
  <c r="L49" i="75"/>
  <c r="M49" i="75"/>
  <c r="N49" i="75"/>
  <c r="O49" i="75"/>
  <c r="P49" i="75"/>
  <c r="Q49" i="75"/>
  <c r="R49" i="75"/>
  <c r="S49" i="75"/>
  <c r="T49" i="75"/>
  <c r="U49" i="75"/>
  <c r="V49" i="75"/>
  <c r="W49" i="75"/>
  <c r="X49" i="75"/>
  <c r="Y49" i="75"/>
  <c r="Z49" i="75"/>
  <c r="AA49" i="75"/>
  <c r="AB49" i="75"/>
  <c r="AC49" i="75"/>
  <c r="AD49" i="75"/>
  <c r="AE49" i="75"/>
  <c r="AF49" i="75"/>
  <c r="AG49" i="75"/>
  <c r="AH49" i="75"/>
  <c r="AI49" i="75"/>
  <c r="AJ49" i="75"/>
  <c r="AK49" i="75"/>
  <c r="AL49" i="75"/>
  <c r="AM49" i="75"/>
  <c r="AN49" i="75"/>
  <c r="AO49" i="75"/>
  <c r="AP49" i="75"/>
  <c r="AQ49" i="75"/>
  <c r="AR49" i="75"/>
  <c r="AS49" i="75"/>
  <c r="AT49" i="75"/>
  <c r="AU49" i="75"/>
  <c r="AV49" i="75"/>
  <c r="AW49" i="75"/>
  <c r="AX49" i="75"/>
  <c r="AY49" i="75"/>
  <c r="AZ49" i="75"/>
  <c r="BA49" i="75"/>
  <c r="BB49" i="75"/>
  <c r="BC49" i="75"/>
  <c r="BD49" i="75"/>
  <c r="BE49" i="75"/>
  <c r="BF49" i="75"/>
  <c r="BG49" i="75"/>
  <c r="BH49" i="75"/>
  <c r="BI49" i="75"/>
  <c r="BJ49" i="75"/>
  <c r="BK49" i="75"/>
  <c r="BL49" i="75"/>
  <c r="BM49" i="75"/>
  <c r="BN49" i="75"/>
  <c r="BO49" i="75"/>
  <c r="BP49" i="75"/>
  <c r="BQ49" i="75"/>
  <c r="BR49" i="75"/>
  <c r="BS49" i="75"/>
  <c r="BT49" i="75"/>
  <c r="BU49" i="75"/>
  <c r="BV49" i="75"/>
  <c r="BW49" i="75"/>
  <c r="BX49" i="75"/>
  <c r="BY49" i="75"/>
  <c r="BZ49" i="75"/>
  <c r="CA49" i="75"/>
  <c r="CB49" i="75"/>
  <c r="CC49" i="75"/>
  <c r="CD49" i="75"/>
  <c r="CE49" i="75"/>
  <c r="CF49" i="75"/>
  <c r="CG49" i="75"/>
  <c r="CH49" i="75"/>
  <c r="CI49" i="75"/>
  <c r="CJ49" i="75"/>
  <c r="CK49" i="75"/>
  <c r="CL49" i="75"/>
  <c r="CM49" i="75"/>
  <c r="CN49" i="75"/>
  <c r="B50" i="75"/>
  <c r="C50" i="75"/>
  <c r="D50" i="75"/>
  <c r="E50" i="75"/>
  <c r="FW50" i="75" s="1"/>
  <c r="F50" i="75"/>
  <c r="G50" i="75"/>
  <c r="H50" i="75"/>
  <c r="I50" i="75"/>
  <c r="J50" i="75"/>
  <c r="K50" i="75"/>
  <c r="L50" i="75"/>
  <c r="M50" i="75"/>
  <c r="N50" i="75"/>
  <c r="O50" i="75"/>
  <c r="P50" i="75"/>
  <c r="Q50" i="75"/>
  <c r="R50" i="75"/>
  <c r="S50" i="75"/>
  <c r="T50" i="75"/>
  <c r="U50" i="75"/>
  <c r="V50" i="75"/>
  <c r="W50" i="75"/>
  <c r="X50" i="75"/>
  <c r="Y50" i="75"/>
  <c r="Z50" i="75"/>
  <c r="AA50" i="75"/>
  <c r="AB50" i="75"/>
  <c r="AC50" i="75"/>
  <c r="AD50" i="75"/>
  <c r="AE50" i="75"/>
  <c r="AF50" i="75"/>
  <c r="AG50" i="75"/>
  <c r="AH50" i="75"/>
  <c r="AI50" i="75"/>
  <c r="AJ50" i="75"/>
  <c r="AK50" i="75"/>
  <c r="AL50" i="75"/>
  <c r="AM50" i="75"/>
  <c r="AN50" i="75"/>
  <c r="AO50" i="75"/>
  <c r="AP50" i="75"/>
  <c r="AQ50" i="75"/>
  <c r="AR50" i="75"/>
  <c r="AS50" i="75"/>
  <c r="AT50" i="75"/>
  <c r="AU50" i="75"/>
  <c r="AV50" i="75"/>
  <c r="AW50" i="75"/>
  <c r="AX50" i="75"/>
  <c r="AY50" i="75"/>
  <c r="AZ50" i="75"/>
  <c r="BA50" i="75"/>
  <c r="BB50" i="75"/>
  <c r="BC50" i="75"/>
  <c r="BD50" i="75"/>
  <c r="BE50" i="75"/>
  <c r="BF50" i="75"/>
  <c r="BG50" i="75"/>
  <c r="BH50" i="75"/>
  <c r="BI50" i="75"/>
  <c r="BJ50" i="75"/>
  <c r="BK50" i="75"/>
  <c r="BL50" i="75"/>
  <c r="BM50" i="75"/>
  <c r="BN50" i="75"/>
  <c r="BO50" i="75"/>
  <c r="BP50" i="75"/>
  <c r="BQ50" i="75"/>
  <c r="BR50" i="75"/>
  <c r="BS50" i="75"/>
  <c r="BT50" i="75"/>
  <c r="BU50" i="75"/>
  <c r="BV50" i="75"/>
  <c r="BW50" i="75"/>
  <c r="BX50" i="75"/>
  <c r="BY50" i="75"/>
  <c r="BZ50" i="75"/>
  <c r="CA50" i="75"/>
  <c r="CB50" i="75"/>
  <c r="CC50" i="75"/>
  <c r="CD50" i="75"/>
  <c r="CE50" i="75"/>
  <c r="CF50" i="75"/>
  <c r="CG50" i="75"/>
  <c r="CH50" i="75"/>
  <c r="CI50" i="75"/>
  <c r="CJ50" i="75"/>
  <c r="CK50" i="75"/>
  <c r="CL50" i="75"/>
  <c r="CM50" i="75"/>
  <c r="CN50" i="75"/>
  <c r="B51" i="75"/>
  <c r="C51" i="75"/>
  <c r="D51" i="75"/>
  <c r="E51" i="75"/>
  <c r="FM51" i="75" s="1"/>
  <c r="F51" i="75"/>
  <c r="G51" i="75"/>
  <c r="H51" i="75"/>
  <c r="I51" i="75"/>
  <c r="J51" i="75"/>
  <c r="K51" i="75"/>
  <c r="L51" i="75"/>
  <c r="M51" i="75"/>
  <c r="N51" i="75"/>
  <c r="FH51" i="75" s="1"/>
  <c r="O51" i="75"/>
  <c r="P51" i="75"/>
  <c r="Q51" i="75"/>
  <c r="R51" i="75"/>
  <c r="S51" i="75"/>
  <c r="T51" i="75"/>
  <c r="U51" i="75"/>
  <c r="V51" i="75"/>
  <c r="W51" i="75"/>
  <c r="X51" i="75"/>
  <c r="Y51" i="75"/>
  <c r="Z51" i="75"/>
  <c r="AA51" i="75"/>
  <c r="AB51" i="75"/>
  <c r="AC51" i="75"/>
  <c r="AD51" i="75"/>
  <c r="AE51" i="75"/>
  <c r="AF51" i="75"/>
  <c r="AG51" i="75"/>
  <c r="AH51" i="75"/>
  <c r="AI51" i="75"/>
  <c r="AJ51" i="75"/>
  <c r="AK51" i="75"/>
  <c r="AL51" i="75"/>
  <c r="AM51" i="75"/>
  <c r="AN51" i="75"/>
  <c r="AO51" i="75"/>
  <c r="AP51" i="75"/>
  <c r="AQ51" i="75"/>
  <c r="AR51" i="75"/>
  <c r="AS51" i="75"/>
  <c r="AT51" i="75"/>
  <c r="AU51" i="75"/>
  <c r="AV51" i="75"/>
  <c r="AW51" i="75"/>
  <c r="AX51" i="75"/>
  <c r="AY51" i="75"/>
  <c r="AZ51" i="75"/>
  <c r="BA51" i="75"/>
  <c r="BB51" i="75"/>
  <c r="BC51" i="75"/>
  <c r="BD51" i="75"/>
  <c r="BE51" i="75"/>
  <c r="BF51" i="75"/>
  <c r="BG51" i="75"/>
  <c r="BH51" i="75"/>
  <c r="BI51" i="75"/>
  <c r="BJ51" i="75"/>
  <c r="BK51" i="75"/>
  <c r="BL51" i="75"/>
  <c r="BM51" i="75"/>
  <c r="BN51" i="75"/>
  <c r="BO51" i="75"/>
  <c r="BP51" i="75"/>
  <c r="BQ51" i="75"/>
  <c r="BR51" i="75"/>
  <c r="BS51" i="75"/>
  <c r="BT51" i="75"/>
  <c r="BU51" i="75"/>
  <c r="BV51" i="75"/>
  <c r="BW51" i="75"/>
  <c r="BX51" i="75"/>
  <c r="BY51" i="75"/>
  <c r="BZ51" i="75"/>
  <c r="CA51" i="75"/>
  <c r="CB51" i="75"/>
  <c r="CC51" i="75"/>
  <c r="CD51" i="75"/>
  <c r="CE51" i="75"/>
  <c r="CF51" i="75"/>
  <c r="CG51" i="75"/>
  <c r="CH51" i="75"/>
  <c r="CI51" i="75"/>
  <c r="CJ51" i="75"/>
  <c r="CK51" i="75"/>
  <c r="CL51" i="75"/>
  <c r="CM51" i="75"/>
  <c r="CN51" i="75"/>
  <c r="B52" i="75"/>
  <c r="C52" i="75"/>
  <c r="D52" i="75"/>
  <c r="E52" i="75"/>
  <c r="F52" i="75"/>
  <c r="G52" i="75"/>
  <c r="H52" i="75"/>
  <c r="I52" i="75"/>
  <c r="J52" i="75"/>
  <c r="K52" i="75"/>
  <c r="L52" i="75"/>
  <c r="M52" i="75"/>
  <c r="N52" i="75"/>
  <c r="FD52" i="75" s="1"/>
  <c r="O52" i="75"/>
  <c r="P52" i="75"/>
  <c r="Q52" i="75"/>
  <c r="R52" i="75"/>
  <c r="S52" i="75"/>
  <c r="T52" i="75"/>
  <c r="U52" i="75"/>
  <c r="V52" i="75"/>
  <c r="W52" i="75"/>
  <c r="X52" i="75"/>
  <c r="Y52" i="75"/>
  <c r="Z52" i="75"/>
  <c r="AA52" i="75"/>
  <c r="AB52" i="75"/>
  <c r="AC52" i="75"/>
  <c r="AD52" i="75"/>
  <c r="AE52" i="75"/>
  <c r="AF52" i="75"/>
  <c r="AG52" i="75"/>
  <c r="AH52" i="75"/>
  <c r="AI52" i="75"/>
  <c r="AJ52" i="75"/>
  <c r="AK52" i="75"/>
  <c r="AL52" i="75"/>
  <c r="AM52" i="75"/>
  <c r="AN52" i="75"/>
  <c r="AO52" i="75"/>
  <c r="AP52" i="75"/>
  <c r="AQ52" i="75"/>
  <c r="AR52" i="75"/>
  <c r="AS52" i="75"/>
  <c r="AT52" i="75"/>
  <c r="AU52" i="75"/>
  <c r="AV52" i="75"/>
  <c r="AW52" i="75"/>
  <c r="AX52" i="75"/>
  <c r="AY52" i="75"/>
  <c r="AZ52" i="75"/>
  <c r="BA52" i="75"/>
  <c r="BB52" i="75"/>
  <c r="BC52" i="75"/>
  <c r="BD52" i="75"/>
  <c r="BE52" i="75"/>
  <c r="BF52" i="75"/>
  <c r="BG52" i="75"/>
  <c r="BH52" i="75"/>
  <c r="BI52" i="75"/>
  <c r="BJ52" i="75"/>
  <c r="BK52" i="75"/>
  <c r="BL52" i="75"/>
  <c r="BM52" i="75"/>
  <c r="BN52" i="75"/>
  <c r="BO52" i="75"/>
  <c r="BP52" i="75"/>
  <c r="BQ52" i="75"/>
  <c r="BR52" i="75"/>
  <c r="BS52" i="75"/>
  <c r="BT52" i="75"/>
  <c r="BU52" i="75"/>
  <c r="BV52" i="75"/>
  <c r="BW52" i="75"/>
  <c r="BX52" i="75"/>
  <c r="BY52" i="75"/>
  <c r="BZ52" i="75"/>
  <c r="CA52" i="75"/>
  <c r="CB52" i="75"/>
  <c r="CC52" i="75"/>
  <c r="CD52" i="75"/>
  <c r="CE52" i="75"/>
  <c r="CF52" i="75"/>
  <c r="CG52" i="75"/>
  <c r="CH52" i="75"/>
  <c r="CI52" i="75"/>
  <c r="CJ52" i="75"/>
  <c r="CK52" i="75"/>
  <c r="CL52" i="75"/>
  <c r="CM52" i="75"/>
  <c r="CN52" i="75"/>
  <c r="B53" i="75"/>
  <c r="C53" i="75"/>
  <c r="D53" i="75"/>
  <c r="E53" i="75"/>
  <c r="EY53" i="75" s="1"/>
  <c r="F53" i="75"/>
  <c r="G53" i="75"/>
  <c r="H53" i="75"/>
  <c r="I53" i="75"/>
  <c r="J53" i="75"/>
  <c r="K53" i="75"/>
  <c r="L53" i="75"/>
  <c r="M53" i="75"/>
  <c r="N53" i="75"/>
  <c r="O53" i="75"/>
  <c r="P53" i="75"/>
  <c r="Q53" i="75"/>
  <c r="R53" i="75"/>
  <c r="S53" i="75"/>
  <c r="T53" i="75"/>
  <c r="U53" i="75"/>
  <c r="V53" i="75"/>
  <c r="W53" i="75"/>
  <c r="X53" i="75"/>
  <c r="Y53" i="75"/>
  <c r="Z53" i="75"/>
  <c r="AA53" i="75"/>
  <c r="AB53" i="75"/>
  <c r="AC53" i="75"/>
  <c r="AD53" i="75"/>
  <c r="AE53" i="75"/>
  <c r="AF53" i="75"/>
  <c r="AG53" i="75"/>
  <c r="AH53" i="75"/>
  <c r="AI53" i="75"/>
  <c r="AJ53" i="75"/>
  <c r="AK53" i="75"/>
  <c r="AL53" i="75"/>
  <c r="AM53" i="75"/>
  <c r="AN53" i="75"/>
  <c r="AO53" i="75"/>
  <c r="AP53" i="75"/>
  <c r="AQ53" i="75"/>
  <c r="AR53" i="75"/>
  <c r="AS53" i="75"/>
  <c r="AT53" i="75"/>
  <c r="AU53" i="75"/>
  <c r="AV53" i="75"/>
  <c r="AW53" i="75"/>
  <c r="AX53" i="75"/>
  <c r="AY53" i="75"/>
  <c r="AZ53" i="75"/>
  <c r="BA53" i="75"/>
  <c r="BB53" i="75"/>
  <c r="BC53" i="75"/>
  <c r="BD53" i="75"/>
  <c r="BE53" i="75"/>
  <c r="BF53" i="75"/>
  <c r="BG53" i="75"/>
  <c r="BH53" i="75"/>
  <c r="BI53" i="75"/>
  <c r="BJ53" i="75"/>
  <c r="BK53" i="75"/>
  <c r="BL53" i="75"/>
  <c r="BM53" i="75"/>
  <c r="BN53" i="75"/>
  <c r="BO53" i="75"/>
  <c r="BP53" i="75"/>
  <c r="BQ53" i="75"/>
  <c r="BR53" i="75"/>
  <c r="BS53" i="75"/>
  <c r="BT53" i="75"/>
  <c r="BU53" i="75"/>
  <c r="BV53" i="75"/>
  <c r="BW53" i="75"/>
  <c r="BX53" i="75"/>
  <c r="BY53" i="75"/>
  <c r="BZ53" i="75"/>
  <c r="CA53" i="75"/>
  <c r="CB53" i="75"/>
  <c r="CC53" i="75"/>
  <c r="CD53" i="75"/>
  <c r="CE53" i="75"/>
  <c r="CF53" i="75"/>
  <c r="CG53" i="75"/>
  <c r="CH53" i="75"/>
  <c r="CI53" i="75"/>
  <c r="CJ53" i="75"/>
  <c r="CK53" i="75"/>
  <c r="CL53" i="75"/>
  <c r="CM53" i="75"/>
  <c r="CN53" i="75"/>
  <c r="B54" i="75"/>
  <c r="C54" i="75"/>
  <c r="D54" i="75"/>
  <c r="E54" i="75"/>
  <c r="FW54" i="75" s="1"/>
  <c r="F54" i="75"/>
  <c r="G54" i="75"/>
  <c r="H54" i="75"/>
  <c r="I54" i="75"/>
  <c r="J54" i="75"/>
  <c r="K54" i="75"/>
  <c r="L54" i="75"/>
  <c r="M54" i="75"/>
  <c r="N54" i="75"/>
  <c r="O54" i="75"/>
  <c r="P54" i="75"/>
  <c r="Q54" i="75"/>
  <c r="R54" i="75"/>
  <c r="S54" i="75"/>
  <c r="T54" i="75"/>
  <c r="U54" i="75"/>
  <c r="V54" i="75"/>
  <c r="W54" i="75"/>
  <c r="X54" i="75"/>
  <c r="Y54" i="75"/>
  <c r="Z54" i="75"/>
  <c r="AA54" i="75"/>
  <c r="AB54" i="75"/>
  <c r="AC54" i="75"/>
  <c r="AD54" i="75"/>
  <c r="AE54" i="75"/>
  <c r="AF54" i="75"/>
  <c r="AG54" i="75"/>
  <c r="AH54" i="75"/>
  <c r="AI54" i="75"/>
  <c r="AJ54" i="75"/>
  <c r="AK54" i="75"/>
  <c r="AL54" i="75"/>
  <c r="AM54" i="75"/>
  <c r="AN54" i="75"/>
  <c r="AO54" i="75"/>
  <c r="AP54" i="75"/>
  <c r="AQ54" i="75"/>
  <c r="AR54" i="75"/>
  <c r="AS54" i="75"/>
  <c r="AT54" i="75"/>
  <c r="AU54" i="75"/>
  <c r="AV54" i="75"/>
  <c r="AW54" i="75"/>
  <c r="AX54" i="75"/>
  <c r="AY54" i="75"/>
  <c r="AZ54" i="75"/>
  <c r="BA54" i="75"/>
  <c r="BB54" i="75"/>
  <c r="BC54" i="75"/>
  <c r="BD54" i="75"/>
  <c r="BE54" i="75"/>
  <c r="BF54" i="75"/>
  <c r="BG54" i="75"/>
  <c r="BH54" i="75"/>
  <c r="BI54" i="75"/>
  <c r="BJ54" i="75"/>
  <c r="BK54" i="75"/>
  <c r="BL54" i="75"/>
  <c r="BM54" i="75"/>
  <c r="BN54" i="75"/>
  <c r="BO54" i="75"/>
  <c r="BP54" i="75"/>
  <c r="BQ54" i="75"/>
  <c r="BR54" i="75"/>
  <c r="BS54" i="75"/>
  <c r="BT54" i="75"/>
  <c r="BU54" i="75"/>
  <c r="BV54" i="75"/>
  <c r="BW54" i="75"/>
  <c r="BX54" i="75"/>
  <c r="BY54" i="75"/>
  <c r="BZ54" i="75"/>
  <c r="CA54" i="75"/>
  <c r="CB54" i="75"/>
  <c r="CC54" i="75"/>
  <c r="CD54" i="75"/>
  <c r="CE54" i="75"/>
  <c r="CF54" i="75"/>
  <c r="CG54" i="75"/>
  <c r="CH54" i="75"/>
  <c r="CI54" i="75"/>
  <c r="CJ54" i="75"/>
  <c r="CK54" i="75"/>
  <c r="CL54" i="75"/>
  <c r="CM54" i="75"/>
  <c r="CN54" i="75"/>
  <c r="B55" i="75"/>
  <c r="C55" i="75"/>
  <c r="D55" i="75"/>
  <c r="E55" i="75"/>
  <c r="FL55" i="75" s="1"/>
  <c r="F55" i="75"/>
  <c r="G55" i="75"/>
  <c r="H55" i="75"/>
  <c r="I55" i="75"/>
  <c r="J55" i="75"/>
  <c r="K55" i="75"/>
  <c r="L55" i="75"/>
  <c r="M55" i="75"/>
  <c r="N55" i="75"/>
  <c r="FE55" i="75" s="1"/>
  <c r="O55" i="75"/>
  <c r="P55" i="75"/>
  <c r="Q55" i="75"/>
  <c r="R55" i="75"/>
  <c r="S55" i="75"/>
  <c r="T55" i="75"/>
  <c r="U55" i="75"/>
  <c r="V55" i="75"/>
  <c r="W55" i="75"/>
  <c r="X55" i="75"/>
  <c r="Y55" i="75"/>
  <c r="Z55" i="75"/>
  <c r="AA55" i="75"/>
  <c r="AB55" i="75"/>
  <c r="AC55" i="75"/>
  <c r="AD55" i="75"/>
  <c r="AE55" i="75"/>
  <c r="AF55" i="75"/>
  <c r="AG55" i="75"/>
  <c r="AH55" i="75"/>
  <c r="AI55" i="75"/>
  <c r="AJ55" i="75"/>
  <c r="AK55" i="75"/>
  <c r="AL55" i="75"/>
  <c r="AM55" i="75"/>
  <c r="AN55" i="75"/>
  <c r="AO55" i="75"/>
  <c r="AP55" i="75"/>
  <c r="AQ55" i="75"/>
  <c r="AR55" i="75"/>
  <c r="AS55" i="75"/>
  <c r="AT55" i="75"/>
  <c r="AU55" i="75"/>
  <c r="AV55" i="75"/>
  <c r="AW55" i="75"/>
  <c r="AX55" i="75"/>
  <c r="AY55" i="75"/>
  <c r="AZ55" i="75"/>
  <c r="BA55" i="75"/>
  <c r="BB55" i="75"/>
  <c r="BC55" i="75"/>
  <c r="BD55" i="75"/>
  <c r="BE55" i="75"/>
  <c r="BF55" i="75"/>
  <c r="BG55" i="75"/>
  <c r="BH55" i="75"/>
  <c r="BI55" i="75"/>
  <c r="BJ55" i="75"/>
  <c r="BK55" i="75"/>
  <c r="BL55" i="75"/>
  <c r="BM55" i="75"/>
  <c r="BN55" i="75"/>
  <c r="BO55" i="75"/>
  <c r="BP55" i="75"/>
  <c r="BQ55" i="75"/>
  <c r="BR55" i="75"/>
  <c r="BS55" i="75"/>
  <c r="BT55" i="75"/>
  <c r="BU55" i="75"/>
  <c r="BV55" i="75"/>
  <c r="BW55" i="75"/>
  <c r="BX55" i="75"/>
  <c r="BY55" i="75"/>
  <c r="BZ55" i="75"/>
  <c r="CA55" i="75"/>
  <c r="CB55" i="75"/>
  <c r="CC55" i="75"/>
  <c r="CD55" i="75"/>
  <c r="CE55" i="75"/>
  <c r="CF55" i="75"/>
  <c r="CG55" i="75"/>
  <c r="CH55" i="75"/>
  <c r="CI55" i="75"/>
  <c r="CJ55" i="75"/>
  <c r="CK55" i="75"/>
  <c r="CL55" i="75"/>
  <c r="CM55" i="75"/>
  <c r="CN55" i="75"/>
  <c r="B56" i="75"/>
  <c r="C56" i="75"/>
  <c r="D56" i="75"/>
  <c r="E56" i="75"/>
  <c r="F56" i="75"/>
  <c r="G56" i="75"/>
  <c r="H56" i="75"/>
  <c r="I56" i="75"/>
  <c r="J56" i="75"/>
  <c r="K56" i="75"/>
  <c r="L56" i="75"/>
  <c r="M56" i="75"/>
  <c r="N56" i="75"/>
  <c r="FE56" i="75" s="1"/>
  <c r="O56" i="75"/>
  <c r="P56" i="75"/>
  <c r="Q56" i="75"/>
  <c r="R56" i="75"/>
  <c r="S56" i="75"/>
  <c r="T56" i="75"/>
  <c r="U56" i="75"/>
  <c r="V56" i="75"/>
  <c r="W56" i="75"/>
  <c r="X56" i="75"/>
  <c r="Y56" i="75"/>
  <c r="Z56" i="75"/>
  <c r="AA56" i="75"/>
  <c r="AB56" i="75"/>
  <c r="AC56" i="75"/>
  <c r="AD56" i="75"/>
  <c r="AE56" i="75"/>
  <c r="AF56" i="75"/>
  <c r="AG56" i="75"/>
  <c r="AH56" i="75"/>
  <c r="AI56" i="75"/>
  <c r="AJ56" i="75"/>
  <c r="AK56" i="75"/>
  <c r="AL56" i="75"/>
  <c r="AM56" i="75"/>
  <c r="AN56" i="75"/>
  <c r="AO56" i="75"/>
  <c r="AP56" i="75"/>
  <c r="AQ56" i="75"/>
  <c r="AR56" i="75"/>
  <c r="AS56" i="75"/>
  <c r="AT56" i="75"/>
  <c r="AU56" i="75"/>
  <c r="AV56" i="75"/>
  <c r="AW56" i="75"/>
  <c r="AX56" i="75"/>
  <c r="AY56" i="75"/>
  <c r="AZ56" i="75"/>
  <c r="BA56" i="75"/>
  <c r="BB56" i="75"/>
  <c r="BC56" i="75"/>
  <c r="BD56" i="75"/>
  <c r="BE56" i="75"/>
  <c r="BF56" i="75"/>
  <c r="BG56" i="75"/>
  <c r="BH56" i="75"/>
  <c r="BI56" i="75"/>
  <c r="BJ56" i="75"/>
  <c r="BK56" i="75"/>
  <c r="BL56" i="75"/>
  <c r="BM56" i="75"/>
  <c r="BN56" i="75"/>
  <c r="BO56" i="75"/>
  <c r="BP56" i="75"/>
  <c r="BQ56" i="75"/>
  <c r="BR56" i="75"/>
  <c r="BS56" i="75"/>
  <c r="BT56" i="75"/>
  <c r="BU56" i="75"/>
  <c r="BV56" i="75"/>
  <c r="BW56" i="75"/>
  <c r="BX56" i="75"/>
  <c r="BY56" i="75"/>
  <c r="BZ56" i="75"/>
  <c r="CA56" i="75"/>
  <c r="CB56" i="75"/>
  <c r="CC56" i="75"/>
  <c r="CD56" i="75"/>
  <c r="CE56" i="75"/>
  <c r="CF56" i="75"/>
  <c r="CG56" i="75"/>
  <c r="CH56" i="75"/>
  <c r="CI56" i="75"/>
  <c r="CJ56" i="75"/>
  <c r="CK56" i="75"/>
  <c r="CL56" i="75"/>
  <c r="CM56" i="75"/>
  <c r="CN56" i="75"/>
  <c r="B57" i="75"/>
  <c r="C57" i="75"/>
  <c r="D57" i="75"/>
  <c r="E57" i="75"/>
  <c r="F57" i="75"/>
  <c r="G57" i="75"/>
  <c r="H57" i="75"/>
  <c r="I57" i="75"/>
  <c r="J57" i="75"/>
  <c r="K57" i="75"/>
  <c r="L57" i="75"/>
  <c r="M57" i="75"/>
  <c r="N57" i="75"/>
  <c r="O57" i="75"/>
  <c r="P57" i="75"/>
  <c r="Q57" i="75"/>
  <c r="R57" i="75"/>
  <c r="S57" i="75"/>
  <c r="T57" i="75"/>
  <c r="U57" i="75"/>
  <c r="V57" i="75"/>
  <c r="W57" i="75"/>
  <c r="X57" i="75"/>
  <c r="Y57" i="75"/>
  <c r="Z57" i="75"/>
  <c r="AA57" i="75"/>
  <c r="AB57" i="75"/>
  <c r="AC57" i="75"/>
  <c r="AD57" i="75"/>
  <c r="AE57" i="75"/>
  <c r="AF57" i="75"/>
  <c r="AG57" i="75"/>
  <c r="AH57" i="75"/>
  <c r="AI57" i="75"/>
  <c r="AJ57" i="75"/>
  <c r="AK57" i="75"/>
  <c r="AL57" i="75"/>
  <c r="AM57" i="75"/>
  <c r="AN57" i="75"/>
  <c r="AO57" i="75"/>
  <c r="AP57" i="75"/>
  <c r="AQ57" i="75"/>
  <c r="AR57" i="75"/>
  <c r="AS57" i="75"/>
  <c r="AT57" i="75"/>
  <c r="AU57" i="75"/>
  <c r="AV57" i="75"/>
  <c r="AW57" i="75"/>
  <c r="AX57" i="75"/>
  <c r="AY57" i="75"/>
  <c r="AZ57" i="75"/>
  <c r="BA57" i="75"/>
  <c r="BB57" i="75"/>
  <c r="BC57" i="75"/>
  <c r="BD57" i="75"/>
  <c r="BE57" i="75"/>
  <c r="BF57" i="75"/>
  <c r="BG57" i="75"/>
  <c r="BH57" i="75"/>
  <c r="BI57" i="75"/>
  <c r="BJ57" i="75"/>
  <c r="BK57" i="75"/>
  <c r="BL57" i="75"/>
  <c r="BM57" i="75"/>
  <c r="BN57" i="75"/>
  <c r="BO57" i="75"/>
  <c r="BP57" i="75"/>
  <c r="BQ57" i="75"/>
  <c r="BR57" i="75"/>
  <c r="BS57" i="75"/>
  <c r="BT57" i="75"/>
  <c r="BU57" i="75"/>
  <c r="BV57" i="75"/>
  <c r="BW57" i="75"/>
  <c r="BX57" i="75"/>
  <c r="BY57" i="75"/>
  <c r="BZ57" i="75"/>
  <c r="CA57" i="75"/>
  <c r="CB57" i="75"/>
  <c r="CC57" i="75"/>
  <c r="CD57" i="75"/>
  <c r="CE57" i="75"/>
  <c r="CF57" i="75"/>
  <c r="CG57" i="75"/>
  <c r="CH57" i="75"/>
  <c r="CI57" i="75"/>
  <c r="CJ57" i="75"/>
  <c r="CK57" i="75"/>
  <c r="CL57" i="75"/>
  <c r="CM57" i="75"/>
  <c r="CN57" i="75"/>
  <c r="P8" i="75"/>
  <c r="Q8" i="75"/>
  <c r="R8" i="75"/>
  <c r="T8" i="75"/>
  <c r="U8" i="75"/>
  <c r="V8" i="75"/>
  <c r="W8" i="75"/>
  <c r="X8" i="75"/>
  <c r="Y8" i="75"/>
  <c r="Z8" i="75"/>
  <c r="AA8" i="75"/>
  <c r="AB8" i="75"/>
  <c r="AC8" i="75"/>
  <c r="AD8" i="75"/>
  <c r="AE8" i="75"/>
  <c r="AF8" i="75"/>
  <c r="AG8" i="75"/>
  <c r="AH8" i="75"/>
  <c r="AI8" i="75"/>
  <c r="AJ8" i="75"/>
  <c r="AK8" i="75"/>
  <c r="AL8" i="75"/>
  <c r="AM8" i="75"/>
  <c r="AN8" i="75"/>
  <c r="AO8" i="75"/>
  <c r="AP8" i="75"/>
  <c r="AQ8" i="75"/>
  <c r="AR8" i="75"/>
  <c r="AS8" i="75"/>
  <c r="AT8" i="75"/>
  <c r="AU8" i="75"/>
  <c r="AV8" i="75"/>
  <c r="AW8" i="75"/>
  <c r="AX8" i="75"/>
  <c r="AY8" i="75"/>
  <c r="AZ8" i="75"/>
  <c r="BA8" i="75"/>
  <c r="BB8" i="75"/>
  <c r="BC8" i="75"/>
  <c r="BD8" i="75"/>
  <c r="BE8" i="75"/>
  <c r="BF8" i="75"/>
  <c r="BG8" i="75"/>
  <c r="BH8" i="75"/>
  <c r="BI8" i="75"/>
  <c r="BJ8" i="75"/>
  <c r="BK8" i="75"/>
  <c r="BL8" i="75"/>
  <c r="BM8" i="75"/>
  <c r="BN8" i="75"/>
  <c r="BO8" i="75"/>
  <c r="BP8" i="75"/>
  <c r="BQ8" i="75"/>
  <c r="BR8" i="75"/>
  <c r="BS8" i="75"/>
  <c r="BT8" i="75"/>
  <c r="BU8" i="75"/>
  <c r="BV8" i="75"/>
  <c r="BW8" i="75"/>
  <c r="BX8" i="75"/>
  <c r="BY8" i="75"/>
  <c r="BZ8" i="75"/>
  <c r="CA8" i="75"/>
  <c r="CB8" i="75"/>
  <c r="CC8" i="75"/>
  <c r="CD8" i="75"/>
  <c r="CE8" i="75"/>
  <c r="CF8" i="75"/>
  <c r="CG8" i="75"/>
  <c r="CH8" i="75"/>
  <c r="CI8" i="75"/>
  <c r="CJ8" i="75"/>
  <c r="CK8" i="75"/>
  <c r="CL8" i="75"/>
  <c r="CM8" i="75"/>
  <c r="CN8" i="75"/>
  <c r="D8" i="75"/>
  <c r="E8" i="75"/>
  <c r="F8" i="75"/>
  <c r="G8" i="75"/>
  <c r="H8" i="75"/>
  <c r="I8" i="75"/>
  <c r="J8" i="75"/>
  <c r="K8" i="75"/>
  <c r="L8" i="75"/>
  <c r="M8" i="75"/>
  <c r="N8" i="75"/>
  <c r="O8" i="75"/>
  <c r="C8" i="75"/>
  <c r="B8" i="75"/>
  <c r="FM59" i="75"/>
  <c r="CS59" i="75"/>
  <c r="FM58" i="75"/>
  <c r="CS58" i="75"/>
  <c r="FX57" i="75"/>
  <c r="FW57" i="75"/>
  <c r="FV57" i="75"/>
  <c r="FM57" i="75"/>
  <c r="FL57" i="75"/>
  <c r="FK57" i="75"/>
  <c r="FJ57" i="75"/>
  <c r="FI57" i="75"/>
  <c r="FD57" i="75"/>
  <c r="EZ57" i="75"/>
  <c r="EY57" i="75"/>
  <c r="EX57" i="75"/>
  <c r="EB57" i="75"/>
  <c r="DQ57" i="75"/>
  <c r="FM56" i="75"/>
  <c r="FJ56" i="75"/>
  <c r="FC56" i="75"/>
  <c r="EZ56" i="75"/>
  <c r="EB56" i="75"/>
  <c r="DP56" i="75"/>
  <c r="DO56" i="75"/>
  <c r="FM55" i="75"/>
  <c r="EZ55" i="75"/>
  <c r="EB55" i="75"/>
  <c r="FX54" i="75"/>
  <c r="FV54" i="75"/>
  <c r="FM54" i="75"/>
  <c r="FL54" i="75"/>
  <c r="FJ54" i="75"/>
  <c r="FI54" i="75"/>
  <c r="FH54" i="75"/>
  <c r="FG54" i="75"/>
  <c r="FF54" i="75"/>
  <c r="FE54" i="75"/>
  <c r="FD54" i="75"/>
  <c r="FC54" i="75"/>
  <c r="FB54" i="75"/>
  <c r="FA54" i="75"/>
  <c r="EZ54" i="75"/>
  <c r="EX54" i="75"/>
  <c r="EB54" i="75"/>
  <c r="DQ54" i="75"/>
  <c r="DP54" i="75"/>
  <c r="DO54" i="75"/>
  <c r="FE53" i="75"/>
  <c r="FD53" i="75"/>
  <c r="EZ53" i="75"/>
  <c r="EB53" i="75"/>
  <c r="DQ53" i="75"/>
  <c r="DP53" i="75"/>
  <c r="FV52" i="75"/>
  <c r="FL52" i="75"/>
  <c r="EX52" i="75"/>
  <c r="EB52" i="75"/>
  <c r="DQ52" i="75"/>
  <c r="DO52" i="75"/>
  <c r="FW51" i="75"/>
  <c r="FV51" i="75"/>
  <c r="FK51" i="75"/>
  <c r="FJ51" i="75"/>
  <c r="FI51" i="75"/>
  <c r="FG51" i="75"/>
  <c r="FF51" i="75"/>
  <c r="FE51" i="75"/>
  <c r="FC51" i="75"/>
  <c r="FB51" i="75"/>
  <c r="FA51" i="75"/>
  <c r="EY51" i="75"/>
  <c r="EX51" i="75"/>
  <c r="EB51" i="75"/>
  <c r="DP51" i="75"/>
  <c r="DO51" i="75"/>
  <c r="FH50" i="75"/>
  <c r="FG50" i="75"/>
  <c r="FF50" i="75"/>
  <c r="FE50" i="75"/>
  <c r="FD50" i="75"/>
  <c r="FC50" i="75"/>
  <c r="FB50" i="75"/>
  <c r="FA50" i="75"/>
  <c r="EZ50" i="75"/>
  <c r="EB50" i="75"/>
  <c r="DQ50" i="75"/>
  <c r="DP50" i="75"/>
  <c r="DO50" i="75"/>
  <c r="FX49" i="75"/>
  <c r="FW49" i="75"/>
  <c r="FV49" i="75"/>
  <c r="FM49" i="75"/>
  <c r="FL49" i="75"/>
  <c r="FK49" i="75"/>
  <c r="FJ49" i="75"/>
  <c r="FI49" i="75"/>
  <c r="FH49" i="75"/>
  <c r="FE49" i="75"/>
  <c r="FD49" i="75"/>
  <c r="FC49" i="75"/>
  <c r="EZ49" i="75"/>
  <c r="EY49" i="75"/>
  <c r="EX49" i="75"/>
  <c r="EB49" i="75"/>
  <c r="DQ49" i="75"/>
  <c r="DP49" i="75"/>
  <c r="FX48" i="75"/>
  <c r="FV48" i="75"/>
  <c r="FL48" i="75"/>
  <c r="FK48" i="75"/>
  <c r="FH48" i="75"/>
  <c r="FG48" i="75"/>
  <c r="FF48" i="75"/>
  <c r="FD48" i="75"/>
  <c r="FC48" i="75"/>
  <c r="FB48" i="75"/>
  <c r="EZ48" i="75"/>
  <c r="EX48" i="75"/>
  <c r="EB48" i="75"/>
  <c r="DQ48" i="75"/>
  <c r="DP48" i="75"/>
  <c r="DO48" i="75"/>
  <c r="FH47" i="75"/>
  <c r="FG47" i="75"/>
  <c r="FF47" i="75"/>
  <c r="FE47" i="75"/>
  <c r="FD47" i="75"/>
  <c r="FC47" i="75"/>
  <c r="FB47" i="75"/>
  <c r="FA47" i="75"/>
  <c r="EB47" i="75"/>
  <c r="DQ47" i="75"/>
  <c r="DP47" i="75"/>
  <c r="DO47" i="75"/>
  <c r="FX46" i="75"/>
  <c r="FW46" i="75"/>
  <c r="FV46" i="75"/>
  <c r="FM46" i="75"/>
  <c r="FL46" i="75"/>
  <c r="FK46" i="75"/>
  <c r="FJ46" i="75"/>
  <c r="FI46" i="75"/>
  <c r="FH46" i="75"/>
  <c r="FG46" i="75"/>
  <c r="FF46" i="75"/>
  <c r="FE46" i="75"/>
  <c r="FD46" i="75"/>
  <c r="FC46" i="75"/>
  <c r="FB46" i="75"/>
  <c r="FA46" i="75"/>
  <c r="EZ46" i="75"/>
  <c r="EY46" i="75"/>
  <c r="EX46" i="75"/>
  <c r="EB46" i="75"/>
  <c r="DQ46" i="75"/>
  <c r="DP46" i="75"/>
  <c r="DO46" i="75"/>
  <c r="FX45" i="75"/>
  <c r="FW45" i="75"/>
  <c r="FV45" i="75"/>
  <c r="FM45" i="75"/>
  <c r="FL45" i="75"/>
  <c r="FK45" i="75"/>
  <c r="FJ45" i="75"/>
  <c r="FI45" i="75"/>
  <c r="FH45" i="75"/>
  <c r="FG45" i="75"/>
  <c r="FE45" i="75"/>
  <c r="FC45" i="75"/>
  <c r="FA45" i="75"/>
  <c r="EZ45" i="75"/>
  <c r="EY45" i="75"/>
  <c r="EX45" i="75"/>
  <c r="EB45" i="75"/>
  <c r="DQ45" i="75"/>
  <c r="FX44" i="75"/>
  <c r="FW44" i="75"/>
  <c r="FV44" i="75"/>
  <c r="FK44" i="75"/>
  <c r="FJ44" i="75"/>
  <c r="FH44" i="75"/>
  <c r="FG44" i="75"/>
  <c r="FF44" i="75"/>
  <c r="FD44" i="75"/>
  <c r="FC44" i="75"/>
  <c r="FB44" i="75"/>
  <c r="EZ44" i="75"/>
  <c r="EY44" i="75"/>
  <c r="EX44" i="75"/>
  <c r="EB44" i="75"/>
  <c r="DQ44" i="75"/>
  <c r="DP44" i="75"/>
  <c r="DO44" i="75"/>
  <c r="FW43" i="75"/>
  <c r="FV43" i="75"/>
  <c r="FM43" i="75"/>
  <c r="FK43" i="75"/>
  <c r="FJ43" i="75"/>
  <c r="FI43" i="75"/>
  <c r="FH43" i="75"/>
  <c r="FG43" i="75"/>
  <c r="FF43" i="75"/>
  <c r="FE43" i="75"/>
  <c r="FD43" i="75"/>
  <c r="FC43" i="75"/>
  <c r="FB43" i="75"/>
  <c r="FA43" i="75"/>
  <c r="EY43" i="75"/>
  <c r="EX43" i="75"/>
  <c r="EB43" i="75"/>
  <c r="DQ43" i="75"/>
  <c r="DP43" i="75"/>
  <c r="DO43" i="75"/>
  <c r="FX42" i="75"/>
  <c r="FW42" i="75"/>
  <c r="FV42" i="75"/>
  <c r="FM42" i="75"/>
  <c r="FL42" i="75"/>
  <c r="FK42" i="75"/>
  <c r="FJ42" i="75"/>
  <c r="FI42" i="75"/>
  <c r="EZ42" i="75"/>
  <c r="EY42" i="75"/>
  <c r="EX42" i="75"/>
  <c r="EB42" i="75"/>
  <c r="DQ42" i="75"/>
  <c r="DP42" i="75"/>
  <c r="DO42" i="75"/>
  <c r="FX41" i="75"/>
  <c r="FW41" i="75"/>
  <c r="FV41" i="75"/>
  <c r="FM41" i="75"/>
  <c r="FL41" i="75"/>
  <c r="FK41" i="75"/>
  <c r="FJ41" i="75"/>
  <c r="FI41" i="75"/>
  <c r="FH41" i="75"/>
  <c r="FE41" i="75"/>
  <c r="FD41" i="75"/>
  <c r="FC41" i="75"/>
  <c r="EZ41" i="75"/>
  <c r="EY41" i="75"/>
  <c r="EX41" i="75"/>
  <c r="EB41" i="75"/>
  <c r="DQ41" i="75"/>
  <c r="DP41" i="75"/>
  <c r="FX40" i="75"/>
  <c r="FV40" i="75"/>
  <c r="FL40" i="75"/>
  <c r="FK40" i="75"/>
  <c r="FH40" i="75"/>
  <c r="FG40" i="75"/>
  <c r="FF40" i="75"/>
  <c r="FD40" i="75"/>
  <c r="FC40" i="75"/>
  <c r="FB40" i="75"/>
  <c r="EZ40" i="75"/>
  <c r="EX40" i="75"/>
  <c r="EB40" i="75"/>
  <c r="DQ40" i="75"/>
  <c r="DP40" i="75"/>
  <c r="DO40" i="75"/>
  <c r="FX39" i="75"/>
  <c r="FW39" i="75"/>
  <c r="FV39" i="75"/>
  <c r="FM39" i="75"/>
  <c r="FL39" i="75"/>
  <c r="FK39" i="75"/>
  <c r="FJ39" i="75"/>
  <c r="FI39" i="75"/>
  <c r="FE39" i="75"/>
  <c r="FD39" i="75"/>
  <c r="FC39" i="75"/>
  <c r="EZ39" i="75"/>
  <c r="EY39" i="75"/>
  <c r="EX39" i="75"/>
  <c r="EB39" i="75"/>
  <c r="FX38" i="75"/>
  <c r="FW38" i="75"/>
  <c r="FV38" i="75"/>
  <c r="FM38" i="75"/>
  <c r="FL38" i="75"/>
  <c r="FK38" i="75"/>
  <c r="FJ38" i="75"/>
  <c r="FI38" i="75"/>
  <c r="FH38" i="75"/>
  <c r="FG38" i="75"/>
  <c r="FF38" i="75"/>
  <c r="FE38" i="75"/>
  <c r="FD38" i="75"/>
  <c r="FC38" i="75"/>
  <c r="FB38" i="75"/>
  <c r="FA38" i="75"/>
  <c r="EZ38" i="75"/>
  <c r="EY38" i="75"/>
  <c r="EX38" i="75"/>
  <c r="EB38" i="75"/>
  <c r="DQ38" i="75"/>
  <c r="DP38" i="75"/>
  <c r="DO38" i="75"/>
  <c r="FX37" i="75"/>
  <c r="FW37" i="75"/>
  <c r="FV37" i="75"/>
  <c r="FM37" i="75"/>
  <c r="FL37" i="75"/>
  <c r="FK37" i="75"/>
  <c r="FJ37" i="75"/>
  <c r="FI37" i="75"/>
  <c r="FH37" i="75"/>
  <c r="FG37" i="75"/>
  <c r="FF37" i="75"/>
  <c r="FE37" i="75"/>
  <c r="FD37" i="75"/>
  <c r="FC37" i="75"/>
  <c r="FB37" i="75"/>
  <c r="FA37" i="75"/>
  <c r="EZ37" i="75"/>
  <c r="EY37" i="75"/>
  <c r="EX37" i="75"/>
  <c r="EB37" i="75"/>
  <c r="DQ37" i="75"/>
  <c r="DP37" i="75"/>
  <c r="DO37" i="75"/>
  <c r="FX36" i="75"/>
  <c r="FW36" i="75"/>
  <c r="FV36" i="75"/>
  <c r="FM36" i="75"/>
  <c r="FL36" i="75"/>
  <c r="FK36" i="75"/>
  <c r="FJ36" i="75"/>
  <c r="FI36" i="75"/>
  <c r="FH36" i="75"/>
  <c r="EZ36" i="75"/>
  <c r="EY36" i="75"/>
  <c r="EX36" i="75"/>
  <c r="EB36" i="75"/>
  <c r="DO36" i="75"/>
  <c r="FX35" i="75"/>
  <c r="FW35" i="75"/>
  <c r="FV35" i="75"/>
  <c r="FM35" i="75"/>
  <c r="FL35" i="75"/>
  <c r="FK35" i="75"/>
  <c r="FJ35" i="75"/>
  <c r="FI35" i="75"/>
  <c r="FH35" i="75"/>
  <c r="FG35" i="75"/>
  <c r="FF35" i="75"/>
  <c r="FE35" i="75"/>
  <c r="FD35" i="75"/>
  <c r="FC35" i="75"/>
  <c r="FB35" i="75"/>
  <c r="FA35" i="75"/>
  <c r="EZ35" i="75"/>
  <c r="EY35" i="75"/>
  <c r="EX35" i="75"/>
  <c r="EB35" i="75"/>
  <c r="DQ35" i="75"/>
  <c r="DP35" i="75"/>
  <c r="DO35" i="75"/>
  <c r="FX34" i="75"/>
  <c r="FW34" i="75"/>
  <c r="FV34" i="75"/>
  <c r="FM34" i="75"/>
  <c r="FL34" i="75"/>
  <c r="FK34" i="75"/>
  <c r="FJ34" i="75"/>
  <c r="FI34" i="75"/>
  <c r="FH34" i="75"/>
  <c r="FG34" i="75"/>
  <c r="FF34" i="75"/>
  <c r="FE34" i="75"/>
  <c r="FD34" i="75"/>
  <c r="FC34" i="75"/>
  <c r="FB34" i="75"/>
  <c r="FA34" i="75"/>
  <c r="EZ34" i="75"/>
  <c r="EY34" i="75"/>
  <c r="EX34" i="75"/>
  <c r="EB34" i="75"/>
  <c r="DQ34" i="75"/>
  <c r="DP34" i="75"/>
  <c r="DO34" i="75"/>
  <c r="FX33" i="75"/>
  <c r="FW33" i="75"/>
  <c r="FV33" i="75"/>
  <c r="FM33" i="75"/>
  <c r="FL33" i="75"/>
  <c r="FK33" i="75"/>
  <c r="FJ33" i="75"/>
  <c r="FI33" i="75"/>
  <c r="FH33" i="75"/>
  <c r="FG33" i="75"/>
  <c r="FF33" i="75"/>
  <c r="FE33" i="75"/>
  <c r="FD33" i="75"/>
  <c r="FC33" i="75"/>
  <c r="FB33" i="75"/>
  <c r="FA33" i="75"/>
  <c r="EZ33" i="75"/>
  <c r="EY33" i="75"/>
  <c r="EX33" i="75"/>
  <c r="EB33" i="75"/>
  <c r="DQ33" i="75"/>
  <c r="DP33" i="75"/>
  <c r="DO33" i="75"/>
  <c r="FX32" i="75"/>
  <c r="FW32" i="75"/>
  <c r="FV32" i="75"/>
  <c r="FM32" i="75"/>
  <c r="FL32" i="75"/>
  <c r="FK32" i="75"/>
  <c r="FJ32" i="75"/>
  <c r="FI32" i="75"/>
  <c r="FH32" i="75"/>
  <c r="FG32" i="75"/>
  <c r="FF32" i="75"/>
  <c r="FE32" i="75"/>
  <c r="FD32" i="75"/>
  <c r="FC32" i="75"/>
  <c r="FB32" i="75"/>
  <c r="FA32" i="75"/>
  <c r="EZ32" i="75"/>
  <c r="EY32" i="75"/>
  <c r="EX32" i="75"/>
  <c r="EB32" i="75"/>
  <c r="DQ32" i="75"/>
  <c r="DP32" i="75"/>
  <c r="DO32" i="75"/>
  <c r="FX31" i="75"/>
  <c r="FW31" i="75"/>
  <c r="FV31" i="75"/>
  <c r="FM31" i="75"/>
  <c r="FL31" i="75"/>
  <c r="FK31" i="75"/>
  <c r="FJ31" i="75"/>
  <c r="FI31" i="75"/>
  <c r="FH31" i="75"/>
  <c r="FG31" i="75"/>
  <c r="FF31" i="75"/>
  <c r="FE31" i="75"/>
  <c r="FD31" i="75"/>
  <c r="FC31" i="75"/>
  <c r="FB31" i="75"/>
  <c r="FA31" i="75"/>
  <c r="EZ31" i="75"/>
  <c r="EY31" i="75"/>
  <c r="EX31" i="75"/>
  <c r="EB31" i="75"/>
  <c r="DQ31" i="75"/>
  <c r="DP31" i="75"/>
  <c r="DO31" i="75"/>
  <c r="FX30" i="75"/>
  <c r="FW30" i="75"/>
  <c r="FV30" i="75"/>
  <c r="FM30" i="75"/>
  <c r="FL30" i="75"/>
  <c r="FK30" i="75"/>
  <c r="FJ30" i="75"/>
  <c r="FI30" i="75"/>
  <c r="FH30" i="75"/>
  <c r="FG30" i="75"/>
  <c r="FF30" i="75"/>
  <c r="FE30" i="75"/>
  <c r="FD30" i="75"/>
  <c r="FC30" i="75"/>
  <c r="FB30" i="75"/>
  <c r="FA30" i="75"/>
  <c r="EZ30" i="75"/>
  <c r="EY30" i="75"/>
  <c r="EX30" i="75"/>
  <c r="EB30" i="75"/>
  <c r="DQ30" i="75"/>
  <c r="DP30" i="75"/>
  <c r="DO30" i="75"/>
  <c r="FK29" i="75"/>
  <c r="FJ29" i="75"/>
  <c r="FI29" i="75"/>
  <c r="FH29" i="75"/>
  <c r="FG29" i="75"/>
  <c r="FF29" i="75"/>
  <c r="FE29" i="75"/>
  <c r="FD29" i="75"/>
  <c r="FC29" i="75"/>
  <c r="FB29" i="75"/>
  <c r="FA29" i="75"/>
  <c r="EB29" i="75"/>
  <c r="DQ29" i="75"/>
  <c r="DP29" i="75"/>
  <c r="DO29" i="75"/>
  <c r="FX28" i="75"/>
  <c r="FW28" i="75"/>
  <c r="FV28" i="75"/>
  <c r="FM28" i="75"/>
  <c r="FL28" i="75"/>
  <c r="FK28" i="75"/>
  <c r="FJ28" i="75"/>
  <c r="FI28" i="75"/>
  <c r="FH28" i="75"/>
  <c r="FG28" i="75"/>
  <c r="FF28" i="75"/>
  <c r="FE28" i="75"/>
  <c r="FD28" i="75"/>
  <c r="FC28" i="75"/>
  <c r="FB28" i="75"/>
  <c r="FA28" i="75"/>
  <c r="EZ28" i="75"/>
  <c r="EY28" i="75"/>
  <c r="EX28" i="75"/>
  <c r="EB28" i="75"/>
  <c r="DQ28" i="75"/>
  <c r="DP28" i="75"/>
  <c r="DO28" i="75"/>
  <c r="FX27" i="75"/>
  <c r="FW27" i="75"/>
  <c r="FV27" i="75"/>
  <c r="FM27" i="75"/>
  <c r="FL27" i="75"/>
  <c r="FK27" i="75"/>
  <c r="FJ27" i="75"/>
  <c r="FI27" i="75"/>
  <c r="FH27" i="75"/>
  <c r="FG27" i="75"/>
  <c r="FF27" i="75"/>
  <c r="FE27" i="75"/>
  <c r="FD27" i="75"/>
  <c r="FC27" i="75"/>
  <c r="FB27" i="75"/>
  <c r="FA27" i="75"/>
  <c r="EZ27" i="75"/>
  <c r="EY27" i="75"/>
  <c r="EX27" i="75"/>
  <c r="EB27" i="75"/>
  <c r="DQ27" i="75"/>
  <c r="DP27" i="75"/>
  <c r="DO27" i="75"/>
  <c r="FX26" i="75"/>
  <c r="FW26" i="75"/>
  <c r="FV26" i="75"/>
  <c r="FH26" i="75"/>
  <c r="FG26" i="75"/>
  <c r="FF26" i="75"/>
  <c r="FE26" i="75"/>
  <c r="FD26" i="75"/>
  <c r="FC26" i="75"/>
  <c r="FB26" i="75"/>
  <c r="FA26" i="75"/>
  <c r="EZ26" i="75"/>
  <c r="EY26" i="75"/>
  <c r="EX26" i="75"/>
  <c r="EB26" i="75"/>
  <c r="DQ26" i="75"/>
  <c r="DP26" i="75"/>
  <c r="DO26" i="75"/>
  <c r="FX25" i="75"/>
  <c r="FW25" i="75"/>
  <c r="FV25" i="75"/>
  <c r="FM25" i="75"/>
  <c r="FL25" i="75"/>
  <c r="FK25" i="75"/>
  <c r="FJ25" i="75"/>
  <c r="FI25" i="75"/>
  <c r="FH25" i="75"/>
  <c r="FG25" i="75"/>
  <c r="FF25" i="75"/>
  <c r="FE25" i="75"/>
  <c r="FD25" i="75"/>
  <c r="FC25" i="75"/>
  <c r="FB25" i="75"/>
  <c r="FA25" i="75"/>
  <c r="EZ25" i="75"/>
  <c r="EY25" i="75"/>
  <c r="EX25" i="75"/>
  <c r="EB25" i="75"/>
  <c r="DQ25" i="75"/>
  <c r="DP25" i="75"/>
  <c r="DO25" i="75"/>
  <c r="FX24" i="75"/>
  <c r="FW24" i="75"/>
  <c r="FV24" i="75"/>
  <c r="FM24" i="75"/>
  <c r="FL24" i="75"/>
  <c r="FK24" i="75"/>
  <c r="FJ24" i="75"/>
  <c r="FI24" i="75"/>
  <c r="FH24" i="75"/>
  <c r="FG24" i="75"/>
  <c r="FF24" i="75"/>
  <c r="FE24" i="75"/>
  <c r="FD24" i="75"/>
  <c r="FC24" i="75"/>
  <c r="FB24" i="75"/>
  <c r="FA24" i="75"/>
  <c r="EZ24" i="75"/>
  <c r="EY24" i="75"/>
  <c r="EX24" i="75"/>
  <c r="EB24" i="75"/>
  <c r="DQ24" i="75"/>
  <c r="DP24" i="75"/>
  <c r="DO24" i="75"/>
  <c r="FH23" i="75"/>
  <c r="FG23" i="75"/>
  <c r="FF23" i="75"/>
  <c r="FE23" i="75"/>
  <c r="FD23" i="75"/>
  <c r="FC23" i="75"/>
  <c r="FB23" i="75"/>
  <c r="FA23" i="75"/>
  <c r="EB23" i="75"/>
  <c r="DQ23" i="75"/>
  <c r="DP23" i="75"/>
  <c r="DO23" i="75"/>
  <c r="FX22" i="75"/>
  <c r="FW22" i="75"/>
  <c r="FV22" i="75"/>
  <c r="FM22" i="75"/>
  <c r="FL22" i="75"/>
  <c r="FK22" i="75"/>
  <c r="FJ22" i="75"/>
  <c r="FI22" i="75"/>
  <c r="FH22" i="75"/>
  <c r="FG22" i="75"/>
  <c r="FF22" i="75"/>
  <c r="FE22" i="75"/>
  <c r="FD22" i="75"/>
  <c r="FC22" i="75"/>
  <c r="FB22" i="75"/>
  <c r="FA22" i="75"/>
  <c r="EZ22" i="75"/>
  <c r="EY22" i="75"/>
  <c r="EX22" i="75"/>
  <c r="EB22" i="75"/>
  <c r="DQ22" i="75"/>
  <c r="DP22" i="75"/>
  <c r="DO22" i="75"/>
  <c r="FX21" i="75"/>
  <c r="FW21" i="75"/>
  <c r="FV21" i="75"/>
  <c r="FM21" i="75"/>
  <c r="FL21" i="75"/>
  <c r="FK21" i="75"/>
  <c r="FJ21" i="75"/>
  <c r="FI21" i="75"/>
  <c r="FH21" i="75"/>
  <c r="FG21" i="75"/>
  <c r="FF21" i="75"/>
  <c r="FE21" i="75"/>
  <c r="FD21" i="75"/>
  <c r="FC21" i="75"/>
  <c r="FB21" i="75"/>
  <c r="FA21" i="75"/>
  <c r="EZ21" i="75"/>
  <c r="EY21" i="75"/>
  <c r="EX21" i="75"/>
  <c r="EB21" i="75"/>
  <c r="DQ21" i="75"/>
  <c r="DP21" i="75"/>
  <c r="DO21" i="75"/>
  <c r="FI20" i="75"/>
  <c r="FH20" i="75"/>
  <c r="FG20" i="75"/>
  <c r="FF20" i="75"/>
  <c r="FE20" i="75"/>
  <c r="FD20" i="75"/>
  <c r="FC20" i="75"/>
  <c r="FB20" i="75"/>
  <c r="FA20" i="75"/>
  <c r="EB20" i="75"/>
  <c r="DQ20" i="75"/>
  <c r="DP20" i="75"/>
  <c r="DO20" i="75"/>
  <c r="FX19" i="75"/>
  <c r="FW19" i="75"/>
  <c r="FV19" i="75"/>
  <c r="FM19" i="75"/>
  <c r="FL19" i="75"/>
  <c r="FK19" i="75"/>
  <c r="FJ19" i="75"/>
  <c r="FI19" i="75"/>
  <c r="FH19" i="75"/>
  <c r="FA19" i="75"/>
  <c r="EZ19" i="75"/>
  <c r="EY19" i="75"/>
  <c r="EX19" i="75"/>
  <c r="EB19" i="75"/>
  <c r="FX18" i="75"/>
  <c r="FW18" i="75"/>
  <c r="FV18" i="75"/>
  <c r="FM18" i="75"/>
  <c r="FL18" i="75"/>
  <c r="FK18" i="75"/>
  <c r="FJ18" i="75"/>
  <c r="FI18" i="75"/>
  <c r="FH18" i="75"/>
  <c r="FG18" i="75"/>
  <c r="FF18" i="75"/>
  <c r="FE18" i="75"/>
  <c r="FD18" i="75"/>
  <c r="FC18" i="75"/>
  <c r="FB18" i="75"/>
  <c r="FA18" i="75"/>
  <c r="EZ18" i="75"/>
  <c r="EY18" i="75"/>
  <c r="EX18" i="75"/>
  <c r="EB18" i="75"/>
  <c r="DQ18" i="75"/>
  <c r="DP18" i="75"/>
  <c r="DO18" i="75"/>
  <c r="FX17" i="75"/>
  <c r="FW17" i="75"/>
  <c r="FV17" i="75"/>
  <c r="FM17" i="75"/>
  <c r="FL17" i="75"/>
  <c r="FK17" i="75"/>
  <c r="FJ17" i="75"/>
  <c r="FI17" i="75"/>
  <c r="FH17" i="75"/>
  <c r="FG17" i="75"/>
  <c r="FF17" i="75"/>
  <c r="FE17" i="75"/>
  <c r="FD17" i="75"/>
  <c r="FC17" i="75"/>
  <c r="FB17" i="75"/>
  <c r="FA17" i="75"/>
  <c r="EZ17" i="75"/>
  <c r="EY17" i="75"/>
  <c r="EX17" i="75"/>
  <c r="EB17" i="75"/>
  <c r="DQ17" i="75"/>
  <c r="DP17" i="75"/>
  <c r="DO17" i="75"/>
  <c r="FX16" i="75"/>
  <c r="FW16" i="75"/>
  <c r="FV16" i="75"/>
  <c r="FM16" i="75"/>
  <c r="FL16" i="75"/>
  <c r="FK16" i="75"/>
  <c r="FJ16" i="75"/>
  <c r="FI16" i="75"/>
  <c r="FH16" i="75"/>
  <c r="FG16" i="75"/>
  <c r="FF16" i="75"/>
  <c r="FE16" i="75"/>
  <c r="FD16" i="75"/>
  <c r="FC16" i="75"/>
  <c r="FB16" i="75"/>
  <c r="FA16" i="75"/>
  <c r="EZ16" i="75"/>
  <c r="EY16" i="75"/>
  <c r="EX16" i="75"/>
  <c r="EB16" i="75"/>
  <c r="DQ16" i="75"/>
  <c r="DP16" i="75"/>
  <c r="DO16" i="75"/>
  <c r="FX15" i="75"/>
  <c r="FW15" i="75"/>
  <c r="FV15" i="75"/>
  <c r="FM15" i="75"/>
  <c r="FL15" i="75"/>
  <c r="FK15" i="75"/>
  <c r="FJ15" i="75"/>
  <c r="FI15" i="75"/>
  <c r="FH15" i="75"/>
  <c r="FG15" i="75"/>
  <c r="FF15" i="75"/>
  <c r="FE15" i="75"/>
  <c r="FD15" i="75"/>
  <c r="FC15" i="75"/>
  <c r="FB15" i="75"/>
  <c r="FA15" i="75"/>
  <c r="EZ15" i="75"/>
  <c r="EY15" i="75"/>
  <c r="EX15" i="75"/>
  <c r="EB15" i="75"/>
  <c r="DQ15" i="75"/>
  <c r="DP15" i="75"/>
  <c r="DO15" i="75"/>
  <c r="FX14" i="75"/>
  <c r="FW14" i="75"/>
  <c r="FV14" i="75"/>
  <c r="FM14" i="75"/>
  <c r="FL14" i="75"/>
  <c r="FK14" i="75"/>
  <c r="FJ14" i="75"/>
  <c r="FI14" i="75"/>
  <c r="FH14" i="75"/>
  <c r="FG14" i="75"/>
  <c r="FF14" i="75"/>
  <c r="FE14" i="75"/>
  <c r="FD14" i="75"/>
  <c r="FC14" i="75"/>
  <c r="FB14" i="75"/>
  <c r="FA14" i="75"/>
  <c r="EZ14" i="75"/>
  <c r="EY14" i="75"/>
  <c r="EX14" i="75"/>
  <c r="EB14" i="75"/>
  <c r="DQ14" i="75"/>
  <c r="DP14" i="75"/>
  <c r="DO14" i="75"/>
  <c r="FX13" i="75"/>
  <c r="FW13" i="75"/>
  <c r="FV13" i="75"/>
  <c r="FM13" i="75"/>
  <c r="FL13" i="75"/>
  <c r="FK13" i="75"/>
  <c r="FJ13" i="75"/>
  <c r="FI13" i="75"/>
  <c r="EZ13" i="75"/>
  <c r="EY13" i="75"/>
  <c r="EX13" i="75"/>
  <c r="EB13" i="75"/>
  <c r="DO13" i="75"/>
  <c r="FX12" i="75"/>
  <c r="FW12" i="75"/>
  <c r="FV12" i="75"/>
  <c r="FM12" i="75"/>
  <c r="FL12" i="75"/>
  <c r="FK12" i="75"/>
  <c r="FJ12" i="75"/>
  <c r="FI12" i="75"/>
  <c r="FH12" i="75"/>
  <c r="FG12" i="75"/>
  <c r="FF12" i="75"/>
  <c r="FE12" i="75"/>
  <c r="FD12" i="75"/>
  <c r="FC12" i="75"/>
  <c r="FB12" i="75"/>
  <c r="FA12" i="75"/>
  <c r="EZ12" i="75"/>
  <c r="EY12" i="75"/>
  <c r="EX12" i="75"/>
  <c r="EB12" i="75"/>
  <c r="DQ12" i="75"/>
  <c r="DP12" i="75"/>
  <c r="DO12" i="75"/>
  <c r="FX11" i="75"/>
  <c r="FW11" i="75"/>
  <c r="FV11" i="75"/>
  <c r="FM11" i="75"/>
  <c r="FL11" i="75"/>
  <c r="FK11" i="75"/>
  <c r="FJ11" i="75"/>
  <c r="FI11" i="75"/>
  <c r="FH11" i="75"/>
  <c r="FG11" i="75"/>
  <c r="FF11" i="75"/>
  <c r="FE11" i="75"/>
  <c r="FD11" i="75"/>
  <c r="FC11" i="75"/>
  <c r="FB11" i="75"/>
  <c r="FA11" i="75"/>
  <c r="EZ11" i="75"/>
  <c r="EY11" i="75"/>
  <c r="EX11" i="75"/>
  <c r="EB11" i="75"/>
  <c r="DQ11" i="75"/>
  <c r="DP11" i="75"/>
  <c r="DO11" i="75"/>
  <c r="FX10" i="75"/>
  <c r="FW10" i="75"/>
  <c r="FV10" i="75"/>
  <c r="FM10" i="75"/>
  <c r="FL10" i="75"/>
  <c r="FK10" i="75"/>
  <c r="FJ10" i="75"/>
  <c r="FI10" i="75"/>
  <c r="EZ10" i="75"/>
  <c r="EY10" i="75"/>
  <c r="EX10" i="75"/>
  <c r="EB10" i="75"/>
  <c r="A10" i="75"/>
  <c r="A11" i="75" s="1"/>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FX9" i="75"/>
  <c r="FW9" i="75"/>
  <c r="FV9" i="75"/>
  <c r="FM9" i="75"/>
  <c r="FL9" i="75"/>
  <c r="FK9" i="75"/>
  <c r="FJ9" i="75"/>
  <c r="FI9" i="75"/>
  <c r="FH9" i="75"/>
  <c r="FG9" i="75"/>
  <c r="FF9" i="75"/>
  <c r="FE9" i="75"/>
  <c r="FD9" i="75"/>
  <c r="FC9" i="75"/>
  <c r="FB9" i="75"/>
  <c r="FA9" i="75"/>
  <c r="EZ9" i="75"/>
  <c r="EY9" i="75"/>
  <c r="EX9" i="75"/>
  <c r="EB9" i="75"/>
  <c r="DQ9" i="75"/>
  <c r="DP9" i="75"/>
  <c r="DO9" i="75"/>
  <c r="FX8" i="75"/>
  <c r="FW8" i="75"/>
  <c r="FV8" i="75"/>
  <c r="FM8" i="75"/>
  <c r="FL8" i="75"/>
  <c r="FK8" i="75"/>
  <c r="FJ8" i="75"/>
  <c r="FI8" i="75"/>
  <c r="FH8" i="75"/>
  <c r="FG8" i="75"/>
  <c r="FF8" i="75"/>
  <c r="FE8" i="75"/>
  <c r="FD8" i="75"/>
  <c r="FC8" i="75"/>
  <c r="FB8" i="75"/>
  <c r="FA8" i="75"/>
  <c r="EZ8" i="75"/>
  <c r="EY8" i="75"/>
  <c r="EX8" i="75"/>
  <c r="EB8" i="75"/>
  <c r="DQ8" i="75"/>
  <c r="DP8" i="75"/>
  <c r="DO8" i="75"/>
  <c r="FA10" i="75" l="1"/>
  <c r="DQ13" i="75"/>
  <c r="FB19" i="75"/>
  <c r="FK20" i="75"/>
  <c r="FL29" i="75"/>
  <c r="DP36" i="75"/>
  <c r="FF39" i="75"/>
  <c r="FI53" i="75"/>
  <c r="FB55" i="75"/>
  <c r="FB10" i="75"/>
  <c r="FC19" i="75"/>
  <c r="FL20" i="75"/>
  <c r="FM29" i="75"/>
  <c r="DQ36" i="75"/>
  <c r="FG39" i="75"/>
  <c r="FI47" i="75"/>
  <c r="FB52" i="75"/>
  <c r="FJ53" i="75"/>
  <c r="FC55" i="75"/>
  <c r="FJ20" i="75"/>
  <c r="FC10" i="75"/>
  <c r="FD19" i="75"/>
  <c r="FM20" i="75"/>
  <c r="EX29" i="75"/>
  <c r="FV29" i="75"/>
  <c r="FH39" i="75"/>
  <c r="FJ47" i="75"/>
  <c r="FC52" i="75"/>
  <c r="FK53" i="75"/>
  <c r="FD55" i="75"/>
  <c r="FD10" i="75"/>
  <c r="FE19" i="75"/>
  <c r="EX20" i="75"/>
  <c r="FV20" i="75"/>
  <c r="FI23" i="75"/>
  <c r="EY29" i="75"/>
  <c r="FW29" i="75"/>
  <c r="FK47" i="75"/>
  <c r="FF52" i="75"/>
  <c r="FL53" i="75"/>
  <c r="FF55" i="75"/>
  <c r="FE10" i="75"/>
  <c r="FF19" i="75"/>
  <c r="EY20" i="75"/>
  <c r="FW20" i="75"/>
  <c r="FJ23" i="75"/>
  <c r="EZ29" i="75"/>
  <c r="DO39" i="75"/>
  <c r="FA42" i="75"/>
  <c r="FM47" i="75"/>
  <c r="FG52" i="75"/>
  <c r="FM53" i="75"/>
  <c r="FG55" i="75"/>
  <c r="FF10" i="75"/>
  <c r="FA13" i="75"/>
  <c r="FG19" i="75"/>
  <c r="EZ20" i="75"/>
  <c r="FK23" i="75"/>
  <c r="DP39" i="75"/>
  <c r="FB42" i="75"/>
  <c r="FV47" i="75"/>
  <c r="FH52" i="75"/>
  <c r="FV53" i="75"/>
  <c r="FH55" i="75"/>
  <c r="FG10" i="75"/>
  <c r="FB13" i="75"/>
  <c r="FL23" i="75"/>
  <c r="FA36" i="75"/>
  <c r="DQ39" i="75"/>
  <c r="FC42" i="75"/>
  <c r="FW47" i="75"/>
  <c r="FW53" i="75"/>
  <c r="FH10" i="75"/>
  <c r="FC13" i="75"/>
  <c r="FM23" i="75"/>
  <c r="FB36" i="75"/>
  <c r="FD42" i="75"/>
  <c r="EX47" i="75"/>
  <c r="FI50" i="75"/>
  <c r="FX53" i="75"/>
  <c r="FD13" i="75"/>
  <c r="DO19" i="75"/>
  <c r="EX23" i="75"/>
  <c r="FV23" i="75"/>
  <c r="FI26" i="75"/>
  <c r="FC36" i="75"/>
  <c r="FE42" i="75"/>
  <c r="FJ50" i="75"/>
  <c r="DO10" i="75"/>
  <c r="FE13" i="75"/>
  <c r="DP19" i="75"/>
  <c r="EY23" i="75"/>
  <c r="FW23" i="75"/>
  <c r="FJ26" i="75"/>
  <c r="FD36" i="75"/>
  <c r="FF42" i="75"/>
  <c r="FL50" i="75"/>
  <c r="DP10" i="75"/>
  <c r="FF13" i="75"/>
  <c r="EZ23" i="75"/>
  <c r="FK26" i="75"/>
  <c r="FE36" i="75"/>
  <c r="FG42" i="75"/>
  <c r="FM50" i="75"/>
  <c r="FG13" i="75"/>
  <c r="FL26" i="75"/>
  <c r="FF36" i="75"/>
  <c r="FA39" i="75"/>
  <c r="FV50" i="75"/>
  <c r="EX53" i="75"/>
  <c r="DP13" i="75"/>
  <c r="FX50" i="75"/>
  <c r="DO55" i="75"/>
  <c r="EX50" i="75"/>
  <c r="DP55" i="75"/>
  <c r="FG57" i="75"/>
  <c r="FH57" i="75"/>
  <c r="FB57" i="75"/>
  <c r="FF57" i="75"/>
  <c r="FA57" i="75"/>
  <c r="FX56" i="75"/>
  <c r="FL56" i="75"/>
  <c r="EX56" i="75"/>
  <c r="FW56" i="75"/>
  <c r="FK56" i="75"/>
  <c r="FG53" i="75"/>
  <c r="FF53" i="75"/>
  <c r="FB53" i="75"/>
  <c r="DO53" i="75"/>
  <c r="FM52" i="75"/>
  <c r="FI52" i="75"/>
  <c r="FF49" i="75"/>
  <c r="FB49" i="75"/>
  <c r="DO49" i="75"/>
  <c r="FM48" i="75"/>
  <c r="FI48" i="75"/>
  <c r="FF45" i="75"/>
  <c r="FB45" i="75"/>
  <c r="DO45" i="75"/>
  <c r="FM44" i="75"/>
  <c r="FI44" i="75"/>
  <c r="FF41" i="75"/>
  <c r="FB41" i="75"/>
  <c r="DO41" i="75"/>
  <c r="FM40" i="75"/>
  <c r="FI40" i="75"/>
  <c r="EY40" i="75"/>
  <c r="FJ40" i="75"/>
  <c r="FW40" i="75"/>
  <c r="FA41" i="75"/>
  <c r="FG41" i="75"/>
  <c r="FL44" i="75"/>
  <c r="DP45" i="75"/>
  <c r="FD45" i="75"/>
  <c r="EY48" i="75"/>
  <c r="FJ48" i="75"/>
  <c r="FW48" i="75"/>
  <c r="FA49" i="75"/>
  <c r="FG49" i="75"/>
  <c r="DP52" i="75"/>
  <c r="EY52" i="75"/>
  <c r="FJ52" i="75"/>
  <c r="FW52" i="75"/>
  <c r="FA53" i="75"/>
  <c r="FH53" i="75"/>
  <c r="EX55" i="75"/>
  <c r="FV56" i="75"/>
  <c r="FE57" i="75"/>
  <c r="EZ52" i="75"/>
  <c r="FK52" i="75"/>
  <c r="FX52" i="75"/>
  <c r="FC53" i="75"/>
  <c r="EY56" i="75"/>
  <c r="FI56" i="75"/>
  <c r="DO57" i="75"/>
  <c r="FH56" i="75"/>
  <c r="FG56" i="75"/>
  <c r="FB56" i="75"/>
  <c r="FF56" i="75"/>
  <c r="FA56" i="75"/>
  <c r="FW55" i="75"/>
  <c r="FX55" i="75"/>
  <c r="FJ55" i="75"/>
  <c r="FV55" i="75"/>
  <c r="FI55" i="75"/>
  <c r="FE52" i="75"/>
  <c r="FA52" i="75"/>
  <c r="FX51" i="75"/>
  <c r="FL51" i="75"/>
  <c r="EZ51" i="75"/>
  <c r="FE48" i="75"/>
  <c r="FA48" i="75"/>
  <c r="FX47" i="75"/>
  <c r="FL47" i="75"/>
  <c r="EZ47" i="75"/>
  <c r="FE44" i="75"/>
  <c r="FA44" i="75"/>
  <c r="FX43" i="75"/>
  <c r="FL43" i="75"/>
  <c r="EZ43" i="75"/>
  <c r="FE40" i="75"/>
  <c r="FA40" i="75"/>
  <c r="EY50" i="75"/>
  <c r="FK50" i="75"/>
  <c r="DQ51" i="75"/>
  <c r="FD51" i="75"/>
  <c r="EY54" i="75"/>
  <c r="FK54" i="75"/>
  <c r="DQ55" i="75"/>
  <c r="FA55" i="75"/>
  <c r="EY55" i="75"/>
  <c r="FK55" i="75"/>
  <c r="DQ56" i="75"/>
  <c r="FD56" i="75"/>
  <c r="DP57" i="75"/>
  <c r="FC57" i="75"/>
  <c r="B39" i="65"/>
  <c r="B2" i="74"/>
  <c r="G3" i="74" l="1"/>
  <c r="B3" i="74"/>
  <c r="I2" i="74"/>
  <c r="B11" i="73"/>
  <c r="B10" i="73"/>
  <c r="B9" i="73"/>
  <c r="B7" i="73"/>
  <c r="B6" i="73"/>
  <c r="B5" i="73"/>
  <c r="V57" i="62" l="1"/>
  <c r="W57" i="62"/>
  <c r="X57" i="62"/>
  <c r="Y57" i="62"/>
  <c r="AA57" i="62"/>
  <c r="AB57" i="62"/>
  <c r="AC57" i="62"/>
  <c r="V56" i="62"/>
  <c r="W56" i="62"/>
  <c r="X56" i="62"/>
  <c r="Y56" i="62"/>
  <c r="AA56" i="62"/>
  <c r="AB56" i="62"/>
  <c r="AC56" i="62"/>
  <c r="B82" i="65" l="1"/>
  <c r="B81" i="65"/>
  <c r="B78" i="65"/>
  <c r="B77" i="65"/>
  <c r="B76" i="65"/>
  <c r="EX9" i="5" l="1"/>
  <c r="EY9" i="5"/>
  <c r="EZ9" i="5"/>
  <c r="FA9" i="5"/>
  <c r="FB9" i="5"/>
  <c r="FC9" i="5"/>
  <c r="FD9" i="5"/>
  <c r="FE9" i="5"/>
  <c r="FF9" i="5"/>
  <c r="FG9" i="5"/>
  <c r="FH9" i="5"/>
  <c r="FI9" i="5"/>
  <c r="FJ9" i="5"/>
  <c r="FK9" i="5"/>
  <c r="FL9" i="5"/>
  <c r="FM9" i="5"/>
  <c r="FV9" i="5"/>
  <c r="FW9" i="5"/>
  <c r="FX9" i="5"/>
  <c r="DO9" i="5"/>
  <c r="DP9" i="5"/>
  <c r="DQ9" i="5"/>
  <c r="EB9" i="5"/>
  <c r="CO9" i="5"/>
  <c r="CO9" i="75" s="1"/>
  <c r="CQ9" i="5"/>
  <c r="CQ9" i="75" s="1"/>
  <c r="CR9" i="5"/>
  <c r="CR9" i="75" s="1"/>
  <c r="CT9" i="5"/>
  <c r="CT9" i="75" s="1"/>
  <c r="CU9" i="5"/>
  <c r="CU9" i="75" s="1"/>
  <c r="CV9" i="5"/>
  <c r="CW9" i="5"/>
  <c r="CW9" i="75" s="1"/>
  <c r="CX9" i="5"/>
  <c r="CX9" i="75" s="1"/>
  <c r="CY9" i="5"/>
  <c r="CY9" i="75" s="1"/>
  <c r="C13" i="65"/>
  <c r="Z7" i="62" l="1"/>
  <c r="CV9" i="75"/>
  <c r="CZ9" i="5"/>
  <c r="CZ9" i="75" s="1"/>
  <c r="U7" i="62"/>
  <c r="AD7" i="62" s="1"/>
  <c r="B67" i="65"/>
  <c r="B65" i="65"/>
  <c r="D58" i="65"/>
  <c r="B58" i="65"/>
  <c r="D27" i="65"/>
  <c r="B27" i="65"/>
  <c r="S8" i="5"/>
  <c r="S8" i="75" s="1"/>
  <c r="CQ10" i="5" l="1"/>
  <c r="CQ11" i="5"/>
  <c r="CQ12" i="5"/>
  <c r="CQ13" i="5"/>
  <c r="CQ14" i="5"/>
  <c r="CQ15" i="5"/>
  <c r="CQ16" i="5"/>
  <c r="CQ17" i="5"/>
  <c r="CQ18" i="5"/>
  <c r="CQ19" i="5"/>
  <c r="CQ20" i="5"/>
  <c r="CQ21" i="5"/>
  <c r="CQ22" i="5"/>
  <c r="CQ23" i="5"/>
  <c r="CQ24" i="5"/>
  <c r="CQ25" i="5"/>
  <c r="CQ26" i="5"/>
  <c r="CQ27" i="5"/>
  <c r="CQ28" i="5"/>
  <c r="CQ29" i="5"/>
  <c r="CQ30" i="5"/>
  <c r="CQ31" i="5"/>
  <c r="CQ32" i="5"/>
  <c r="CQ33" i="5"/>
  <c r="CQ34" i="5"/>
  <c r="CQ35" i="5"/>
  <c r="CQ36" i="5"/>
  <c r="CQ37" i="5"/>
  <c r="CQ38" i="5"/>
  <c r="CQ39" i="5"/>
  <c r="CQ40" i="5"/>
  <c r="CQ41" i="5"/>
  <c r="CQ42" i="5"/>
  <c r="CQ43" i="5"/>
  <c r="CQ44" i="5"/>
  <c r="CQ45" i="5"/>
  <c r="CQ46" i="5"/>
  <c r="CQ47" i="5"/>
  <c r="CQ48" i="5"/>
  <c r="CQ49" i="5"/>
  <c r="CQ50" i="5"/>
  <c r="CQ51" i="5"/>
  <c r="CQ52" i="5"/>
  <c r="CQ53" i="5"/>
  <c r="CQ54" i="5"/>
  <c r="CQ55" i="5"/>
  <c r="CQ56" i="5"/>
  <c r="CQ57" i="5"/>
  <c r="A7" i="62"/>
  <c r="A8" i="62" s="1"/>
  <c r="A9" i="62" s="1"/>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55" i="62" s="1"/>
  <c r="U50" i="62" l="1"/>
  <c r="CQ52" i="75"/>
  <c r="U42" i="62"/>
  <c r="CQ44" i="75"/>
  <c r="U34" i="62"/>
  <c r="CQ36" i="75"/>
  <c r="U30" i="62"/>
  <c r="CQ32" i="75"/>
  <c r="U22" i="62"/>
  <c r="CQ24" i="75"/>
  <c r="U10" i="62"/>
  <c r="CQ12" i="75"/>
  <c r="U53" i="62"/>
  <c r="CQ55" i="75"/>
  <c r="U41" i="62"/>
  <c r="CQ43" i="75"/>
  <c r="U33" i="62"/>
  <c r="CQ35" i="75"/>
  <c r="U25" i="62"/>
  <c r="CQ27" i="75"/>
  <c r="U17" i="62"/>
  <c r="CQ19" i="75"/>
  <c r="U9" i="62"/>
  <c r="CQ11" i="75"/>
  <c r="U55" i="62"/>
  <c r="CQ57" i="75"/>
  <c r="U51" i="62"/>
  <c r="CQ53" i="75"/>
  <c r="U47" i="62"/>
  <c r="CQ49" i="75"/>
  <c r="U43" i="62"/>
  <c r="CQ45" i="75"/>
  <c r="U39" i="62"/>
  <c r="CQ41" i="75"/>
  <c r="U35" i="62"/>
  <c r="CQ37" i="75"/>
  <c r="U31" i="62"/>
  <c r="CQ33" i="75"/>
  <c r="U27" i="62"/>
  <c r="CQ29" i="75"/>
  <c r="U23" i="62"/>
  <c r="CQ25" i="75"/>
  <c r="U19" i="62"/>
  <c r="CQ21" i="75"/>
  <c r="U15" i="62"/>
  <c r="CQ17" i="75"/>
  <c r="U11" i="62"/>
  <c r="CQ13" i="75"/>
  <c r="U54" i="62"/>
  <c r="CQ56" i="75"/>
  <c r="U46" i="62"/>
  <c r="CQ48" i="75"/>
  <c r="U38" i="62"/>
  <c r="CQ40" i="75"/>
  <c r="U26" i="62"/>
  <c r="CQ28" i="75"/>
  <c r="U18" i="62"/>
  <c r="CQ20" i="75"/>
  <c r="U14" i="62"/>
  <c r="CQ16" i="75"/>
  <c r="U49" i="62"/>
  <c r="CQ51" i="75"/>
  <c r="U45" i="62"/>
  <c r="CQ47" i="75"/>
  <c r="U37" i="62"/>
  <c r="CQ39" i="75"/>
  <c r="U29" i="62"/>
  <c r="CQ31" i="75"/>
  <c r="U21" i="62"/>
  <c r="CQ23" i="75"/>
  <c r="U13" i="62"/>
  <c r="CQ15" i="75"/>
  <c r="U52" i="62"/>
  <c r="CQ54" i="75"/>
  <c r="U48" i="62"/>
  <c r="CQ50" i="75"/>
  <c r="U44" i="62"/>
  <c r="CQ46" i="75"/>
  <c r="U40" i="62"/>
  <c r="CQ42" i="75"/>
  <c r="U36" i="62"/>
  <c r="CQ38" i="75"/>
  <c r="U32" i="62"/>
  <c r="CQ34" i="75"/>
  <c r="U28" i="62"/>
  <c r="CQ30" i="75"/>
  <c r="U24" i="62"/>
  <c r="CQ26" i="75"/>
  <c r="U20" i="62"/>
  <c r="CQ22" i="75"/>
  <c r="U16" i="62"/>
  <c r="CQ18" i="75"/>
  <c r="U12" i="62"/>
  <c r="CQ14" i="75"/>
  <c r="U8" i="62"/>
  <c r="CQ10" i="75"/>
  <c r="C32" i="65"/>
  <c r="B20" i="65"/>
  <c r="D19" i="65"/>
  <c r="C19" i="65"/>
  <c r="B19" i="65"/>
  <c r="B11" i="72" l="1"/>
  <c r="B10" i="72"/>
  <c r="B9" i="72"/>
  <c r="B7" i="72"/>
  <c r="B6" i="72"/>
  <c r="B5" i="72"/>
  <c r="B11" i="71"/>
  <c r="B10" i="71"/>
  <c r="B9" i="71"/>
  <c r="B7" i="71"/>
  <c r="B6" i="71"/>
  <c r="B5" i="71"/>
  <c r="B11" i="70"/>
  <c r="B10" i="70"/>
  <c r="B9" i="70"/>
  <c r="B7" i="70"/>
  <c r="B6" i="70"/>
  <c r="B5" i="70"/>
  <c r="B10" i="69" l="1"/>
  <c r="B11" i="69"/>
  <c r="B9" i="69"/>
  <c r="B7" i="69"/>
  <c r="B6" i="69"/>
  <c r="B5" i="69"/>
  <c r="CQ8" i="5" l="1"/>
  <c r="CQ8" i="75" s="1"/>
  <c r="CO8" i="5"/>
  <c r="CO8" i="75" s="1"/>
  <c r="CQ59" i="75" l="1"/>
  <c r="CQ58" i="75"/>
  <c r="O23" i="43"/>
  <c r="P23" i="43"/>
  <c r="Q23" i="43"/>
  <c r="R23" i="43"/>
  <c r="O23" i="38"/>
  <c r="P23" i="38"/>
  <c r="Q23" i="38"/>
  <c r="R23" i="38"/>
  <c r="O23" i="33"/>
  <c r="P23" i="33"/>
  <c r="Q23" i="33"/>
  <c r="R23" i="33"/>
  <c r="O23" i="32"/>
  <c r="P23" i="32"/>
  <c r="Q23" i="32"/>
  <c r="R23" i="32"/>
  <c r="O23" i="31"/>
  <c r="P23" i="31"/>
  <c r="Q23" i="31"/>
  <c r="R23" i="31"/>
  <c r="O23" i="30"/>
  <c r="P23" i="30"/>
  <c r="Q23" i="30"/>
  <c r="R23" i="30"/>
  <c r="O23" i="29"/>
  <c r="P23" i="29"/>
  <c r="Q23" i="29"/>
  <c r="R23" i="29"/>
  <c r="O23" i="28"/>
  <c r="P23" i="28"/>
  <c r="Q23" i="28"/>
  <c r="R23" i="28"/>
  <c r="O23" i="26"/>
  <c r="P23" i="26"/>
  <c r="Q23" i="26"/>
  <c r="R23" i="26"/>
  <c r="O23" i="24"/>
  <c r="P23" i="24"/>
  <c r="Q23" i="24"/>
  <c r="R23" i="24"/>
  <c r="O23" i="23"/>
  <c r="P23" i="23"/>
  <c r="Q23" i="23"/>
  <c r="R23" i="23"/>
  <c r="O23" i="22"/>
  <c r="P23" i="22"/>
  <c r="Q23" i="22"/>
  <c r="R23" i="22"/>
  <c r="O23" i="21"/>
  <c r="P23" i="21"/>
  <c r="Q23" i="21"/>
  <c r="R23" i="21"/>
  <c r="O23" i="20" l="1"/>
  <c r="P23" i="20"/>
  <c r="Q23" i="20"/>
  <c r="R23" i="20"/>
  <c r="O23" i="14"/>
  <c r="P23" i="14"/>
  <c r="Q23" i="14"/>
  <c r="R23" i="14"/>
  <c r="O23" i="13"/>
  <c r="P23" i="13"/>
  <c r="Q23" i="13"/>
  <c r="R23" i="13"/>
  <c r="O23" i="12"/>
  <c r="P23" i="12"/>
  <c r="Q23" i="12"/>
  <c r="R23" i="12"/>
  <c r="O23" i="11"/>
  <c r="P23" i="11"/>
  <c r="Q23" i="11"/>
  <c r="R23" i="11"/>
  <c r="O23" i="10"/>
  <c r="P23" i="10"/>
  <c r="Q23" i="10"/>
  <c r="R23" i="10"/>
  <c r="O23" i="9"/>
  <c r="P23" i="9"/>
  <c r="Q23" i="9"/>
  <c r="R23" i="9"/>
  <c r="O23" i="8"/>
  <c r="P23" i="8"/>
  <c r="Q23" i="8"/>
  <c r="R23" i="8"/>
  <c r="O23" i="7"/>
  <c r="DH9" i="5" s="1"/>
  <c r="DH9" i="75" s="1"/>
  <c r="P23" i="7"/>
  <c r="DI9" i="5" s="1"/>
  <c r="DI9" i="75" s="1"/>
  <c r="Q23" i="7"/>
  <c r="DJ9" i="5" s="1"/>
  <c r="DJ9" i="75" s="1"/>
  <c r="R23" i="7"/>
  <c r="DK9" i="5" s="1"/>
  <c r="DK9" i="75" s="1"/>
  <c r="DN9" i="5" l="1"/>
  <c r="DN9" i="75" s="1"/>
  <c r="O23" i="6"/>
  <c r="P23" i="6"/>
  <c r="Q23" i="6"/>
  <c r="R23" i="6"/>
  <c r="O23" i="16"/>
  <c r="P23" i="16"/>
  <c r="Q23" i="16"/>
  <c r="R23" i="16"/>
  <c r="O23" i="17"/>
  <c r="P23" i="17"/>
  <c r="Q23" i="17"/>
  <c r="R23" i="17"/>
  <c r="O23" i="18"/>
  <c r="P23" i="18"/>
  <c r="Q23" i="18"/>
  <c r="R23" i="18"/>
  <c r="O23" i="19"/>
  <c r="P23" i="19"/>
  <c r="Q23" i="19"/>
  <c r="R23" i="19"/>
  <c r="DM9" i="5" l="1"/>
  <c r="DM9" i="75" s="1"/>
  <c r="C9" i="65"/>
  <c r="A13" i="65"/>
  <c r="D55" i="65"/>
  <c r="B38" i="65"/>
  <c r="B37" i="65"/>
  <c r="B36" i="65"/>
  <c r="C34" i="65"/>
  <c r="B34" i="65"/>
  <c r="A34" i="65"/>
  <c r="D32" i="65"/>
  <c r="B32" i="65"/>
  <c r="A32" i="65"/>
  <c r="A19" i="65"/>
  <c r="D17" i="65"/>
  <c r="C17" i="65"/>
  <c r="B17" i="65"/>
  <c r="A17" i="65"/>
  <c r="D15" i="65"/>
  <c r="C15" i="65"/>
  <c r="B15" i="65"/>
  <c r="A15" i="65"/>
  <c r="EX8" i="5" l="1"/>
  <c r="EY8" i="5"/>
  <c r="EZ8" i="5"/>
  <c r="FA8" i="5"/>
  <c r="FB8" i="5"/>
  <c r="FC8" i="5"/>
  <c r="FD8" i="5"/>
  <c r="FE8" i="5"/>
  <c r="FF8" i="5"/>
  <c r="FG8" i="5"/>
  <c r="FH8" i="5"/>
  <c r="FI8" i="5"/>
  <c r="FJ8" i="5"/>
  <c r="FK8" i="5"/>
  <c r="FL8" i="5"/>
  <c r="FM8" i="5"/>
  <c r="FV8" i="5"/>
  <c r="FW8" i="5"/>
  <c r="FX8" i="5"/>
  <c r="CR10" i="5"/>
  <c r="CR10" i="75" s="1"/>
  <c r="CT10" i="5"/>
  <c r="CT10" i="75" s="1"/>
  <c r="CU10" i="5"/>
  <c r="CU10" i="75" s="1"/>
  <c r="CV10" i="5"/>
  <c r="CW10" i="5"/>
  <c r="CW10" i="75" s="1"/>
  <c r="CX10" i="5"/>
  <c r="CX10" i="75" s="1"/>
  <c r="CY10" i="5"/>
  <c r="CY10" i="75" s="1"/>
  <c r="CR11" i="5"/>
  <c r="CR11" i="75" s="1"/>
  <c r="CT11" i="5"/>
  <c r="CT11" i="75" s="1"/>
  <c r="CU11" i="5"/>
  <c r="CU11" i="75" s="1"/>
  <c r="CV11" i="5"/>
  <c r="CW11" i="5"/>
  <c r="CW11" i="75" s="1"/>
  <c r="CX11" i="5"/>
  <c r="CX11" i="75" s="1"/>
  <c r="CY11" i="5"/>
  <c r="CY11" i="75" s="1"/>
  <c r="CR12" i="5"/>
  <c r="CR12" i="75" s="1"/>
  <c r="CT12" i="5"/>
  <c r="CT12" i="75" s="1"/>
  <c r="CU12" i="5"/>
  <c r="CU12" i="75" s="1"/>
  <c r="CV12" i="5"/>
  <c r="CW12" i="5"/>
  <c r="CW12" i="75" s="1"/>
  <c r="CX12" i="5"/>
  <c r="CX12" i="75" s="1"/>
  <c r="CY12" i="5"/>
  <c r="CY12" i="75" s="1"/>
  <c r="CR13" i="5"/>
  <c r="CR13" i="75" s="1"/>
  <c r="CT13" i="5"/>
  <c r="CT13" i="75" s="1"/>
  <c r="CU13" i="5"/>
  <c r="CU13" i="75" s="1"/>
  <c r="CV13" i="5"/>
  <c r="CW13" i="5"/>
  <c r="CW13" i="75" s="1"/>
  <c r="CX13" i="5"/>
  <c r="CX13" i="75" s="1"/>
  <c r="CY13" i="5"/>
  <c r="CY13" i="75" s="1"/>
  <c r="CR14" i="5"/>
  <c r="CR14" i="75" s="1"/>
  <c r="CT14" i="5"/>
  <c r="CT14" i="75" s="1"/>
  <c r="CU14" i="5"/>
  <c r="CU14" i="75" s="1"/>
  <c r="CV14" i="5"/>
  <c r="CW14" i="5"/>
  <c r="CW14" i="75" s="1"/>
  <c r="CX14" i="5"/>
  <c r="CX14" i="75" s="1"/>
  <c r="CY14" i="5"/>
  <c r="CY14" i="75" s="1"/>
  <c r="CR15" i="5"/>
  <c r="CR15" i="75" s="1"/>
  <c r="CT15" i="5"/>
  <c r="CT15" i="75" s="1"/>
  <c r="CU15" i="5"/>
  <c r="CU15" i="75" s="1"/>
  <c r="CV15" i="5"/>
  <c r="CW15" i="5"/>
  <c r="CW15" i="75" s="1"/>
  <c r="CX15" i="5"/>
  <c r="CX15" i="75" s="1"/>
  <c r="CY15" i="5"/>
  <c r="CY15" i="75" s="1"/>
  <c r="CR16" i="5"/>
  <c r="CR16" i="75" s="1"/>
  <c r="CT16" i="5"/>
  <c r="CT16" i="75" s="1"/>
  <c r="CU16" i="5"/>
  <c r="CU16" i="75" s="1"/>
  <c r="CV16" i="5"/>
  <c r="CW16" i="5"/>
  <c r="CW16" i="75" s="1"/>
  <c r="CX16" i="5"/>
  <c r="CX16" i="75" s="1"/>
  <c r="CY16" i="5"/>
  <c r="CY16" i="75" s="1"/>
  <c r="CR17" i="5"/>
  <c r="CR17" i="75" s="1"/>
  <c r="CT17" i="5"/>
  <c r="CT17" i="75" s="1"/>
  <c r="CU17" i="5"/>
  <c r="CU17" i="75" s="1"/>
  <c r="CV17" i="5"/>
  <c r="CW17" i="5"/>
  <c r="CW17" i="75" s="1"/>
  <c r="CX17" i="5"/>
  <c r="CX17" i="75" s="1"/>
  <c r="CY17" i="5"/>
  <c r="CY17" i="75" s="1"/>
  <c r="CR18" i="5"/>
  <c r="CR18" i="75" s="1"/>
  <c r="CT18" i="5"/>
  <c r="CT18" i="75" s="1"/>
  <c r="CU18" i="5"/>
  <c r="CU18" i="75" s="1"/>
  <c r="CV18" i="5"/>
  <c r="CW18" i="5"/>
  <c r="CW18" i="75" s="1"/>
  <c r="CX18" i="5"/>
  <c r="CX18" i="75" s="1"/>
  <c r="CY18" i="5"/>
  <c r="CY18" i="75" s="1"/>
  <c r="CR19" i="5"/>
  <c r="CR19" i="75" s="1"/>
  <c r="CT19" i="5"/>
  <c r="CT19" i="75" s="1"/>
  <c r="CU19" i="5"/>
  <c r="CU19" i="75" s="1"/>
  <c r="CV19" i="5"/>
  <c r="CW19" i="5"/>
  <c r="CW19" i="75" s="1"/>
  <c r="CX19" i="5"/>
  <c r="CX19" i="75" s="1"/>
  <c r="CY19" i="5"/>
  <c r="CY19" i="75" s="1"/>
  <c r="CR20" i="5"/>
  <c r="CR20" i="75" s="1"/>
  <c r="CT20" i="5"/>
  <c r="CT20" i="75" s="1"/>
  <c r="CU20" i="5"/>
  <c r="CU20" i="75" s="1"/>
  <c r="CV20" i="5"/>
  <c r="CW20" i="5"/>
  <c r="CW20" i="75" s="1"/>
  <c r="CX20" i="5"/>
  <c r="CX20" i="75" s="1"/>
  <c r="CY20" i="5"/>
  <c r="CY20" i="75" s="1"/>
  <c r="CR21" i="5"/>
  <c r="CR21" i="75" s="1"/>
  <c r="CT21" i="5"/>
  <c r="CT21" i="75" s="1"/>
  <c r="CU21" i="5"/>
  <c r="CU21" i="75" s="1"/>
  <c r="CV21" i="5"/>
  <c r="CW21" i="5"/>
  <c r="CW21" i="75" s="1"/>
  <c r="CX21" i="5"/>
  <c r="CX21" i="75" s="1"/>
  <c r="CY21" i="5"/>
  <c r="CY21" i="75" s="1"/>
  <c r="CR22" i="5"/>
  <c r="CR22" i="75" s="1"/>
  <c r="CT22" i="5"/>
  <c r="CT22" i="75" s="1"/>
  <c r="CU22" i="5"/>
  <c r="CU22" i="75" s="1"/>
  <c r="CV22" i="5"/>
  <c r="CW22" i="5"/>
  <c r="CW22" i="75" s="1"/>
  <c r="CX22" i="5"/>
  <c r="CX22" i="75" s="1"/>
  <c r="CY22" i="5"/>
  <c r="CY22" i="75" s="1"/>
  <c r="CR23" i="5"/>
  <c r="CR23" i="75" s="1"/>
  <c r="CT23" i="5"/>
  <c r="CT23" i="75" s="1"/>
  <c r="CU23" i="5"/>
  <c r="CU23" i="75" s="1"/>
  <c r="CV23" i="5"/>
  <c r="CW23" i="5"/>
  <c r="CW23" i="75" s="1"/>
  <c r="CX23" i="5"/>
  <c r="CX23" i="75" s="1"/>
  <c r="CY23" i="5"/>
  <c r="CY23" i="75" s="1"/>
  <c r="CR24" i="5"/>
  <c r="CR24" i="75" s="1"/>
  <c r="CT24" i="5"/>
  <c r="CT24" i="75" s="1"/>
  <c r="CU24" i="5"/>
  <c r="CV24" i="5"/>
  <c r="CW24" i="5"/>
  <c r="CW24" i="75" s="1"/>
  <c r="CX24" i="5"/>
  <c r="CX24" i="75" s="1"/>
  <c r="CY24" i="5"/>
  <c r="CY24" i="75" s="1"/>
  <c r="CR25" i="5"/>
  <c r="CR25" i="75" s="1"/>
  <c r="CT25" i="5"/>
  <c r="CT25" i="75" s="1"/>
  <c r="CU25" i="5"/>
  <c r="CU25" i="75" s="1"/>
  <c r="CV25" i="5"/>
  <c r="CW25" i="5"/>
  <c r="CW25" i="75" s="1"/>
  <c r="CX25" i="5"/>
  <c r="CX25" i="75" s="1"/>
  <c r="CY25" i="5"/>
  <c r="CY25" i="75" s="1"/>
  <c r="CR26" i="5"/>
  <c r="CR26" i="75" s="1"/>
  <c r="CT26" i="5"/>
  <c r="CT26" i="75" s="1"/>
  <c r="CU26" i="5"/>
  <c r="CU26" i="75" s="1"/>
  <c r="CV26" i="5"/>
  <c r="CW26" i="5"/>
  <c r="CW26" i="75" s="1"/>
  <c r="CX26" i="5"/>
  <c r="CX26" i="75" s="1"/>
  <c r="CY26" i="5"/>
  <c r="CY26" i="75" s="1"/>
  <c r="CR27" i="5"/>
  <c r="CR27" i="75" s="1"/>
  <c r="CT27" i="5"/>
  <c r="CT27" i="75" s="1"/>
  <c r="CU27" i="5"/>
  <c r="CU27" i="75" s="1"/>
  <c r="CV27" i="5"/>
  <c r="CW27" i="5"/>
  <c r="CW27" i="75" s="1"/>
  <c r="CX27" i="5"/>
  <c r="CX27" i="75" s="1"/>
  <c r="CY27" i="5"/>
  <c r="CY27" i="75" s="1"/>
  <c r="CR28" i="5"/>
  <c r="CR28" i="75" s="1"/>
  <c r="CT28" i="5"/>
  <c r="CT28" i="75" s="1"/>
  <c r="CU28" i="5"/>
  <c r="CV28" i="5"/>
  <c r="CW28" i="5"/>
  <c r="CW28" i="75" s="1"/>
  <c r="CX28" i="5"/>
  <c r="CX28" i="75" s="1"/>
  <c r="CY28" i="5"/>
  <c r="CY28" i="75" s="1"/>
  <c r="CR29" i="5"/>
  <c r="CR29" i="75" s="1"/>
  <c r="CT29" i="5"/>
  <c r="CT29" i="75" s="1"/>
  <c r="CU29" i="5"/>
  <c r="CU29" i="75" s="1"/>
  <c r="CV29" i="5"/>
  <c r="CW29" i="5"/>
  <c r="CW29" i="75" s="1"/>
  <c r="CX29" i="5"/>
  <c r="CX29" i="75" s="1"/>
  <c r="CY29" i="5"/>
  <c r="CY29" i="75" s="1"/>
  <c r="CR30" i="5"/>
  <c r="CR30" i="75" s="1"/>
  <c r="CT30" i="5"/>
  <c r="CT30" i="75" s="1"/>
  <c r="CU30" i="5"/>
  <c r="CU30" i="75" s="1"/>
  <c r="CV30" i="5"/>
  <c r="CW30" i="5"/>
  <c r="CW30" i="75" s="1"/>
  <c r="CX30" i="5"/>
  <c r="CX30" i="75" s="1"/>
  <c r="CY30" i="5"/>
  <c r="CY30" i="75" s="1"/>
  <c r="CR31" i="5"/>
  <c r="CR31" i="75" s="1"/>
  <c r="CT31" i="5"/>
  <c r="CT31" i="75" s="1"/>
  <c r="CU31" i="5"/>
  <c r="CU31" i="75" s="1"/>
  <c r="CV31" i="5"/>
  <c r="CW31" i="5"/>
  <c r="CW31" i="75" s="1"/>
  <c r="CX31" i="5"/>
  <c r="CX31" i="75" s="1"/>
  <c r="CY31" i="5"/>
  <c r="CY31" i="75" s="1"/>
  <c r="CR32" i="5"/>
  <c r="CR32" i="75" s="1"/>
  <c r="CT32" i="5"/>
  <c r="CT32" i="75" s="1"/>
  <c r="CU32" i="5"/>
  <c r="CV32" i="5"/>
  <c r="CW32" i="5"/>
  <c r="CW32" i="75" s="1"/>
  <c r="CX32" i="5"/>
  <c r="CX32" i="75" s="1"/>
  <c r="CY32" i="5"/>
  <c r="CY32" i="75" s="1"/>
  <c r="CR33" i="5"/>
  <c r="CR33" i="75" s="1"/>
  <c r="CT33" i="5"/>
  <c r="CT33" i="75" s="1"/>
  <c r="CU33" i="5"/>
  <c r="CU33" i="75" s="1"/>
  <c r="CV33" i="5"/>
  <c r="CW33" i="5"/>
  <c r="CW33" i="75" s="1"/>
  <c r="CX33" i="5"/>
  <c r="CX33" i="75" s="1"/>
  <c r="CY33" i="5"/>
  <c r="CY33" i="75" s="1"/>
  <c r="CR34" i="5"/>
  <c r="CR34" i="75" s="1"/>
  <c r="CT34" i="5"/>
  <c r="CT34" i="75" s="1"/>
  <c r="CU34" i="5"/>
  <c r="CU34" i="75" s="1"/>
  <c r="CV34" i="5"/>
  <c r="CW34" i="5"/>
  <c r="CW34" i="75" s="1"/>
  <c r="CX34" i="5"/>
  <c r="CX34" i="75" s="1"/>
  <c r="CY34" i="5"/>
  <c r="CY34" i="75" s="1"/>
  <c r="CR35" i="5"/>
  <c r="CR35" i="75" s="1"/>
  <c r="CT35" i="5"/>
  <c r="CT35" i="75" s="1"/>
  <c r="CU35" i="5"/>
  <c r="CU35" i="75" s="1"/>
  <c r="CV35" i="5"/>
  <c r="CW35" i="5"/>
  <c r="CW35" i="75" s="1"/>
  <c r="CX35" i="5"/>
  <c r="CX35" i="75" s="1"/>
  <c r="CY35" i="5"/>
  <c r="CY35" i="75" s="1"/>
  <c r="CR36" i="5"/>
  <c r="CR36" i="75" s="1"/>
  <c r="CT36" i="5"/>
  <c r="CT36" i="75" s="1"/>
  <c r="CU36" i="5"/>
  <c r="CV36" i="5"/>
  <c r="CW36" i="5"/>
  <c r="CW36" i="75" s="1"/>
  <c r="CX36" i="5"/>
  <c r="CX36" i="75" s="1"/>
  <c r="CY36" i="5"/>
  <c r="CY36" i="75" s="1"/>
  <c r="CR37" i="5"/>
  <c r="CR37" i="75" s="1"/>
  <c r="CT37" i="5"/>
  <c r="CT37" i="75" s="1"/>
  <c r="CU37" i="5"/>
  <c r="CU37" i="75" s="1"/>
  <c r="CV37" i="5"/>
  <c r="CW37" i="5"/>
  <c r="CW37" i="75" s="1"/>
  <c r="CX37" i="5"/>
  <c r="CX37" i="75" s="1"/>
  <c r="CY37" i="5"/>
  <c r="CY37" i="75" s="1"/>
  <c r="CR38" i="5"/>
  <c r="CR38" i="75" s="1"/>
  <c r="CT38" i="5"/>
  <c r="CT38" i="75" s="1"/>
  <c r="CU38" i="5"/>
  <c r="CU38" i="75" s="1"/>
  <c r="CV38" i="5"/>
  <c r="CW38" i="5"/>
  <c r="CW38" i="75" s="1"/>
  <c r="CX38" i="5"/>
  <c r="CX38" i="75" s="1"/>
  <c r="CY38" i="5"/>
  <c r="CY38" i="75" s="1"/>
  <c r="CR39" i="5"/>
  <c r="CR39" i="75" s="1"/>
  <c r="CT39" i="5"/>
  <c r="CT39" i="75" s="1"/>
  <c r="CU39" i="5"/>
  <c r="CU39" i="75" s="1"/>
  <c r="CV39" i="5"/>
  <c r="CW39" i="5"/>
  <c r="CW39" i="75" s="1"/>
  <c r="CX39" i="5"/>
  <c r="CX39" i="75" s="1"/>
  <c r="CY39" i="5"/>
  <c r="CY39" i="75" s="1"/>
  <c r="CR40" i="5"/>
  <c r="CR40" i="75" s="1"/>
  <c r="CT40" i="5"/>
  <c r="CT40" i="75" s="1"/>
  <c r="CU40" i="5"/>
  <c r="CV40" i="5"/>
  <c r="CW40" i="5"/>
  <c r="CW40" i="75" s="1"/>
  <c r="CX40" i="5"/>
  <c r="CX40" i="75" s="1"/>
  <c r="CY40" i="5"/>
  <c r="CY40" i="75" s="1"/>
  <c r="CR41" i="5"/>
  <c r="CR41" i="75" s="1"/>
  <c r="CT41" i="5"/>
  <c r="CT41" i="75" s="1"/>
  <c r="CU41" i="5"/>
  <c r="CU41" i="75" s="1"/>
  <c r="CV41" i="5"/>
  <c r="CW41" i="5"/>
  <c r="CW41" i="75" s="1"/>
  <c r="CX41" i="5"/>
  <c r="CX41" i="75" s="1"/>
  <c r="CY41" i="5"/>
  <c r="CY41" i="75" s="1"/>
  <c r="CR42" i="5"/>
  <c r="CR42" i="75" s="1"/>
  <c r="CT42" i="5"/>
  <c r="CT42" i="75" s="1"/>
  <c r="CU42" i="5"/>
  <c r="CU42" i="75" s="1"/>
  <c r="CV42" i="5"/>
  <c r="CW42" i="5"/>
  <c r="CW42" i="75" s="1"/>
  <c r="CX42" i="5"/>
  <c r="CX42" i="75" s="1"/>
  <c r="CY42" i="5"/>
  <c r="CY42" i="75" s="1"/>
  <c r="CR43" i="5"/>
  <c r="CR43" i="75" s="1"/>
  <c r="CT43" i="5"/>
  <c r="CT43" i="75" s="1"/>
  <c r="CU43" i="5"/>
  <c r="CU43" i="75" s="1"/>
  <c r="CV43" i="5"/>
  <c r="CW43" i="5"/>
  <c r="CW43" i="75" s="1"/>
  <c r="CX43" i="5"/>
  <c r="CX43" i="75" s="1"/>
  <c r="CY43" i="5"/>
  <c r="CY43" i="75" s="1"/>
  <c r="CR44" i="5"/>
  <c r="CR44" i="75" s="1"/>
  <c r="CT44" i="5"/>
  <c r="CT44" i="75" s="1"/>
  <c r="CU44" i="5"/>
  <c r="CV44" i="5"/>
  <c r="CW44" i="5"/>
  <c r="CW44" i="75" s="1"/>
  <c r="CX44" i="5"/>
  <c r="CX44" i="75" s="1"/>
  <c r="CY44" i="5"/>
  <c r="CY44" i="75" s="1"/>
  <c r="CR45" i="5"/>
  <c r="CR45" i="75" s="1"/>
  <c r="CT45" i="5"/>
  <c r="CT45" i="75" s="1"/>
  <c r="CU45" i="5"/>
  <c r="CU45" i="75" s="1"/>
  <c r="CV45" i="5"/>
  <c r="CW45" i="5"/>
  <c r="CW45" i="75" s="1"/>
  <c r="CX45" i="5"/>
  <c r="CX45" i="75" s="1"/>
  <c r="CY45" i="5"/>
  <c r="CY45" i="75" s="1"/>
  <c r="CR46" i="5"/>
  <c r="CR46" i="75" s="1"/>
  <c r="CT46" i="5"/>
  <c r="CT46" i="75" s="1"/>
  <c r="CU46" i="5"/>
  <c r="CU46" i="75" s="1"/>
  <c r="CV46" i="5"/>
  <c r="CW46" i="5"/>
  <c r="CW46" i="75" s="1"/>
  <c r="CX46" i="5"/>
  <c r="CX46" i="75" s="1"/>
  <c r="CY46" i="5"/>
  <c r="CY46" i="75" s="1"/>
  <c r="CR47" i="5"/>
  <c r="CR47" i="75" s="1"/>
  <c r="CT47" i="5"/>
  <c r="CT47" i="75" s="1"/>
  <c r="CU47" i="5"/>
  <c r="CU47" i="75" s="1"/>
  <c r="CV47" i="5"/>
  <c r="CW47" i="5"/>
  <c r="CW47" i="75" s="1"/>
  <c r="CX47" i="5"/>
  <c r="CX47" i="75" s="1"/>
  <c r="CY47" i="5"/>
  <c r="CY47" i="75" s="1"/>
  <c r="CR48" i="5"/>
  <c r="CR48" i="75" s="1"/>
  <c r="CT48" i="5"/>
  <c r="CT48" i="75" s="1"/>
  <c r="CU48" i="5"/>
  <c r="CV48" i="5"/>
  <c r="CW48" i="5"/>
  <c r="CW48" i="75" s="1"/>
  <c r="CX48" i="5"/>
  <c r="CX48" i="75" s="1"/>
  <c r="CY48" i="5"/>
  <c r="CY48" i="75" s="1"/>
  <c r="CR49" i="5"/>
  <c r="CR49" i="75" s="1"/>
  <c r="CT49" i="5"/>
  <c r="CT49" i="75" s="1"/>
  <c r="CU49" i="5"/>
  <c r="CU49" i="75" s="1"/>
  <c r="CV49" i="5"/>
  <c r="CW49" i="5"/>
  <c r="CW49" i="75" s="1"/>
  <c r="CX49" i="5"/>
  <c r="CX49" i="75" s="1"/>
  <c r="CY49" i="5"/>
  <c r="CY49" i="75" s="1"/>
  <c r="CR50" i="5"/>
  <c r="CR50" i="75" s="1"/>
  <c r="CT50" i="5"/>
  <c r="CT50" i="75" s="1"/>
  <c r="CU50" i="5"/>
  <c r="CU50" i="75" s="1"/>
  <c r="CV50" i="5"/>
  <c r="CW50" i="5"/>
  <c r="CW50" i="75" s="1"/>
  <c r="CX50" i="5"/>
  <c r="CX50" i="75" s="1"/>
  <c r="CY50" i="5"/>
  <c r="CY50" i="75" s="1"/>
  <c r="CR51" i="5"/>
  <c r="CR51" i="75" s="1"/>
  <c r="CT51" i="5"/>
  <c r="CT51" i="75" s="1"/>
  <c r="CU51" i="5"/>
  <c r="CU51" i="75" s="1"/>
  <c r="CV51" i="5"/>
  <c r="CW51" i="5"/>
  <c r="CW51" i="75" s="1"/>
  <c r="CX51" i="5"/>
  <c r="CX51" i="75" s="1"/>
  <c r="CY51" i="5"/>
  <c r="CY51" i="75" s="1"/>
  <c r="CR52" i="5"/>
  <c r="CR52" i="75" s="1"/>
  <c r="CT52" i="5"/>
  <c r="CT52" i="75" s="1"/>
  <c r="CU52" i="5"/>
  <c r="CU52" i="75" s="1"/>
  <c r="CV52" i="5"/>
  <c r="CW52" i="5"/>
  <c r="CW52" i="75" s="1"/>
  <c r="CX52" i="5"/>
  <c r="CX52" i="75" s="1"/>
  <c r="CY52" i="5"/>
  <c r="CY52" i="75" s="1"/>
  <c r="CR53" i="5"/>
  <c r="CR53" i="75" s="1"/>
  <c r="CT53" i="5"/>
  <c r="CT53" i="75" s="1"/>
  <c r="CU53" i="5"/>
  <c r="CU53" i="75" s="1"/>
  <c r="CV53" i="5"/>
  <c r="CW53" i="5"/>
  <c r="CW53" i="75" s="1"/>
  <c r="CX53" i="5"/>
  <c r="CX53" i="75" s="1"/>
  <c r="CY53" i="5"/>
  <c r="CY53" i="75" s="1"/>
  <c r="CR54" i="5"/>
  <c r="CR54" i="75" s="1"/>
  <c r="CT54" i="5"/>
  <c r="CT54" i="75" s="1"/>
  <c r="CU54" i="5"/>
  <c r="CU54" i="75" s="1"/>
  <c r="CV54" i="5"/>
  <c r="CW54" i="5"/>
  <c r="CW54" i="75" s="1"/>
  <c r="CX54" i="5"/>
  <c r="CX54" i="75" s="1"/>
  <c r="CY54" i="5"/>
  <c r="CY54" i="75" s="1"/>
  <c r="CR55" i="5"/>
  <c r="CR55" i="75" s="1"/>
  <c r="CT55" i="5"/>
  <c r="CT55" i="75" s="1"/>
  <c r="CU55" i="5"/>
  <c r="CU55" i="75" s="1"/>
  <c r="CV55" i="5"/>
  <c r="CW55" i="5"/>
  <c r="CW55" i="75" s="1"/>
  <c r="CX55" i="5"/>
  <c r="CX55" i="75" s="1"/>
  <c r="CY55" i="5"/>
  <c r="CY55" i="75" s="1"/>
  <c r="CR56" i="5"/>
  <c r="CR56" i="75" s="1"/>
  <c r="CT56" i="5"/>
  <c r="CT56" i="75" s="1"/>
  <c r="CU56" i="5"/>
  <c r="CU56" i="75" s="1"/>
  <c r="CV56" i="5"/>
  <c r="CW56" i="5"/>
  <c r="CW56" i="75" s="1"/>
  <c r="CX56" i="5"/>
  <c r="CX56" i="75" s="1"/>
  <c r="CY56" i="5"/>
  <c r="CY56" i="75" s="1"/>
  <c r="CR57" i="5"/>
  <c r="CR57" i="75" s="1"/>
  <c r="CT57" i="5"/>
  <c r="CT57" i="75" s="1"/>
  <c r="CU57" i="5"/>
  <c r="CU57" i="75" s="1"/>
  <c r="CV57" i="5"/>
  <c r="CW57" i="5"/>
  <c r="CW57" i="75" s="1"/>
  <c r="CX57" i="5"/>
  <c r="CX57" i="75" s="1"/>
  <c r="CY57" i="5"/>
  <c r="CY57" i="75" s="1"/>
  <c r="CT8" i="5"/>
  <c r="CT8" i="75" s="1"/>
  <c r="CU8" i="5"/>
  <c r="CU8" i="75" s="1"/>
  <c r="A2" i="65"/>
  <c r="A10" i="5"/>
  <c r="D5" i="65"/>
  <c r="B5" i="65"/>
  <c r="C55" i="65"/>
  <c r="B55" i="65"/>
  <c r="A55" i="65"/>
  <c r="C50" i="65"/>
  <c r="A50" i="65"/>
  <c r="B11" i="65"/>
  <c r="D13" i="65"/>
  <c r="B13" i="65"/>
  <c r="A11" i="65"/>
  <c r="B9" i="65"/>
  <c r="A9" i="65"/>
  <c r="D7" i="65"/>
  <c r="C7" i="65"/>
  <c r="B7" i="65"/>
  <c r="A7" i="65"/>
  <c r="B4" i="6"/>
  <c r="Z52" i="62" l="1"/>
  <c r="AD52" i="62" s="1"/>
  <c r="CV54" i="75"/>
  <c r="Z44" i="62"/>
  <c r="AD44" i="62" s="1"/>
  <c r="CV46" i="75"/>
  <c r="Z55" i="62"/>
  <c r="AD55" i="62" s="1"/>
  <c r="CV57" i="75"/>
  <c r="Z51" i="62"/>
  <c r="AD51" i="62" s="1"/>
  <c r="CV53" i="75"/>
  <c r="Z47" i="62"/>
  <c r="AD47" i="62" s="1"/>
  <c r="CV49" i="75"/>
  <c r="CZ48" i="5"/>
  <c r="CZ48" i="75" s="1"/>
  <c r="CU48" i="75"/>
  <c r="Z43" i="62"/>
  <c r="AD43" i="62" s="1"/>
  <c r="CV45" i="75"/>
  <c r="CZ44" i="5"/>
  <c r="CZ44" i="75" s="1"/>
  <c r="CU44" i="75"/>
  <c r="Z39" i="62"/>
  <c r="AD39" i="62" s="1"/>
  <c r="CV41" i="75"/>
  <c r="CZ40" i="5"/>
  <c r="CZ40" i="75" s="1"/>
  <c r="CU40" i="75"/>
  <c r="Z35" i="62"/>
  <c r="AD35" i="62" s="1"/>
  <c r="CV37" i="75"/>
  <c r="CZ36" i="5"/>
  <c r="CZ36" i="75" s="1"/>
  <c r="CU36" i="75"/>
  <c r="Z31" i="62"/>
  <c r="AD31" i="62" s="1"/>
  <c r="CV33" i="75"/>
  <c r="CZ32" i="5"/>
  <c r="CZ32" i="75" s="1"/>
  <c r="CU32" i="75"/>
  <c r="Z27" i="62"/>
  <c r="AD27" i="62" s="1"/>
  <c r="CV29" i="75"/>
  <c r="CZ28" i="5"/>
  <c r="CZ28" i="75" s="1"/>
  <c r="CU28" i="75"/>
  <c r="Z23" i="62"/>
  <c r="AD23" i="62" s="1"/>
  <c r="CV25" i="75"/>
  <c r="CZ24" i="5"/>
  <c r="CZ24" i="75" s="1"/>
  <c r="CU24" i="75"/>
  <c r="Z19" i="62"/>
  <c r="AD19" i="62" s="1"/>
  <c r="CV21" i="75"/>
  <c r="Z15" i="62"/>
  <c r="AD15" i="62" s="1"/>
  <c r="CV17" i="75"/>
  <c r="Z11" i="62"/>
  <c r="AD11" i="62" s="1"/>
  <c r="CV13" i="75"/>
  <c r="Z20" i="62"/>
  <c r="AD20" i="62" s="1"/>
  <c r="CV22" i="75"/>
  <c r="Z16" i="62"/>
  <c r="AD16" i="62" s="1"/>
  <c r="CV18" i="75"/>
  <c r="Z12" i="62"/>
  <c r="AD12" i="62" s="1"/>
  <c r="CV14" i="75"/>
  <c r="Z8" i="62"/>
  <c r="AD8" i="62" s="1"/>
  <c r="CV10" i="75"/>
  <c r="Z48" i="62"/>
  <c r="AD48" i="62" s="1"/>
  <c r="CV50" i="75"/>
  <c r="Z40" i="62"/>
  <c r="AD40" i="62" s="1"/>
  <c r="CV42" i="75"/>
  <c r="Z32" i="62"/>
  <c r="AD32" i="62" s="1"/>
  <c r="CV34" i="75"/>
  <c r="Z24" i="62"/>
  <c r="AD24" i="62" s="1"/>
  <c r="CV26" i="75"/>
  <c r="Z53" i="62"/>
  <c r="AD53" i="62" s="1"/>
  <c r="CV55" i="75"/>
  <c r="Z49" i="62"/>
  <c r="AD49" i="62" s="1"/>
  <c r="CV51" i="75"/>
  <c r="Z45" i="62"/>
  <c r="AD45" i="62" s="1"/>
  <c r="CV47" i="75"/>
  <c r="Z41" i="62"/>
  <c r="AD41" i="62" s="1"/>
  <c r="CV43" i="75"/>
  <c r="Z37" i="62"/>
  <c r="AD37" i="62" s="1"/>
  <c r="CV39" i="75"/>
  <c r="Z33" i="62"/>
  <c r="AD33" i="62" s="1"/>
  <c r="CV35" i="75"/>
  <c r="Z29" i="62"/>
  <c r="AD29" i="62" s="1"/>
  <c r="CV31" i="75"/>
  <c r="Z25" i="62"/>
  <c r="AD25" i="62" s="1"/>
  <c r="CV27" i="75"/>
  <c r="Z21" i="62"/>
  <c r="AD21" i="62" s="1"/>
  <c r="CV23" i="75"/>
  <c r="Z17" i="62"/>
  <c r="AD17" i="62" s="1"/>
  <c r="CV19" i="75"/>
  <c r="Z13" i="62"/>
  <c r="AD13" i="62" s="1"/>
  <c r="CV15" i="75"/>
  <c r="Z9" i="62"/>
  <c r="AD9" i="62" s="1"/>
  <c r="CV11" i="75"/>
  <c r="Z36" i="62"/>
  <c r="AD36" i="62" s="1"/>
  <c r="CV38" i="75"/>
  <c r="Z28" i="62"/>
  <c r="AD28" i="62" s="1"/>
  <c r="CV30" i="75"/>
  <c r="Z54" i="62"/>
  <c r="AD54" i="62" s="1"/>
  <c r="CV56" i="75"/>
  <c r="Z50" i="62"/>
  <c r="AD50" i="62" s="1"/>
  <c r="CV52" i="75"/>
  <c r="Z46" i="62"/>
  <c r="AD46" i="62" s="1"/>
  <c r="CV48" i="75"/>
  <c r="Z42" i="62"/>
  <c r="AD42" i="62" s="1"/>
  <c r="CV44" i="75"/>
  <c r="Z38" i="62"/>
  <c r="AD38" i="62" s="1"/>
  <c r="CV40" i="75"/>
  <c r="Z34" i="62"/>
  <c r="AD34" i="62" s="1"/>
  <c r="CV36" i="75"/>
  <c r="Z30" i="62"/>
  <c r="AD30" i="62" s="1"/>
  <c r="CV32" i="75"/>
  <c r="Z26" i="62"/>
  <c r="AD26" i="62" s="1"/>
  <c r="CV28" i="75"/>
  <c r="Z22" i="62"/>
  <c r="AD22" i="62" s="1"/>
  <c r="CV24" i="75"/>
  <c r="Z18" i="62"/>
  <c r="AD18" i="62" s="1"/>
  <c r="CV20" i="75"/>
  <c r="Z14" i="62"/>
  <c r="AD14" i="62" s="1"/>
  <c r="CV16" i="75"/>
  <c r="Z10" i="62"/>
  <c r="AD10" i="62" s="1"/>
  <c r="CV12" i="75"/>
  <c r="CT58" i="75"/>
  <c r="CT59" i="75"/>
  <c r="CZ49" i="5"/>
  <c r="CZ49" i="75" s="1"/>
  <c r="CZ45" i="5"/>
  <c r="CZ45" i="75" s="1"/>
  <c r="CZ41" i="5"/>
  <c r="CZ41" i="75" s="1"/>
  <c r="CZ37" i="5"/>
  <c r="CZ37" i="75" s="1"/>
  <c r="CZ33" i="5"/>
  <c r="CZ33" i="75" s="1"/>
  <c r="CZ29" i="5"/>
  <c r="CZ29" i="75" s="1"/>
  <c r="CZ25" i="5"/>
  <c r="CZ25" i="75" s="1"/>
  <c r="CZ21" i="5"/>
  <c r="CZ21" i="75" s="1"/>
  <c r="CZ43" i="5"/>
  <c r="CZ43" i="75" s="1"/>
  <c r="CZ39" i="5"/>
  <c r="CZ39" i="75" s="1"/>
  <c r="CZ35" i="5"/>
  <c r="CZ35" i="75" s="1"/>
  <c r="CZ31" i="5"/>
  <c r="CZ31" i="75" s="1"/>
  <c r="CZ27" i="5"/>
  <c r="CZ27" i="75" s="1"/>
  <c r="CZ23" i="5"/>
  <c r="CZ23" i="75" s="1"/>
  <c r="CZ18" i="5"/>
  <c r="CZ18" i="75" s="1"/>
  <c r="CZ14" i="5"/>
  <c r="CZ14" i="75" s="1"/>
  <c r="CZ10" i="5"/>
  <c r="CZ10" i="75" s="1"/>
  <c r="CZ47" i="5"/>
  <c r="CZ47" i="75" s="1"/>
  <c r="CZ13" i="5"/>
  <c r="CZ13" i="75" s="1"/>
  <c r="CZ19" i="5"/>
  <c r="CZ19" i="75" s="1"/>
  <c r="CZ15" i="5"/>
  <c r="CZ15" i="75" s="1"/>
  <c r="CZ11" i="5"/>
  <c r="CZ11" i="75" s="1"/>
  <c r="CZ56" i="5"/>
  <c r="CZ56" i="75" s="1"/>
  <c r="CZ51" i="5"/>
  <c r="CZ51" i="75" s="1"/>
  <c r="CZ16" i="5"/>
  <c r="CZ16" i="75" s="1"/>
  <c r="CZ12" i="5"/>
  <c r="CZ12" i="75" s="1"/>
  <c r="CZ52" i="5"/>
  <c r="CZ52" i="75" s="1"/>
  <c r="CZ46" i="5"/>
  <c r="CZ46" i="75" s="1"/>
  <c r="CZ42" i="5"/>
  <c r="CZ42" i="75" s="1"/>
  <c r="CZ38" i="5"/>
  <c r="CZ38" i="75" s="1"/>
  <c r="CZ34" i="5"/>
  <c r="CZ34" i="75" s="1"/>
  <c r="CZ30" i="5"/>
  <c r="CZ30" i="75" s="1"/>
  <c r="CZ26" i="5"/>
  <c r="CZ26" i="75" s="1"/>
  <c r="CZ22" i="5"/>
  <c r="CZ22" i="75" s="1"/>
  <c r="CZ17" i="5"/>
  <c r="CZ17" i="75" s="1"/>
  <c r="CZ57" i="5"/>
  <c r="CZ57" i="75" s="1"/>
  <c r="CZ55" i="5"/>
  <c r="CZ55" i="75" s="1"/>
  <c r="CZ50" i="5"/>
  <c r="CZ50" i="75" s="1"/>
  <c r="CZ53" i="5"/>
  <c r="CZ53" i="75" s="1"/>
  <c r="CZ54" i="5"/>
  <c r="CZ54" i="75" s="1"/>
  <c r="CS59" i="5"/>
  <c r="CT59" i="5"/>
  <c r="CZ20" i="5"/>
  <c r="CZ20" i="75" s="1"/>
  <c r="CU58" i="5"/>
  <c r="CT58" i="5"/>
  <c r="CU59" i="5"/>
  <c r="CS58" i="5"/>
  <c r="CU58" i="75" l="1"/>
  <c r="CU59" i="75"/>
  <c r="T55" i="62"/>
  <c r="S55" i="62"/>
  <c r="Q55" i="62"/>
  <c r="P55" i="62"/>
  <c r="O55" i="62"/>
  <c r="N55" i="62"/>
  <c r="M55" i="62"/>
  <c r="L55" i="62"/>
  <c r="K55" i="62"/>
  <c r="J55" i="62"/>
  <c r="I55" i="62"/>
  <c r="H55" i="62"/>
  <c r="G55" i="62"/>
  <c r="E55" i="62"/>
  <c r="C55" i="62"/>
  <c r="B55" i="62"/>
  <c r="T54" i="62"/>
  <c r="S54" i="62"/>
  <c r="Q54" i="62"/>
  <c r="P54" i="62"/>
  <c r="O54" i="62"/>
  <c r="N54" i="62"/>
  <c r="M54" i="62"/>
  <c r="L54" i="62"/>
  <c r="K54" i="62"/>
  <c r="J54" i="62"/>
  <c r="I54" i="62"/>
  <c r="H54" i="62"/>
  <c r="G54" i="62"/>
  <c r="E54" i="62"/>
  <c r="C54" i="62"/>
  <c r="B54" i="62"/>
  <c r="T53" i="62"/>
  <c r="S53" i="62"/>
  <c r="Q53" i="62"/>
  <c r="P53" i="62"/>
  <c r="O53" i="62"/>
  <c r="N53" i="62"/>
  <c r="M53" i="62"/>
  <c r="L53" i="62"/>
  <c r="K53" i="62"/>
  <c r="J53" i="62"/>
  <c r="I53" i="62"/>
  <c r="H53" i="62"/>
  <c r="G53" i="62"/>
  <c r="E53" i="62"/>
  <c r="C53" i="62"/>
  <c r="B53" i="62"/>
  <c r="T52" i="62"/>
  <c r="S52" i="62"/>
  <c r="Q52" i="62"/>
  <c r="P52" i="62"/>
  <c r="O52" i="62"/>
  <c r="N52" i="62"/>
  <c r="M52" i="62"/>
  <c r="L52" i="62"/>
  <c r="K52" i="62"/>
  <c r="J52" i="62"/>
  <c r="I52" i="62"/>
  <c r="H52" i="62"/>
  <c r="G52" i="62"/>
  <c r="E52" i="62"/>
  <c r="C52" i="62"/>
  <c r="B52" i="62"/>
  <c r="T51" i="62"/>
  <c r="S51" i="62"/>
  <c r="Q51" i="62"/>
  <c r="P51" i="62"/>
  <c r="O51" i="62"/>
  <c r="N51" i="62"/>
  <c r="M51" i="62"/>
  <c r="L51" i="62"/>
  <c r="K51" i="62"/>
  <c r="J51" i="62"/>
  <c r="I51" i="62"/>
  <c r="H51" i="62"/>
  <c r="G51" i="62"/>
  <c r="E51" i="62"/>
  <c r="C51" i="62"/>
  <c r="B51" i="62"/>
  <c r="T50" i="62"/>
  <c r="S50" i="62"/>
  <c r="Q50" i="62"/>
  <c r="P50" i="62"/>
  <c r="O50" i="62"/>
  <c r="N50" i="62"/>
  <c r="M50" i="62"/>
  <c r="L50" i="62"/>
  <c r="K50" i="62"/>
  <c r="J50" i="62"/>
  <c r="I50" i="62"/>
  <c r="H50" i="62"/>
  <c r="G50" i="62"/>
  <c r="E50" i="62"/>
  <c r="C50" i="62"/>
  <c r="B50" i="62"/>
  <c r="T49" i="62"/>
  <c r="S49" i="62"/>
  <c r="Q49" i="62"/>
  <c r="P49" i="62"/>
  <c r="O49" i="62"/>
  <c r="N49" i="62"/>
  <c r="M49" i="62"/>
  <c r="L49" i="62"/>
  <c r="K49" i="62"/>
  <c r="J49" i="62"/>
  <c r="I49" i="62"/>
  <c r="H49" i="62"/>
  <c r="G49" i="62"/>
  <c r="E49" i="62"/>
  <c r="C49" i="62"/>
  <c r="B49" i="62"/>
  <c r="T48" i="62"/>
  <c r="S48" i="62"/>
  <c r="Q48" i="62"/>
  <c r="P48" i="62"/>
  <c r="O48" i="62"/>
  <c r="N48" i="62"/>
  <c r="M48" i="62"/>
  <c r="L48" i="62"/>
  <c r="K48" i="62"/>
  <c r="J48" i="62"/>
  <c r="I48" i="62"/>
  <c r="H48" i="62"/>
  <c r="G48" i="62"/>
  <c r="E48" i="62"/>
  <c r="C48" i="62"/>
  <c r="B48" i="62"/>
  <c r="T47" i="62"/>
  <c r="S47" i="62"/>
  <c r="Q47" i="62"/>
  <c r="P47" i="62"/>
  <c r="O47" i="62"/>
  <c r="N47" i="62"/>
  <c r="M47" i="62"/>
  <c r="L47" i="62"/>
  <c r="K47" i="62"/>
  <c r="J47" i="62"/>
  <c r="I47" i="62"/>
  <c r="H47" i="62"/>
  <c r="G47" i="62"/>
  <c r="E47" i="62"/>
  <c r="C47" i="62"/>
  <c r="B47" i="62"/>
  <c r="T46" i="62"/>
  <c r="S46" i="62"/>
  <c r="Q46" i="62"/>
  <c r="P46" i="62"/>
  <c r="O46" i="62"/>
  <c r="N46" i="62"/>
  <c r="M46" i="62"/>
  <c r="L46" i="62"/>
  <c r="K46" i="62"/>
  <c r="J46" i="62"/>
  <c r="I46" i="62"/>
  <c r="H46" i="62"/>
  <c r="G46" i="62"/>
  <c r="E46" i="62"/>
  <c r="C46" i="62"/>
  <c r="B46" i="62"/>
  <c r="T45" i="62"/>
  <c r="S45" i="62"/>
  <c r="Q45" i="62"/>
  <c r="P45" i="62"/>
  <c r="O45" i="62"/>
  <c r="N45" i="62"/>
  <c r="M45" i="62"/>
  <c r="L45" i="62"/>
  <c r="K45" i="62"/>
  <c r="J45" i="62"/>
  <c r="I45" i="62"/>
  <c r="H45" i="62"/>
  <c r="G45" i="62"/>
  <c r="E45" i="62"/>
  <c r="C45" i="62"/>
  <c r="B45" i="62"/>
  <c r="T44" i="62"/>
  <c r="S44" i="62"/>
  <c r="Q44" i="62"/>
  <c r="P44" i="62"/>
  <c r="O44" i="62"/>
  <c r="N44" i="62"/>
  <c r="M44" i="62"/>
  <c r="L44" i="62"/>
  <c r="K44" i="62"/>
  <c r="J44" i="62"/>
  <c r="I44" i="62"/>
  <c r="H44" i="62"/>
  <c r="G44" i="62"/>
  <c r="E44" i="62"/>
  <c r="C44" i="62"/>
  <c r="B44" i="62"/>
  <c r="T43" i="62"/>
  <c r="S43" i="62"/>
  <c r="Q43" i="62"/>
  <c r="P43" i="62"/>
  <c r="O43" i="62"/>
  <c r="N43" i="62"/>
  <c r="M43" i="62"/>
  <c r="L43" i="62"/>
  <c r="K43" i="62"/>
  <c r="J43" i="62"/>
  <c r="I43" i="62"/>
  <c r="H43" i="62"/>
  <c r="G43" i="62"/>
  <c r="E43" i="62"/>
  <c r="C43" i="62"/>
  <c r="B43" i="62"/>
  <c r="T42" i="62"/>
  <c r="S42" i="62"/>
  <c r="Q42" i="62"/>
  <c r="P42" i="62"/>
  <c r="O42" i="62"/>
  <c r="N42" i="62"/>
  <c r="M42" i="62"/>
  <c r="L42" i="62"/>
  <c r="K42" i="62"/>
  <c r="J42" i="62"/>
  <c r="I42" i="62"/>
  <c r="H42" i="62"/>
  <c r="G42" i="62"/>
  <c r="E42" i="62"/>
  <c r="C42" i="62"/>
  <c r="B42" i="62"/>
  <c r="T41" i="62"/>
  <c r="S41" i="62"/>
  <c r="Q41" i="62"/>
  <c r="P41" i="62"/>
  <c r="O41" i="62"/>
  <c r="N41" i="62"/>
  <c r="M41" i="62"/>
  <c r="L41" i="62"/>
  <c r="K41" i="62"/>
  <c r="J41" i="62"/>
  <c r="I41" i="62"/>
  <c r="H41" i="62"/>
  <c r="G41" i="62"/>
  <c r="E41" i="62"/>
  <c r="C41" i="62"/>
  <c r="B41" i="62"/>
  <c r="T40" i="62"/>
  <c r="S40" i="62"/>
  <c r="Q40" i="62"/>
  <c r="P40" i="62"/>
  <c r="O40" i="62"/>
  <c r="N40" i="62"/>
  <c r="M40" i="62"/>
  <c r="L40" i="62"/>
  <c r="K40" i="62"/>
  <c r="J40" i="62"/>
  <c r="I40" i="62"/>
  <c r="H40" i="62"/>
  <c r="G40" i="62"/>
  <c r="E40" i="62"/>
  <c r="C40" i="62"/>
  <c r="B40" i="62"/>
  <c r="T39" i="62"/>
  <c r="S39" i="62"/>
  <c r="Q39" i="62"/>
  <c r="P39" i="62"/>
  <c r="O39" i="62"/>
  <c r="N39" i="62"/>
  <c r="M39" i="62"/>
  <c r="L39" i="62"/>
  <c r="K39" i="62"/>
  <c r="J39" i="62"/>
  <c r="I39" i="62"/>
  <c r="H39" i="62"/>
  <c r="G39" i="62"/>
  <c r="E39" i="62"/>
  <c r="C39" i="62"/>
  <c r="B39" i="62"/>
  <c r="T38" i="62"/>
  <c r="S38" i="62"/>
  <c r="Q38" i="62"/>
  <c r="P38" i="62"/>
  <c r="O38" i="62"/>
  <c r="N38" i="62"/>
  <c r="M38" i="62"/>
  <c r="L38" i="62"/>
  <c r="K38" i="62"/>
  <c r="J38" i="62"/>
  <c r="I38" i="62"/>
  <c r="H38" i="62"/>
  <c r="G38" i="62"/>
  <c r="E38" i="62"/>
  <c r="C38" i="62"/>
  <c r="B38" i="62"/>
  <c r="T37" i="62"/>
  <c r="S37" i="62"/>
  <c r="Q37" i="62"/>
  <c r="P37" i="62"/>
  <c r="O37" i="62"/>
  <c r="N37" i="62"/>
  <c r="M37" i="62"/>
  <c r="L37" i="62"/>
  <c r="K37" i="62"/>
  <c r="J37" i="62"/>
  <c r="I37" i="62"/>
  <c r="H37" i="62"/>
  <c r="G37" i="62"/>
  <c r="E37" i="62"/>
  <c r="C37" i="62"/>
  <c r="B37" i="62"/>
  <c r="T36" i="62"/>
  <c r="S36" i="62"/>
  <c r="Q36" i="62"/>
  <c r="P36" i="62"/>
  <c r="O36" i="62"/>
  <c r="N36" i="62"/>
  <c r="M36" i="62"/>
  <c r="L36" i="62"/>
  <c r="K36" i="62"/>
  <c r="J36" i="62"/>
  <c r="I36" i="62"/>
  <c r="H36" i="62"/>
  <c r="G36" i="62"/>
  <c r="E36" i="62"/>
  <c r="C36" i="62"/>
  <c r="B36" i="62"/>
  <c r="T35" i="62"/>
  <c r="S35" i="62"/>
  <c r="Q35" i="62"/>
  <c r="P35" i="62"/>
  <c r="O35" i="62"/>
  <c r="N35" i="62"/>
  <c r="M35" i="62"/>
  <c r="L35" i="62"/>
  <c r="K35" i="62"/>
  <c r="J35" i="62"/>
  <c r="I35" i="62"/>
  <c r="H35" i="62"/>
  <c r="G35" i="62"/>
  <c r="E35" i="62"/>
  <c r="C35" i="62"/>
  <c r="B35" i="62"/>
  <c r="T34" i="62"/>
  <c r="S34" i="62"/>
  <c r="Q34" i="62"/>
  <c r="P34" i="62"/>
  <c r="O34" i="62"/>
  <c r="N34" i="62"/>
  <c r="M34" i="62"/>
  <c r="L34" i="62"/>
  <c r="K34" i="62"/>
  <c r="J34" i="62"/>
  <c r="I34" i="62"/>
  <c r="H34" i="62"/>
  <c r="G34" i="62"/>
  <c r="E34" i="62"/>
  <c r="C34" i="62"/>
  <c r="B34" i="62"/>
  <c r="T33" i="62"/>
  <c r="S33" i="62"/>
  <c r="Q33" i="62"/>
  <c r="P33" i="62"/>
  <c r="O33" i="62"/>
  <c r="N33" i="62"/>
  <c r="M33" i="62"/>
  <c r="L33" i="62"/>
  <c r="K33" i="62"/>
  <c r="J33" i="62"/>
  <c r="I33" i="62"/>
  <c r="H33" i="62"/>
  <c r="G33" i="62"/>
  <c r="E33" i="62"/>
  <c r="C33" i="62"/>
  <c r="B33" i="62"/>
  <c r="T32" i="62"/>
  <c r="S32" i="62"/>
  <c r="Q32" i="62"/>
  <c r="P32" i="62"/>
  <c r="O32" i="62"/>
  <c r="N32" i="62"/>
  <c r="M32" i="62"/>
  <c r="L32" i="62"/>
  <c r="K32" i="62"/>
  <c r="J32" i="62"/>
  <c r="I32" i="62"/>
  <c r="H32" i="62"/>
  <c r="G32" i="62"/>
  <c r="E32" i="62"/>
  <c r="C32" i="62"/>
  <c r="B32" i="62"/>
  <c r="T31" i="62"/>
  <c r="S31" i="62"/>
  <c r="Q31" i="62"/>
  <c r="P31" i="62"/>
  <c r="O31" i="62"/>
  <c r="N31" i="62"/>
  <c r="M31" i="62"/>
  <c r="L31" i="62"/>
  <c r="K31" i="62"/>
  <c r="J31" i="62"/>
  <c r="I31" i="62"/>
  <c r="H31" i="62"/>
  <c r="G31" i="62"/>
  <c r="E31" i="62"/>
  <c r="C31" i="62"/>
  <c r="B31" i="62"/>
  <c r="T30" i="62"/>
  <c r="S30" i="62"/>
  <c r="Q30" i="62"/>
  <c r="P30" i="62"/>
  <c r="O30" i="62"/>
  <c r="N30" i="62"/>
  <c r="M30" i="62"/>
  <c r="L30" i="62"/>
  <c r="K30" i="62"/>
  <c r="J30" i="62"/>
  <c r="I30" i="62"/>
  <c r="H30" i="62"/>
  <c r="G30" i="62"/>
  <c r="E30" i="62"/>
  <c r="C30" i="62"/>
  <c r="B30" i="62"/>
  <c r="T29" i="62"/>
  <c r="S29" i="62"/>
  <c r="Q29" i="62"/>
  <c r="P29" i="62"/>
  <c r="O29" i="62"/>
  <c r="N29" i="62"/>
  <c r="M29" i="62"/>
  <c r="L29" i="62"/>
  <c r="K29" i="62"/>
  <c r="J29" i="62"/>
  <c r="I29" i="62"/>
  <c r="H29" i="62"/>
  <c r="G29" i="62"/>
  <c r="E29" i="62"/>
  <c r="C29" i="62"/>
  <c r="B29" i="62"/>
  <c r="T28" i="62"/>
  <c r="S28" i="62"/>
  <c r="Q28" i="62"/>
  <c r="P28" i="62"/>
  <c r="O28" i="62"/>
  <c r="N28" i="62"/>
  <c r="M28" i="62"/>
  <c r="L28" i="62"/>
  <c r="K28" i="62"/>
  <c r="J28" i="62"/>
  <c r="I28" i="62"/>
  <c r="H28" i="62"/>
  <c r="G28" i="62"/>
  <c r="E28" i="62"/>
  <c r="C28" i="62"/>
  <c r="B28" i="62"/>
  <c r="T27" i="62"/>
  <c r="S27" i="62"/>
  <c r="Q27" i="62"/>
  <c r="P27" i="62"/>
  <c r="O27" i="62"/>
  <c r="N27" i="62"/>
  <c r="M27" i="62"/>
  <c r="L27" i="62"/>
  <c r="K27" i="62"/>
  <c r="J27" i="62"/>
  <c r="I27" i="62"/>
  <c r="H27" i="62"/>
  <c r="G27" i="62"/>
  <c r="E27" i="62"/>
  <c r="C27" i="62"/>
  <c r="B27" i="62"/>
  <c r="T26" i="62"/>
  <c r="S26" i="62"/>
  <c r="Q26" i="62"/>
  <c r="P26" i="62"/>
  <c r="O26" i="62"/>
  <c r="N26" i="62"/>
  <c r="M26" i="62"/>
  <c r="L26" i="62"/>
  <c r="K26" i="62"/>
  <c r="J26" i="62"/>
  <c r="I26" i="62"/>
  <c r="H26" i="62"/>
  <c r="G26" i="62"/>
  <c r="E26" i="62"/>
  <c r="C26" i="62"/>
  <c r="B26" i="62"/>
  <c r="T25" i="62"/>
  <c r="S25" i="62"/>
  <c r="Q25" i="62"/>
  <c r="P25" i="62"/>
  <c r="O25" i="62"/>
  <c r="N25" i="62"/>
  <c r="M25" i="62"/>
  <c r="L25" i="62"/>
  <c r="K25" i="62"/>
  <c r="J25" i="62"/>
  <c r="I25" i="62"/>
  <c r="H25" i="62"/>
  <c r="G25" i="62"/>
  <c r="E25" i="62"/>
  <c r="C25" i="62"/>
  <c r="B25" i="62"/>
  <c r="T24" i="62"/>
  <c r="S24" i="62"/>
  <c r="Q24" i="62"/>
  <c r="P24" i="62"/>
  <c r="O24" i="62"/>
  <c r="N24" i="62"/>
  <c r="M24" i="62"/>
  <c r="L24" i="62"/>
  <c r="K24" i="62"/>
  <c r="J24" i="62"/>
  <c r="I24" i="62"/>
  <c r="H24" i="62"/>
  <c r="G24" i="62"/>
  <c r="E24" i="62"/>
  <c r="C24" i="62"/>
  <c r="B24" i="62"/>
  <c r="T23" i="62"/>
  <c r="S23" i="62"/>
  <c r="Q23" i="62"/>
  <c r="P23" i="62"/>
  <c r="O23" i="62"/>
  <c r="N23" i="62"/>
  <c r="M23" i="62"/>
  <c r="L23" i="62"/>
  <c r="K23" i="62"/>
  <c r="J23" i="62"/>
  <c r="I23" i="62"/>
  <c r="H23" i="62"/>
  <c r="G23" i="62"/>
  <c r="E23" i="62"/>
  <c r="C23" i="62"/>
  <c r="B23" i="62"/>
  <c r="T22" i="62"/>
  <c r="S22" i="62"/>
  <c r="Q22" i="62"/>
  <c r="P22" i="62"/>
  <c r="O22" i="62"/>
  <c r="N22" i="62"/>
  <c r="M22" i="62"/>
  <c r="L22" i="62"/>
  <c r="K22" i="62"/>
  <c r="J22" i="62"/>
  <c r="I22" i="62"/>
  <c r="H22" i="62"/>
  <c r="G22" i="62"/>
  <c r="E22" i="62"/>
  <c r="C22" i="62"/>
  <c r="B22" i="62"/>
  <c r="T21" i="62"/>
  <c r="S21" i="62"/>
  <c r="Q21" i="62"/>
  <c r="P21" i="62"/>
  <c r="O21" i="62"/>
  <c r="N21" i="62"/>
  <c r="M21" i="62"/>
  <c r="L21" i="62"/>
  <c r="K21" i="62"/>
  <c r="J21" i="62"/>
  <c r="I21" i="62"/>
  <c r="H21" i="62"/>
  <c r="G21" i="62"/>
  <c r="E21" i="62"/>
  <c r="C21" i="62"/>
  <c r="B21" i="62"/>
  <c r="T20" i="62"/>
  <c r="S20" i="62"/>
  <c r="Q20" i="62"/>
  <c r="P20" i="62"/>
  <c r="O20" i="62"/>
  <c r="N20" i="62"/>
  <c r="M20" i="62"/>
  <c r="L20" i="62"/>
  <c r="K20" i="62"/>
  <c r="J20" i="62"/>
  <c r="I20" i="62"/>
  <c r="H20" i="62"/>
  <c r="G20" i="62"/>
  <c r="E20" i="62"/>
  <c r="C20" i="62"/>
  <c r="B20" i="62"/>
  <c r="T19" i="62"/>
  <c r="S19" i="62"/>
  <c r="Q19" i="62"/>
  <c r="P19" i="62"/>
  <c r="O19" i="62"/>
  <c r="N19" i="62"/>
  <c r="M19" i="62"/>
  <c r="L19" i="62"/>
  <c r="K19" i="62"/>
  <c r="J19" i="62"/>
  <c r="I19" i="62"/>
  <c r="H19" i="62"/>
  <c r="G19" i="62"/>
  <c r="E19" i="62"/>
  <c r="C19" i="62"/>
  <c r="B19" i="62"/>
  <c r="T18" i="62"/>
  <c r="S18" i="62"/>
  <c r="Q18" i="62"/>
  <c r="P18" i="62"/>
  <c r="O18" i="62"/>
  <c r="N18" i="62"/>
  <c r="M18" i="62"/>
  <c r="L18" i="62"/>
  <c r="K18" i="62"/>
  <c r="J18" i="62"/>
  <c r="I18" i="62"/>
  <c r="H18" i="62"/>
  <c r="G18" i="62"/>
  <c r="E18" i="62"/>
  <c r="C18" i="62"/>
  <c r="B18" i="62"/>
  <c r="T17" i="62"/>
  <c r="S17" i="62"/>
  <c r="Q17" i="62"/>
  <c r="P17" i="62"/>
  <c r="O17" i="62"/>
  <c r="N17" i="62"/>
  <c r="M17" i="62"/>
  <c r="L17" i="62"/>
  <c r="K17" i="62"/>
  <c r="J17" i="62"/>
  <c r="I17" i="62"/>
  <c r="H17" i="62"/>
  <c r="G17" i="62"/>
  <c r="E17" i="62"/>
  <c r="C17" i="62"/>
  <c r="B17" i="62"/>
  <c r="T16" i="62"/>
  <c r="S16" i="62"/>
  <c r="Q16" i="62"/>
  <c r="P16" i="62"/>
  <c r="O16" i="62"/>
  <c r="N16" i="62"/>
  <c r="M16" i="62"/>
  <c r="L16" i="62"/>
  <c r="K16" i="62"/>
  <c r="J16" i="62"/>
  <c r="I16" i="62"/>
  <c r="H16" i="62"/>
  <c r="G16" i="62"/>
  <c r="E16" i="62"/>
  <c r="C16" i="62"/>
  <c r="B16" i="62"/>
  <c r="T15" i="62"/>
  <c r="S15" i="62"/>
  <c r="Q15" i="62"/>
  <c r="P15" i="62"/>
  <c r="O15" i="62"/>
  <c r="N15" i="62"/>
  <c r="M15" i="62"/>
  <c r="L15" i="62"/>
  <c r="K15" i="62"/>
  <c r="J15" i="62"/>
  <c r="I15" i="62"/>
  <c r="H15" i="62"/>
  <c r="G15" i="62"/>
  <c r="E15" i="62"/>
  <c r="C15" i="62"/>
  <c r="B15" i="62"/>
  <c r="T14" i="62"/>
  <c r="S14" i="62"/>
  <c r="Q14" i="62"/>
  <c r="P14" i="62"/>
  <c r="O14" i="62"/>
  <c r="N14" i="62"/>
  <c r="M14" i="62"/>
  <c r="L14" i="62"/>
  <c r="K14" i="62"/>
  <c r="J14" i="62"/>
  <c r="I14" i="62"/>
  <c r="H14" i="62"/>
  <c r="G14" i="62"/>
  <c r="E14" i="62"/>
  <c r="C14" i="62"/>
  <c r="B14" i="62"/>
  <c r="T13" i="62"/>
  <c r="S13" i="62"/>
  <c r="Q13" i="62"/>
  <c r="P13" i="62"/>
  <c r="O13" i="62"/>
  <c r="N13" i="62"/>
  <c r="M13" i="62"/>
  <c r="L13" i="62"/>
  <c r="K13" i="62"/>
  <c r="J13" i="62"/>
  <c r="I13" i="62"/>
  <c r="H13" i="62"/>
  <c r="G13" i="62"/>
  <c r="E13" i="62"/>
  <c r="C13" i="62"/>
  <c r="B13" i="62"/>
  <c r="T12" i="62"/>
  <c r="S12" i="62"/>
  <c r="Q12" i="62"/>
  <c r="P12" i="62"/>
  <c r="O12" i="62"/>
  <c r="N12" i="62"/>
  <c r="M12" i="62"/>
  <c r="L12" i="62"/>
  <c r="K12" i="62"/>
  <c r="J12" i="62"/>
  <c r="I12" i="62"/>
  <c r="H12" i="62"/>
  <c r="G12" i="62"/>
  <c r="E12" i="62"/>
  <c r="C12" i="62"/>
  <c r="B12" i="62"/>
  <c r="T11" i="62"/>
  <c r="S11" i="62"/>
  <c r="Q11" i="62"/>
  <c r="P11" i="62"/>
  <c r="O11" i="62"/>
  <c r="N11" i="62"/>
  <c r="M11" i="62"/>
  <c r="L11" i="62"/>
  <c r="K11" i="62"/>
  <c r="J11" i="62"/>
  <c r="I11" i="62"/>
  <c r="H11" i="62"/>
  <c r="G11" i="62"/>
  <c r="E11" i="62"/>
  <c r="C11" i="62"/>
  <c r="B11" i="62"/>
  <c r="T10" i="62"/>
  <c r="S10" i="62"/>
  <c r="Q10" i="62"/>
  <c r="P10" i="62"/>
  <c r="O10" i="62"/>
  <c r="N10" i="62"/>
  <c r="M10" i="62"/>
  <c r="L10" i="62"/>
  <c r="K10" i="62"/>
  <c r="J10" i="62"/>
  <c r="I10" i="62"/>
  <c r="H10" i="62"/>
  <c r="G10" i="62"/>
  <c r="E10" i="62"/>
  <c r="C10" i="62"/>
  <c r="B10" i="62"/>
  <c r="T9" i="62"/>
  <c r="S9" i="62"/>
  <c r="Q9" i="62"/>
  <c r="P9" i="62"/>
  <c r="O9" i="62"/>
  <c r="N9" i="62"/>
  <c r="M9" i="62"/>
  <c r="L9" i="62"/>
  <c r="K9" i="62"/>
  <c r="J9" i="62"/>
  <c r="I9" i="62"/>
  <c r="H9" i="62"/>
  <c r="G9" i="62"/>
  <c r="E9" i="62"/>
  <c r="C9" i="62"/>
  <c r="B9" i="62"/>
  <c r="T8" i="62"/>
  <c r="S8" i="62"/>
  <c r="Q8" i="62"/>
  <c r="P8" i="62"/>
  <c r="O8" i="62"/>
  <c r="N8" i="62"/>
  <c r="M8" i="62"/>
  <c r="L8" i="62"/>
  <c r="K8" i="62"/>
  <c r="J8" i="62"/>
  <c r="I8" i="62"/>
  <c r="H8" i="62"/>
  <c r="G8" i="62"/>
  <c r="E8" i="62"/>
  <c r="C8" i="62"/>
  <c r="B8" i="62"/>
  <c r="T7" i="62"/>
  <c r="S7" i="62"/>
  <c r="Q7" i="62"/>
  <c r="P7" i="62"/>
  <c r="O7" i="62"/>
  <c r="N7" i="62"/>
  <c r="M7" i="62"/>
  <c r="L7" i="62"/>
  <c r="K7" i="62"/>
  <c r="J7" i="62"/>
  <c r="I7" i="62"/>
  <c r="H7" i="62"/>
  <c r="G7" i="62"/>
  <c r="E7" i="62"/>
  <c r="C7" i="62"/>
  <c r="B7" i="62"/>
  <c r="T6" i="62"/>
  <c r="S6" i="62"/>
  <c r="Q6" i="62"/>
  <c r="P6" i="62"/>
  <c r="O6" i="62"/>
  <c r="N6" i="62"/>
  <c r="M6" i="62"/>
  <c r="L6" i="62"/>
  <c r="K6" i="62"/>
  <c r="J6" i="62"/>
  <c r="I6" i="62"/>
  <c r="H6" i="62"/>
  <c r="G6" i="62"/>
  <c r="E6" i="62"/>
  <c r="C6" i="62"/>
  <c r="B6" i="62"/>
  <c r="D1" i="62"/>
  <c r="D7" i="1" l="1"/>
  <c r="D7" i="77" s="1"/>
  <c r="Q7" i="1"/>
  <c r="Q7" i="77" s="1"/>
  <c r="R7" i="1"/>
  <c r="R7" i="77" s="1"/>
  <c r="S7" i="1"/>
  <c r="S7" i="77" s="1"/>
  <c r="T7" i="1"/>
  <c r="T7" i="77" s="1"/>
  <c r="U7" i="1"/>
  <c r="U7" i="77" s="1"/>
  <c r="V7" i="1"/>
  <c r="V7" i="77" s="1"/>
  <c r="W7" i="1"/>
  <c r="W7" i="77" s="1"/>
  <c r="X7" i="1"/>
  <c r="X7" i="77" s="1"/>
  <c r="Y7" i="1"/>
  <c r="Y7" i="77" s="1"/>
  <c r="D8" i="1"/>
  <c r="D8" i="77" s="1"/>
  <c r="Q8" i="1"/>
  <c r="Q8" i="77" s="1"/>
  <c r="R8" i="1"/>
  <c r="R8" i="77" s="1"/>
  <c r="S8" i="1"/>
  <c r="S8" i="77" s="1"/>
  <c r="T8" i="1"/>
  <c r="T8" i="77" s="1"/>
  <c r="U8" i="1"/>
  <c r="U8" i="77" s="1"/>
  <c r="V8" i="1"/>
  <c r="V8" i="77" s="1"/>
  <c r="W8" i="1"/>
  <c r="W8" i="77" s="1"/>
  <c r="X8" i="1"/>
  <c r="X8" i="77" s="1"/>
  <c r="Y8" i="1"/>
  <c r="Y8" i="77" s="1"/>
  <c r="D9" i="1"/>
  <c r="D9" i="77" s="1"/>
  <c r="Q9" i="1"/>
  <c r="Q9" i="77" s="1"/>
  <c r="R9" i="1"/>
  <c r="R9" i="77" s="1"/>
  <c r="S9" i="1"/>
  <c r="S9" i="77" s="1"/>
  <c r="T9" i="1"/>
  <c r="T9" i="77" s="1"/>
  <c r="U9" i="1"/>
  <c r="U9" i="77" s="1"/>
  <c r="V9" i="1"/>
  <c r="V9" i="77" s="1"/>
  <c r="W9" i="1"/>
  <c r="W9" i="77" s="1"/>
  <c r="X9" i="1"/>
  <c r="X9" i="77" s="1"/>
  <c r="Y9" i="1"/>
  <c r="Y9" i="77" s="1"/>
  <c r="D10" i="1"/>
  <c r="D10" i="77" s="1"/>
  <c r="P10" i="1"/>
  <c r="P10" i="77" s="1"/>
  <c r="Q10" i="1"/>
  <c r="Q10" i="77" s="1"/>
  <c r="R10" i="1"/>
  <c r="R10" i="77" s="1"/>
  <c r="S10" i="1"/>
  <c r="S10" i="77" s="1"/>
  <c r="T10" i="1"/>
  <c r="T10" i="77" s="1"/>
  <c r="U10" i="1"/>
  <c r="U10" i="77" s="1"/>
  <c r="V10" i="1"/>
  <c r="V10" i="77" s="1"/>
  <c r="W10" i="1"/>
  <c r="W10" i="77" s="1"/>
  <c r="X10" i="1"/>
  <c r="X10" i="77" s="1"/>
  <c r="Y10" i="1"/>
  <c r="Y10" i="77" s="1"/>
  <c r="D11" i="1"/>
  <c r="D11" i="77" s="1"/>
  <c r="P11" i="1"/>
  <c r="P11" i="77" s="1"/>
  <c r="Q11" i="1"/>
  <c r="Q11" i="77" s="1"/>
  <c r="R11" i="1"/>
  <c r="R11" i="77" s="1"/>
  <c r="S11" i="1"/>
  <c r="S11" i="77" s="1"/>
  <c r="T11" i="1"/>
  <c r="T11" i="77" s="1"/>
  <c r="U11" i="1"/>
  <c r="U11" i="77" s="1"/>
  <c r="V11" i="1"/>
  <c r="V11" i="77" s="1"/>
  <c r="W11" i="1"/>
  <c r="W11" i="77" s="1"/>
  <c r="X11" i="1"/>
  <c r="X11" i="77" s="1"/>
  <c r="Y11" i="1"/>
  <c r="Y11" i="77" s="1"/>
  <c r="D12" i="1"/>
  <c r="D12" i="77" s="1"/>
  <c r="P12" i="1"/>
  <c r="P12" i="77" s="1"/>
  <c r="Q12" i="1"/>
  <c r="Q12" i="77" s="1"/>
  <c r="R12" i="1"/>
  <c r="R12" i="77" s="1"/>
  <c r="S12" i="1"/>
  <c r="S12" i="77" s="1"/>
  <c r="T12" i="1"/>
  <c r="T12" i="77" s="1"/>
  <c r="U12" i="1"/>
  <c r="U12" i="77" s="1"/>
  <c r="V12" i="1"/>
  <c r="V12" i="77" s="1"/>
  <c r="W12" i="1"/>
  <c r="W12" i="77" s="1"/>
  <c r="X12" i="1"/>
  <c r="X12" i="77" s="1"/>
  <c r="Y12" i="1"/>
  <c r="Y12" i="77" s="1"/>
  <c r="D13" i="1"/>
  <c r="D13" i="77" s="1"/>
  <c r="P13" i="1"/>
  <c r="P13" i="77" s="1"/>
  <c r="Q13" i="1"/>
  <c r="Q13" i="77" s="1"/>
  <c r="R13" i="1"/>
  <c r="R13" i="77" s="1"/>
  <c r="S13" i="1"/>
  <c r="S13" i="77" s="1"/>
  <c r="T13" i="1"/>
  <c r="T13" i="77" s="1"/>
  <c r="U13" i="1"/>
  <c r="U13" i="77" s="1"/>
  <c r="V13" i="1"/>
  <c r="V13" i="77" s="1"/>
  <c r="W13" i="1"/>
  <c r="W13" i="77" s="1"/>
  <c r="X13" i="1"/>
  <c r="X13" i="77" s="1"/>
  <c r="Y13" i="1"/>
  <c r="Y13" i="77" s="1"/>
  <c r="D14" i="1"/>
  <c r="D14" i="77" s="1"/>
  <c r="P14" i="1"/>
  <c r="P14" i="77" s="1"/>
  <c r="Q14" i="1"/>
  <c r="Q14" i="77" s="1"/>
  <c r="R14" i="1"/>
  <c r="R14" i="77" s="1"/>
  <c r="S14" i="1"/>
  <c r="S14" i="77" s="1"/>
  <c r="T14" i="1"/>
  <c r="T14" i="77" s="1"/>
  <c r="U14" i="1"/>
  <c r="U14" i="77" s="1"/>
  <c r="V14" i="1"/>
  <c r="V14" i="77" s="1"/>
  <c r="W14" i="1"/>
  <c r="W14" i="77" s="1"/>
  <c r="X14" i="1"/>
  <c r="X14" i="77" s="1"/>
  <c r="Y14" i="1"/>
  <c r="Y14" i="77" s="1"/>
  <c r="D15" i="1"/>
  <c r="D15" i="77" s="1"/>
  <c r="P15" i="1"/>
  <c r="P15" i="77" s="1"/>
  <c r="Q15" i="1"/>
  <c r="Q15" i="77" s="1"/>
  <c r="R15" i="1"/>
  <c r="R15" i="77" s="1"/>
  <c r="S15" i="1"/>
  <c r="S15" i="77" s="1"/>
  <c r="T15" i="1"/>
  <c r="T15" i="77" s="1"/>
  <c r="U15" i="1"/>
  <c r="U15" i="77" s="1"/>
  <c r="V15" i="1"/>
  <c r="V15" i="77" s="1"/>
  <c r="W15" i="1"/>
  <c r="W15" i="77" s="1"/>
  <c r="X15" i="1"/>
  <c r="X15" i="77" s="1"/>
  <c r="Y15" i="1"/>
  <c r="Y15" i="77" s="1"/>
  <c r="D16" i="1"/>
  <c r="D16" i="77" s="1"/>
  <c r="P16" i="1"/>
  <c r="P16" i="77" s="1"/>
  <c r="Q16" i="1"/>
  <c r="Q16" i="77" s="1"/>
  <c r="R16" i="1"/>
  <c r="R16" i="77" s="1"/>
  <c r="S16" i="1"/>
  <c r="S16" i="77" s="1"/>
  <c r="T16" i="1"/>
  <c r="T16" i="77" s="1"/>
  <c r="U16" i="1"/>
  <c r="U16" i="77" s="1"/>
  <c r="V16" i="1"/>
  <c r="V16" i="77" s="1"/>
  <c r="W16" i="1"/>
  <c r="W16" i="77" s="1"/>
  <c r="X16" i="1"/>
  <c r="X16" i="77" s="1"/>
  <c r="Y16" i="1"/>
  <c r="Y16" i="77" s="1"/>
  <c r="D17" i="1"/>
  <c r="D17" i="77" s="1"/>
  <c r="P17" i="1"/>
  <c r="P17" i="77" s="1"/>
  <c r="Q17" i="1"/>
  <c r="Q17" i="77" s="1"/>
  <c r="R17" i="1"/>
  <c r="R17" i="77" s="1"/>
  <c r="S17" i="1"/>
  <c r="S17" i="77" s="1"/>
  <c r="T17" i="1"/>
  <c r="T17" i="77" s="1"/>
  <c r="U17" i="1"/>
  <c r="U17" i="77" s="1"/>
  <c r="V17" i="1"/>
  <c r="V17" i="77" s="1"/>
  <c r="W17" i="1"/>
  <c r="W17" i="77" s="1"/>
  <c r="X17" i="1"/>
  <c r="X17" i="77" s="1"/>
  <c r="Y17" i="1"/>
  <c r="Y17" i="77" s="1"/>
  <c r="D18" i="1"/>
  <c r="D18" i="77" s="1"/>
  <c r="P18" i="1"/>
  <c r="P18" i="77" s="1"/>
  <c r="Q18" i="1"/>
  <c r="Q18" i="77" s="1"/>
  <c r="R18" i="1"/>
  <c r="R18" i="77" s="1"/>
  <c r="S18" i="1"/>
  <c r="S18" i="77" s="1"/>
  <c r="T18" i="1"/>
  <c r="T18" i="77" s="1"/>
  <c r="U18" i="1"/>
  <c r="U18" i="77" s="1"/>
  <c r="V18" i="1"/>
  <c r="V18" i="77" s="1"/>
  <c r="W18" i="1"/>
  <c r="W18" i="77" s="1"/>
  <c r="X18" i="1"/>
  <c r="X18" i="77" s="1"/>
  <c r="Y18" i="1"/>
  <c r="Y18" i="77" s="1"/>
  <c r="D19" i="1"/>
  <c r="D19" i="77" s="1"/>
  <c r="P19" i="1"/>
  <c r="P19" i="77" s="1"/>
  <c r="Q19" i="1"/>
  <c r="Q19" i="77" s="1"/>
  <c r="R19" i="1"/>
  <c r="R19" i="77" s="1"/>
  <c r="S19" i="1"/>
  <c r="S19" i="77" s="1"/>
  <c r="T19" i="1"/>
  <c r="T19" i="77" s="1"/>
  <c r="U19" i="1"/>
  <c r="U19" i="77" s="1"/>
  <c r="V19" i="1"/>
  <c r="V19" i="77" s="1"/>
  <c r="W19" i="1"/>
  <c r="W19" i="77" s="1"/>
  <c r="X19" i="1"/>
  <c r="X19" i="77" s="1"/>
  <c r="Y19" i="1"/>
  <c r="Y19" i="77" s="1"/>
  <c r="D20" i="1"/>
  <c r="D20" i="77" s="1"/>
  <c r="P20" i="1"/>
  <c r="P20" i="77" s="1"/>
  <c r="Q20" i="1"/>
  <c r="Q20" i="77" s="1"/>
  <c r="R20" i="1"/>
  <c r="R20" i="77" s="1"/>
  <c r="S20" i="1"/>
  <c r="S20" i="77" s="1"/>
  <c r="T20" i="1"/>
  <c r="T20" i="77" s="1"/>
  <c r="U20" i="1"/>
  <c r="U20" i="77" s="1"/>
  <c r="V20" i="1"/>
  <c r="V20" i="77" s="1"/>
  <c r="W20" i="1"/>
  <c r="W20" i="77" s="1"/>
  <c r="X20" i="1"/>
  <c r="X20" i="77" s="1"/>
  <c r="Y20" i="1"/>
  <c r="Y20" i="77" s="1"/>
  <c r="D21" i="1"/>
  <c r="D21" i="77" s="1"/>
  <c r="P21" i="1"/>
  <c r="P21" i="77" s="1"/>
  <c r="Q21" i="1"/>
  <c r="Q21" i="77" s="1"/>
  <c r="R21" i="1"/>
  <c r="R21" i="77" s="1"/>
  <c r="S21" i="1"/>
  <c r="S21" i="77" s="1"/>
  <c r="T21" i="1"/>
  <c r="T21" i="77" s="1"/>
  <c r="U21" i="1"/>
  <c r="U21" i="77" s="1"/>
  <c r="V21" i="1"/>
  <c r="V21" i="77" s="1"/>
  <c r="W21" i="1"/>
  <c r="W21" i="77" s="1"/>
  <c r="X21" i="1"/>
  <c r="X21" i="77" s="1"/>
  <c r="Y21" i="1"/>
  <c r="Y21" i="77" s="1"/>
  <c r="D22" i="1"/>
  <c r="D22" i="77" s="1"/>
  <c r="P22" i="1"/>
  <c r="P22" i="77" s="1"/>
  <c r="Q22" i="1"/>
  <c r="Q22" i="77" s="1"/>
  <c r="R22" i="1"/>
  <c r="R22" i="77" s="1"/>
  <c r="S22" i="1"/>
  <c r="S22" i="77" s="1"/>
  <c r="T22" i="1"/>
  <c r="T22" i="77" s="1"/>
  <c r="U22" i="1"/>
  <c r="U22" i="77" s="1"/>
  <c r="V22" i="1"/>
  <c r="V22" i="77" s="1"/>
  <c r="W22" i="1"/>
  <c r="W22" i="77" s="1"/>
  <c r="X22" i="1"/>
  <c r="X22" i="77" s="1"/>
  <c r="Y22" i="1"/>
  <c r="Y22" i="77" s="1"/>
  <c r="D23" i="1"/>
  <c r="D23" i="77" s="1"/>
  <c r="P23" i="1"/>
  <c r="P23" i="77" s="1"/>
  <c r="Q23" i="1"/>
  <c r="Q23" i="77" s="1"/>
  <c r="R23" i="1"/>
  <c r="R23" i="77" s="1"/>
  <c r="S23" i="1"/>
  <c r="S23" i="77" s="1"/>
  <c r="T23" i="1"/>
  <c r="T23" i="77" s="1"/>
  <c r="U23" i="1"/>
  <c r="U23" i="77" s="1"/>
  <c r="V23" i="1"/>
  <c r="V23" i="77" s="1"/>
  <c r="W23" i="1"/>
  <c r="W23" i="77" s="1"/>
  <c r="X23" i="1"/>
  <c r="X23" i="77" s="1"/>
  <c r="Y23" i="1"/>
  <c r="Y23" i="77" s="1"/>
  <c r="D24" i="1"/>
  <c r="D24" i="77" s="1"/>
  <c r="P24" i="1"/>
  <c r="P24" i="77" s="1"/>
  <c r="Q24" i="1"/>
  <c r="Q24" i="77" s="1"/>
  <c r="R24" i="1"/>
  <c r="R24" i="77" s="1"/>
  <c r="S24" i="1"/>
  <c r="S24" i="77" s="1"/>
  <c r="T24" i="1"/>
  <c r="T24" i="77" s="1"/>
  <c r="U24" i="1"/>
  <c r="U24" i="77" s="1"/>
  <c r="V24" i="1"/>
  <c r="V24" i="77" s="1"/>
  <c r="W24" i="1"/>
  <c r="W24" i="77" s="1"/>
  <c r="X24" i="1"/>
  <c r="X24" i="77" s="1"/>
  <c r="Y24" i="1"/>
  <c r="Y24" i="77" s="1"/>
  <c r="D25" i="1"/>
  <c r="D25" i="77" s="1"/>
  <c r="P25" i="1"/>
  <c r="P25" i="77" s="1"/>
  <c r="Q25" i="1"/>
  <c r="Q25" i="77" s="1"/>
  <c r="R25" i="1"/>
  <c r="R25" i="77" s="1"/>
  <c r="S25" i="1"/>
  <c r="S25" i="77" s="1"/>
  <c r="T25" i="1"/>
  <c r="T25" i="77" s="1"/>
  <c r="U25" i="1"/>
  <c r="U25" i="77" s="1"/>
  <c r="V25" i="1"/>
  <c r="V25" i="77" s="1"/>
  <c r="W25" i="1"/>
  <c r="W25" i="77" s="1"/>
  <c r="X25" i="1"/>
  <c r="X25" i="77" s="1"/>
  <c r="Y25" i="1"/>
  <c r="Y25" i="77" s="1"/>
  <c r="D26" i="1"/>
  <c r="D26" i="77" s="1"/>
  <c r="P26" i="1"/>
  <c r="P26" i="77" s="1"/>
  <c r="Q26" i="1"/>
  <c r="Q26" i="77" s="1"/>
  <c r="R26" i="1"/>
  <c r="R26" i="77" s="1"/>
  <c r="S26" i="1"/>
  <c r="S26" i="77" s="1"/>
  <c r="T26" i="1"/>
  <c r="T26" i="77" s="1"/>
  <c r="U26" i="1"/>
  <c r="U26" i="77" s="1"/>
  <c r="V26" i="1"/>
  <c r="V26" i="77" s="1"/>
  <c r="W26" i="1"/>
  <c r="W26" i="77" s="1"/>
  <c r="X26" i="1"/>
  <c r="X26" i="77" s="1"/>
  <c r="Y26" i="1"/>
  <c r="Y26" i="77" s="1"/>
  <c r="D27" i="1"/>
  <c r="D27" i="77" s="1"/>
  <c r="P27" i="1"/>
  <c r="P27" i="77" s="1"/>
  <c r="Q27" i="1"/>
  <c r="Q27" i="77" s="1"/>
  <c r="R27" i="1"/>
  <c r="R27" i="77" s="1"/>
  <c r="S27" i="1"/>
  <c r="S27" i="77" s="1"/>
  <c r="T27" i="1"/>
  <c r="T27" i="77" s="1"/>
  <c r="U27" i="1"/>
  <c r="U27" i="77" s="1"/>
  <c r="V27" i="1"/>
  <c r="V27" i="77" s="1"/>
  <c r="W27" i="1"/>
  <c r="W27" i="77" s="1"/>
  <c r="X27" i="1"/>
  <c r="X27" i="77" s="1"/>
  <c r="Y27" i="1"/>
  <c r="Y27" i="77" s="1"/>
  <c r="D28" i="1"/>
  <c r="D28" i="77" s="1"/>
  <c r="P28" i="1"/>
  <c r="P28" i="77" s="1"/>
  <c r="Q28" i="1"/>
  <c r="Q28" i="77" s="1"/>
  <c r="R28" i="1"/>
  <c r="R28" i="77" s="1"/>
  <c r="S28" i="1"/>
  <c r="S28" i="77" s="1"/>
  <c r="T28" i="1"/>
  <c r="T28" i="77" s="1"/>
  <c r="U28" i="1"/>
  <c r="U28" i="77" s="1"/>
  <c r="V28" i="1"/>
  <c r="V28" i="77" s="1"/>
  <c r="W28" i="1"/>
  <c r="W28" i="77" s="1"/>
  <c r="X28" i="1"/>
  <c r="X28" i="77" s="1"/>
  <c r="Y28" i="1"/>
  <c r="Y28" i="77" s="1"/>
  <c r="D29" i="1"/>
  <c r="D29" i="77" s="1"/>
  <c r="P29" i="1"/>
  <c r="P29" i="77" s="1"/>
  <c r="Q29" i="1"/>
  <c r="Q29" i="77" s="1"/>
  <c r="R29" i="1"/>
  <c r="R29" i="77" s="1"/>
  <c r="S29" i="1"/>
  <c r="S29" i="77" s="1"/>
  <c r="T29" i="1"/>
  <c r="T29" i="77" s="1"/>
  <c r="U29" i="1"/>
  <c r="U29" i="77" s="1"/>
  <c r="V29" i="1"/>
  <c r="V29" i="77" s="1"/>
  <c r="W29" i="1"/>
  <c r="W29" i="77" s="1"/>
  <c r="X29" i="1"/>
  <c r="X29" i="77" s="1"/>
  <c r="Y29" i="1"/>
  <c r="Y29" i="77" s="1"/>
  <c r="D30" i="1"/>
  <c r="D30" i="77" s="1"/>
  <c r="P30" i="1"/>
  <c r="P30" i="77" s="1"/>
  <c r="Q30" i="1"/>
  <c r="Q30" i="77" s="1"/>
  <c r="R30" i="1"/>
  <c r="R30" i="77" s="1"/>
  <c r="S30" i="1"/>
  <c r="S30" i="77" s="1"/>
  <c r="T30" i="1"/>
  <c r="T30" i="77" s="1"/>
  <c r="U30" i="1"/>
  <c r="U30" i="77" s="1"/>
  <c r="V30" i="1"/>
  <c r="V30" i="77" s="1"/>
  <c r="W30" i="1"/>
  <c r="W30" i="77" s="1"/>
  <c r="X30" i="1"/>
  <c r="X30" i="77" s="1"/>
  <c r="Y30" i="1"/>
  <c r="Y30" i="77" s="1"/>
  <c r="D31" i="1"/>
  <c r="D31" i="77" s="1"/>
  <c r="P31" i="1"/>
  <c r="P31" i="77" s="1"/>
  <c r="Q31" i="1"/>
  <c r="Q31" i="77" s="1"/>
  <c r="R31" i="1"/>
  <c r="R31" i="77" s="1"/>
  <c r="S31" i="1"/>
  <c r="S31" i="77" s="1"/>
  <c r="T31" i="1"/>
  <c r="T31" i="77" s="1"/>
  <c r="U31" i="1"/>
  <c r="U31" i="77" s="1"/>
  <c r="V31" i="1"/>
  <c r="V31" i="77" s="1"/>
  <c r="W31" i="1"/>
  <c r="W31" i="77" s="1"/>
  <c r="X31" i="1"/>
  <c r="X31" i="77" s="1"/>
  <c r="Y31" i="1"/>
  <c r="Y31" i="77" s="1"/>
  <c r="D32" i="1"/>
  <c r="D32" i="77" s="1"/>
  <c r="P32" i="1"/>
  <c r="P32" i="77" s="1"/>
  <c r="Q32" i="1"/>
  <c r="Q32" i="77" s="1"/>
  <c r="R32" i="1"/>
  <c r="R32" i="77" s="1"/>
  <c r="S32" i="1"/>
  <c r="S32" i="77" s="1"/>
  <c r="T32" i="1"/>
  <c r="T32" i="77" s="1"/>
  <c r="U32" i="1"/>
  <c r="U32" i="77" s="1"/>
  <c r="V32" i="1"/>
  <c r="V32" i="77" s="1"/>
  <c r="W32" i="1"/>
  <c r="W32" i="77" s="1"/>
  <c r="X32" i="1"/>
  <c r="X32" i="77" s="1"/>
  <c r="Y32" i="1"/>
  <c r="Y32" i="77" s="1"/>
  <c r="D33" i="1"/>
  <c r="D33" i="77" s="1"/>
  <c r="P33" i="1"/>
  <c r="P33" i="77" s="1"/>
  <c r="Q33" i="1"/>
  <c r="Q33" i="77" s="1"/>
  <c r="R33" i="1"/>
  <c r="R33" i="77" s="1"/>
  <c r="S33" i="1"/>
  <c r="S33" i="77" s="1"/>
  <c r="T33" i="1"/>
  <c r="T33" i="77" s="1"/>
  <c r="U33" i="1"/>
  <c r="U33" i="77" s="1"/>
  <c r="V33" i="1"/>
  <c r="V33" i="77" s="1"/>
  <c r="W33" i="1"/>
  <c r="W33" i="77" s="1"/>
  <c r="X33" i="1"/>
  <c r="X33" i="77" s="1"/>
  <c r="Y33" i="1"/>
  <c r="Y33" i="77" s="1"/>
  <c r="D34" i="1"/>
  <c r="D34" i="77" s="1"/>
  <c r="P34" i="1"/>
  <c r="P34" i="77" s="1"/>
  <c r="Q34" i="1"/>
  <c r="Q34" i="77" s="1"/>
  <c r="R34" i="1"/>
  <c r="R34" i="77" s="1"/>
  <c r="S34" i="1"/>
  <c r="S34" i="77" s="1"/>
  <c r="T34" i="1"/>
  <c r="T34" i="77" s="1"/>
  <c r="U34" i="1"/>
  <c r="U34" i="77" s="1"/>
  <c r="V34" i="1"/>
  <c r="V34" i="77" s="1"/>
  <c r="W34" i="1"/>
  <c r="W34" i="77" s="1"/>
  <c r="X34" i="1"/>
  <c r="X34" i="77" s="1"/>
  <c r="Y34" i="1"/>
  <c r="Y34" i="77" s="1"/>
  <c r="D35" i="1"/>
  <c r="D35" i="77" s="1"/>
  <c r="P35" i="1"/>
  <c r="P35" i="77" s="1"/>
  <c r="Q35" i="1"/>
  <c r="Q35" i="77" s="1"/>
  <c r="R35" i="1"/>
  <c r="R35" i="77" s="1"/>
  <c r="S35" i="1"/>
  <c r="S35" i="77" s="1"/>
  <c r="T35" i="1"/>
  <c r="T35" i="77" s="1"/>
  <c r="U35" i="1"/>
  <c r="U35" i="77" s="1"/>
  <c r="V35" i="1"/>
  <c r="V35" i="77" s="1"/>
  <c r="W35" i="1"/>
  <c r="W35" i="77" s="1"/>
  <c r="X35" i="1"/>
  <c r="X35" i="77" s="1"/>
  <c r="Y35" i="1"/>
  <c r="Y35" i="77" s="1"/>
  <c r="D36" i="1"/>
  <c r="D36" i="77" s="1"/>
  <c r="P36" i="1"/>
  <c r="P36" i="77" s="1"/>
  <c r="Q36" i="1"/>
  <c r="Q36" i="77" s="1"/>
  <c r="R36" i="1"/>
  <c r="R36" i="77" s="1"/>
  <c r="S36" i="1"/>
  <c r="S36" i="77" s="1"/>
  <c r="T36" i="1"/>
  <c r="T36" i="77" s="1"/>
  <c r="U36" i="1"/>
  <c r="U36" i="77" s="1"/>
  <c r="V36" i="1"/>
  <c r="V36" i="77" s="1"/>
  <c r="W36" i="1"/>
  <c r="W36" i="77" s="1"/>
  <c r="X36" i="1"/>
  <c r="X36" i="77" s="1"/>
  <c r="Y36" i="1"/>
  <c r="Y36" i="77" s="1"/>
  <c r="D37" i="1"/>
  <c r="D37" i="77" s="1"/>
  <c r="P37" i="1"/>
  <c r="P37" i="77" s="1"/>
  <c r="Q37" i="1"/>
  <c r="Q37" i="77" s="1"/>
  <c r="R37" i="1"/>
  <c r="R37" i="77" s="1"/>
  <c r="S37" i="1"/>
  <c r="S37" i="77" s="1"/>
  <c r="T37" i="1"/>
  <c r="T37" i="77" s="1"/>
  <c r="U37" i="1"/>
  <c r="U37" i="77" s="1"/>
  <c r="V37" i="1"/>
  <c r="V37" i="77" s="1"/>
  <c r="W37" i="1"/>
  <c r="W37" i="77" s="1"/>
  <c r="X37" i="1"/>
  <c r="X37" i="77" s="1"/>
  <c r="Y37" i="1"/>
  <c r="Y37" i="77" s="1"/>
  <c r="D38" i="1"/>
  <c r="D38" i="77" s="1"/>
  <c r="P38" i="1"/>
  <c r="P38" i="77" s="1"/>
  <c r="Q38" i="1"/>
  <c r="Q38" i="77" s="1"/>
  <c r="R38" i="1"/>
  <c r="R38" i="77" s="1"/>
  <c r="S38" i="1"/>
  <c r="S38" i="77" s="1"/>
  <c r="T38" i="1"/>
  <c r="T38" i="77" s="1"/>
  <c r="U38" i="1"/>
  <c r="U38" i="77" s="1"/>
  <c r="V38" i="1"/>
  <c r="V38" i="77" s="1"/>
  <c r="W38" i="1"/>
  <c r="W38" i="77" s="1"/>
  <c r="X38" i="1"/>
  <c r="X38" i="77" s="1"/>
  <c r="Y38" i="1"/>
  <c r="Y38" i="77" s="1"/>
  <c r="D39" i="1"/>
  <c r="D39" i="77" s="1"/>
  <c r="P39" i="1"/>
  <c r="P39" i="77" s="1"/>
  <c r="Q39" i="1"/>
  <c r="Q39" i="77" s="1"/>
  <c r="R39" i="1"/>
  <c r="R39" i="77" s="1"/>
  <c r="S39" i="1"/>
  <c r="S39" i="77" s="1"/>
  <c r="T39" i="1"/>
  <c r="T39" i="77" s="1"/>
  <c r="U39" i="1"/>
  <c r="U39" i="77" s="1"/>
  <c r="V39" i="1"/>
  <c r="V39" i="77" s="1"/>
  <c r="W39" i="1"/>
  <c r="W39" i="77" s="1"/>
  <c r="X39" i="1"/>
  <c r="X39" i="77" s="1"/>
  <c r="Y39" i="1"/>
  <c r="Y39" i="77" s="1"/>
  <c r="D40" i="1"/>
  <c r="D40" i="77" s="1"/>
  <c r="P40" i="1"/>
  <c r="P40" i="77" s="1"/>
  <c r="Q40" i="1"/>
  <c r="Q40" i="77" s="1"/>
  <c r="R40" i="1"/>
  <c r="R40" i="77" s="1"/>
  <c r="S40" i="1"/>
  <c r="S40" i="77" s="1"/>
  <c r="T40" i="1"/>
  <c r="T40" i="77" s="1"/>
  <c r="U40" i="1"/>
  <c r="U40" i="77" s="1"/>
  <c r="V40" i="1"/>
  <c r="V40" i="77" s="1"/>
  <c r="W40" i="1"/>
  <c r="W40" i="77" s="1"/>
  <c r="X40" i="1"/>
  <c r="X40" i="77" s="1"/>
  <c r="Y40" i="1"/>
  <c r="Y40" i="77" s="1"/>
  <c r="D41" i="1"/>
  <c r="D41" i="77" s="1"/>
  <c r="P41" i="1"/>
  <c r="P41" i="77" s="1"/>
  <c r="Q41" i="1"/>
  <c r="Q41" i="77" s="1"/>
  <c r="R41" i="1"/>
  <c r="R41" i="77" s="1"/>
  <c r="S41" i="1"/>
  <c r="S41" i="77" s="1"/>
  <c r="T41" i="1"/>
  <c r="T41" i="77" s="1"/>
  <c r="U41" i="1"/>
  <c r="U41" i="77" s="1"/>
  <c r="V41" i="1"/>
  <c r="V41" i="77" s="1"/>
  <c r="W41" i="1"/>
  <c r="W41" i="77" s="1"/>
  <c r="X41" i="1"/>
  <c r="X41" i="77" s="1"/>
  <c r="Y41" i="1"/>
  <c r="Y41" i="77" s="1"/>
  <c r="D42" i="1"/>
  <c r="D42" i="77" s="1"/>
  <c r="P42" i="1"/>
  <c r="P42" i="77" s="1"/>
  <c r="Q42" i="1"/>
  <c r="Q42" i="77" s="1"/>
  <c r="R42" i="1"/>
  <c r="R42" i="77" s="1"/>
  <c r="S42" i="1"/>
  <c r="S42" i="77" s="1"/>
  <c r="T42" i="1"/>
  <c r="T42" i="77" s="1"/>
  <c r="U42" i="1"/>
  <c r="U42" i="77" s="1"/>
  <c r="V42" i="1"/>
  <c r="V42" i="77" s="1"/>
  <c r="W42" i="1"/>
  <c r="W42" i="77" s="1"/>
  <c r="X42" i="1"/>
  <c r="X42" i="77" s="1"/>
  <c r="Y42" i="1"/>
  <c r="Y42" i="77" s="1"/>
  <c r="D43" i="1"/>
  <c r="D43" i="77" s="1"/>
  <c r="P43" i="1"/>
  <c r="P43" i="77" s="1"/>
  <c r="Q43" i="1"/>
  <c r="Q43" i="77" s="1"/>
  <c r="R43" i="1"/>
  <c r="R43" i="77" s="1"/>
  <c r="S43" i="1"/>
  <c r="S43" i="77" s="1"/>
  <c r="T43" i="1"/>
  <c r="T43" i="77" s="1"/>
  <c r="U43" i="1"/>
  <c r="U43" i="77" s="1"/>
  <c r="V43" i="1"/>
  <c r="V43" i="77" s="1"/>
  <c r="W43" i="1"/>
  <c r="W43" i="77" s="1"/>
  <c r="X43" i="1"/>
  <c r="X43" i="77" s="1"/>
  <c r="Y43" i="1"/>
  <c r="Y43" i="77" s="1"/>
  <c r="D44" i="1"/>
  <c r="D44" i="77" s="1"/>
  <c r="P44" i="1"/>
  <c r="P44" i="77" s="1"/>
  <c r="Q44" i="1"/>
  <c r="Q44" i="77" s="1"/>
  <c r="R44" i="1"/>
  <c r="R44" i="77" s="1"/>
  <c r="S44" i="1"/>
  <c r="S44" i="77" s="1"/>
  <c r="T44" i="1"/>
  <c r="T44" i="77" s="1"/>
  <c r="U44" i="1"/>
  <c r="U44" i="77" s="1"/>
  <c r="V44" i="1"/>
  <c r="V44" i="77" s="1"/>
  <c r="W44" i="1"/>
  <c r="W44" i="77" s="1"/>
  <c r="X44" i="1"/>
  <c r="X44" i="77" s="1"/>
  <c r="Y44" i="1"/>
  <c r="Y44" i="77" s="1"/>
  <c r="D45" i="1"/>
  <c r="D45" i="77" s="1"/>
  <c r="P45" i="1"/>
  <c r="P45" i="77" s="1"/>
  <c r="Q45" i="1"/>
  <c r="Q45" i="77" s="1"/>
  <c r="R45" i="1"/>
  <c r="R45" i="77" s="1"/>
  <c r="S45" i="1"/>
  <c r="S45" i="77" s="1"/>
  <c r="T45" i="1"/>
  <c r="T45" i="77" s="1"/>
  <c r="U45" i="1"/>
  <c r="U45" i="77" s="1"/>
  <c r="V45" i="1"/>
  <c r="V45" i="77" s="1"/>
  <c r="W45" i="1"/>
  <c r="W45" i="77" s="1"/>
  <c r="X45" i="1"/>
  <c r="X45" i="77" s="1"/>
  <c r="Y45" i="1"/>
  <c r="Y45" i="77" s="1"/>
  <c r="D46" i="1"/>
  <c r="D46" i="77" s="1"/>
  <c r="P46" i="1"/>
  <c r="P46" i="77" s="1"/>
  <c r="Q46" i="1"/>
  <c r="Q46" i="77" s="1"/>
  <c r="R46" i="1"/>
  <c r="R46" i="77" s="1"/>
  <c r="S46" i="1"/>
  <c r="S46" i="77" s="1"/>
  <c r="T46" i="1"/>
  <c r="T46" i="77" s="1"/>
  <c r="U46" i="1"/>
  <c r="U46" i="77" s="1"/>
  <c r="V46" i="1"/>
  <c r="V46" i="77" s="1"/>
  <c r="W46" i="1"/>
  <c r="W46" i="77" s="1"/>
  <c r="X46" i="1"/>
  <c r="X46" i="77" s="1"/>
  <c r="Y46" i="1"/>
  <c r="Y46" i="77" s="1"/>
  <c r="D47" i="1"/>
  <c r="D47" i="77" s="1"/>
  <c r="P47" i="1"/>
  <c r="P47" i="77" s="1"/>
  <c r="Q47" i="1"/>
  <c r="Q47" i="77" s="1"/>
  <c r="R47" i="1"/>
  <c r="R47" i="77" s="1"/>
  <c r="S47" i="1"/>
  <c r="S47" i="77" s="1"/>
  <c r="T47" i="1"/>
  <c r="T47" i="77" s="1"/>
  <c r="U47" i="1"/>
  <c r="U47" i="77" s="1"/>
  <c r="V47" i="1"/>
  <c r="V47" i="77" s="1"/>
  <c r="W47" i="1"/>
  <c r="W47" i="77" s="1"/>
  <c r="X47" i="1"/>
  <c r="X47" i="77" s="1"/>
  <c r="Y47" i="1"/>
  <c r="Y47" i="77" s="1"/>
  <c r="D48" i="1"/>
  <c r="D48" i="77" s="1"/>
  <c r="P48" i="1"/>
  <c r="P48" i="77" s="1"/>
  <c r="Q48" i="1"/>
  <c r="Q48" i="77" s="1"/>
  <c r="R48" i="1"/>
  <c r="R48" i="77" s="1"/>
  <c r="S48" i="1"/>
  <c r="S48" i="77" s="1"/>
  <c r="T48" i="1"/>
  <c r="T48" i="77" s="1"/>
  <c r="U48" i="1"/>
  <c r="U48" i="77" s="1"/>
  <c r="V48" i="1"/>
  <c r="V48" i="77" s="1"/>
  <c r="W48" i="1"/>
  <c r="W48" i="77" s="1"/>
  <c r="X48" i="1"/>
  <c r="X48" i="77" s="1"/>
  <c r="Y48" i="1"/>
  <c r="Y48" i="77" s="1"/>
  <c r="D49" i="1"/>
  <c r="D49" i="77" s="1"/>
  <c r="P49" i="1"/>
  <c r="P49" i="77" s="1"/>
  <c r="Q49" i="1"/>
  <c r="Q49" i="77" s="1"/>
  <c r="R49" i="1"/>
  <c r="R49" i="77" s="1"/>
  <c r="S49" i="1"/>
  <c r="S49" i="77" s="1"/>
  <c r="T49" i="1"/>
  <c r="T49" i="77" s="1"/>
  <c r="U49" i="1"/>
  <c r="U49" i="77" s="1"/>
  <c r="V49" i="1"/>
  <c r="V49" i="77" s="1"/>
  <c r="W49" i="1"/>
  <c r="W49" i="77" s="1"/>
  <c r="X49" i="1"/>
  <c r="X49" i="77" s="1"/>
  <c r="Y49" i="1"/>
  <c r="Y49" i="77" s="1"/>
  <c r="D50" i="1"/>
  <c r="D50" i="77" s="1"/>
  <c r="P50" i="1"/>
  <c r="P50" i="77" s="1"/>
  <c r="Q50" i="1"/>
  <c r="Q50" i="77" s="1"/>
  <c r="R50" i="1"/>
  <c r="R50" i="77" s="1"/>
  <c r="S50" i="1"/>
  <c r="S50" i="77" s="1"/>
  <c r="T50" i="1"/>
  <c r="T50" i="77" s="1"/>
  <c r="U50" i="1"/>
  <c r="U50" i="77" s="1"/>
  <c r="V50" i="1"/>
  <c r="V50" i="77" s="1"/>
  <c r="W50" i="1"/>
  <c r="W50" i="77" s="1"/>
  <c r="X50" i="1"/>
  <c r="X50" i="77" s="1"/>
  <c r="Y50" i="1"/>
  <c r="Y50" i="77" s="1"/>
  <c r="D51" i="1"/>
  <c r="D51" i="77" s="1"/>
  <c r="P51" i="1"/>
  <c r="P51" i="77" s="1"/>
  <c r="Q51" i="1"/>
  <c r="Q51" i="77" s="1"/>
  <c r="R51" i="1"/>
  <c r="R51" i="77" s="1"/>
  <c r="S51" i="1"/>
  <c r="S51" i="77" s="1"/>
  <c r="T51" i="1"/>
  <c r="T51" i="77" s="1"/>
  <c r="U51" i="1"/>
  <c r="U51" i="77" s="1"/>
  <c r="V51" i="1"/>
  <c r="V51" i="77" s="1"/>
  <c r="W51" i="1"/>
  <c r="W51" i="77" s="1"/>
  <c r="X51" i="1"/>
  <c r="X51" i="77" s="1"/>
  <c r="Y51" i="1"/>
  <c r="Y51" i="77" s="1"/>
  <c r="D52" i="1"/>
  <c r="D52" i="77" s="1"/>
  <c r="P52" i="1"/>
  <c r="P52" i="77" s="1"/>
  <c r="Q52" i="1"/>
  <c r="Q52" i="77" s="1"/>
  <c r="R52" i="1"/>
  <c r="R52" i="77" s="1"/>
  <c r="S52" i="1"/>
  <c r="S52" i="77" s="1"/>
  <c r="T52" i="1"/>
  <c r="T52" i="77" s="1"/>
  <c r="U52" i="1"/>
  <c r="U52" i="77" s="1"/>
  <c r="V52" i="1"/>
  <c r="V52" i="77" s="1"/>
  <c r="W52" i="1"/>
  <c r="W52" i="77" s="1"/>
  <c r="X52" i="1"/>
  <c r="X52" i="77" s="1"/>
  <c r="Y52" i="1"/>
  <c r="Y52" i="77" s="1"/>
  <c r="D53" i="1"/>
  <c r="D53" i="77" s="1"/>
  <c r="P53" i="1"/>
  <c r="P53" i="77" s="1"/>
  <c r="Q53" i="1"/>
  <c r="Q53" i="77" s="1"/>
  <c r="R53" i="1"/>
  <c r="R53" i="77" s="1"/>
  <c r="S53" i="1"/>
  <c r="S53" i="77" s="1"/>
  <c r="T53" i="1"/>
  <c r="T53" i="77" s="1"/>
  <c r="U53" i="1"/>
  <c r="U53" i="77" s="1"/>
  <c r="V53" i="1"/>
  <c r="V53" i="77" s="1"/>
  <c r="W53" i="1"/>
  <c r="W53" i="77" s="1"/>
  <c r="X53" i="1"/>
  <c r="X53" i="77" s="1"/>
  <c r="Y53" i="1"/>
  <c r="Y53" i="77" s="1"/>
  <c r="D54" i="1"/>
  <c r="D54" i="77" s="1"/>
  <c r="P54" i="1"/>
  <c r="P54" i="77" s="1"/>
  <c r="Q54" i="1"/>
  <c r="Q54" i="77" s="1"/>
  <c r="R54" i="1"/>
  <c r="R54" i="77" s="1"/>
  <c r="S54" i="1"/>
  <c r="S54" i="77" s="1"/>
  <c r="T54" i="1"/>
  <c r="T54" i="77" s="1"/>
  <c r="U54" i="1"/>
  <c r="U54" i="77" s="1"/>
  <c r="V54" i="1"/>
  <c r="V54" i="77" s="1"/>
  <c r="W54" i="1"/>
  <c r="W54" i="77" s="1"/>
  <c r="X54" i="1"/>
  <c r="X54" i="77" s="1"/>
  <c r="Y54" i="1"/>
  <c r="Y54" i="77" s="1"/>
  <c r="D55" i="1"/>
  <c r="D55" i="77" s="1"/>
  <c r="P55" i="1"/>
  <c r="P55" i="77" s="1"/>
  <c r="Q55" i="1"/>
  <c r="Q55" i="77" s="1"/>
  <c r="R55" i="1"/>
  <c r="R55" i="77" s="1"/>
  <c r="S55" i="1"/>
  <c r="S55" i="77" s="1"/>
  <c r="T55" i="1"/>
  <c r="T55" i="77" s="1"/>
  <c r="U55" i="1"/>
  <c r="U55" i="77" s="1"/>
  <c r="V55" i="1"/>
  <c r="V55" i="77" s="1"/>
  <c r="W55" i="1"/>
  <c r="W55" i="77" s="1"/>
  <c r="X55" i="1"/>
  <c r="X55" i="77" s="1"/>
  <c r="Y55" i="1"/>
  <c r="Y55" i="77" s="1"/>
  <c r="Q4" i="1" l="1"/>
  <c r="R4" i="1"/>
  <c r="S4" i="1"/>
  <c r="T4" i="1"/>
  <c r="U4" i="1"/>
  <c r="V4" i="1"/>
  <c r="W4" i="1"/>
  <c r="X4" i="1"/>
  <c r="Y4" i="1"/>
  <c r="Z4" i="1"/>
  <c r="P4" i="1"/>
  <c r="E7" i="2"/>
  <c r="E7" i="1" s="1"/>
  <c r="E7" i="77" s="1"/>
  <c r="F7" i="2"/>
  <c r="F7" i="1" s="1"/>
  <c r="F7" i="77" s="1"/>
  <c r="G7" i="2"/>
  <c r="G7" i="1" s="1"/>
  <c r="G7" i="77" s="1"/>
  <c r="H7" i="2"/>
  <c r="H7" i="1" s="1"/>
  <c r="H7" i="77" s="1"/>
  <c r="I7" i="2"/>
  <c r="I7" i="1" s="1"/>
  <c r="I7" i="77" s="1"/>
  <c r="J7" i="2"/>
  <c r="J7" i="1" s="1"/>
  <c r="J7" i="77" s="1"/>
  <c r="K7" i="2"/>
  <c r="K7" i="1" s="1"/>
  <c r="K7" i="77" s="1"/>
  <c r="L7" i="2"/>
  <c r="L7" i="1" s="1"/>
  <c r="L7" i="77" s="1"/>
  <c r="M7" i="2"/>
  <c r="M7" i="1" s="1"/>
  <c r="M7" i="77" s="1"/>
  <c r="N7" i="2"/>
  <c r="N7" i="1" s="1"/>
  <c r="N7" i="77" s="1"/>
  <c r="O7" i="2"/>
  <c r="O7" i="1" s="1"/>
  <c r="O7" i="77" s="1"/>
  <c r="P7" i="2"/>
  <c r="Q7" i="2"/>
  <c r="S7" i="2"/>
  <c r="T7" i="2"/>
  <c r="E8" i="2"/>
  <c r="E8" i="1" s="1"/>
  <c r="E8" i="77" s="1"/>
  <c r="F8" i="2"/>
  <c r="F8" i="1" s="1"/>
  <c r="F8" i="77" s="1"/>
  <c r="G8" i="2"/>
  <c r="G8" i="1" s="1"/>
  <c r="G8" i="77" s="1"/>
  <c r="H8" i="2"/>
  <c r="H8" i="1" s="1"/>
  <c r="H8" i="77" s="1"/>
  <c r="I8" i="2"/>
  <c r="I8" i="1" s="1"/>
  <c r="I8" i="77" s="1"/>
  <c r="J8" i="2"/>
  <c r="J8" i="1" s="1"/>
  <c r="J8" i="77" s="1"/>
  <c r="K8" i="2"/>
  <c r="K8" i="1" s="1"/>
  <c r="K8" i="77" s="1"/>
  <c r="L8" i="2"/>
  <c r="L8" i="1" s="1"/>
  <c r="L8" i="77" s="1"/>
  <c r="M8" i="2"/>
  <c r="M8" i="1" s="1"/>
  <c r="M8" i="77" s="1"/>
  <c r="N8" i="2"/>
  <c r="N8" i="1" s="1"/>
  <c r="N8" i="77" s="1"/>
  <c r="O8" i="2"/>
  <c r="O8" i="1" s="1"/>
  <c r="O8" i="77" s="1"/>
  <c r="P8" i="2"/>
  <c r="Q8" i="2"/>
  <c r="S8" i="2"/>
  <c r="T8" i="2"/>
  <c r="E9" i="2"/>
  <c r="E9" i="1" s="1"/>
  <c r="E9" i="77" s="1"/>
  <c r="F9" i="2"/>
  <c r="F9" i="1" s="1"/>
  <c r="F9" i="77" s="1"/>
  <c r="G9" i="2"/>
  <c r="G9" i="1" s="1"/>
  <c r="G9" i="77" s="1"/>
  <c r="H9" i="2"/>
  <c r="H9" i="1" s="1"/>
  <c r="H9" i="77" s="1"/>
  <c r="I9" i="2"/>
  <c r="I9" i="1" s="1"/>
  <c r="I9" i="77" s="1"/>
  <c r="J9" i="2"/>
  <c r="J9" i="1" s="1"/>
  <c r="J9" i="77" s="1"/>
  <c r="K9" i="2"/>
  <c r="K9" i="1" s="1"/>
  <c r="K9" i="77" s="1"/>
  <c r="L9" i="2"/>
  <c r="L9" i="1" s="1"/>
  <c r="L9" i="77" s="1"/>
  <c r="M9" i="2"/>
  <c r="M9" i="1" s="1"/>
  <c r="M9" i="77" s="1"/>
  <c r="N9" i="2"/>
  <c r="N9" i="1" s="1"/>
  <c r="N9" i="77" s="1"/>
  <c r="O9" i="2"/>
  <c r="O9" i="1" s="1"/>
  <c r="O9" i="77" s="1"/>
  <c r="P9" i="2"/>
  <c r="Q9" i="2"/>
  <c r="S9" i="2"/>
  <c r="T9" i="2"/>
  <c r="E10" i="2"/>
  <c r="E10" i="1" s="1"/>
  <c r="E10" i="77" s="1"/>
  <c r="F10" i="2"/>
  <c r="F10" i="1" s="1"/>
  <c r="F10" i="77" s="1"/>
  <c r="G10" i="2"/>
  <c r="G10" i="1" s="1"/>
  <c r="G10" i="77" s="1"/>
  <c r="H10" i="2"/>
  <c r="H10" i="1" s="1"/>
  <c r="H10" i="77" s="1"/>
  <c r="I10" i="2"/>
  <c r="I10" i="1" s="1"/>
  <c r="I10" i="77" s="1"/>
  <c r="J10" i="2"/>
  <c r="J10" i="1" s="1"/>
  <c r="J10" i="77" s="1"/>
  <c r="K10" i="2"/>
  <c r="K10" i="1" s="1"/>
  <c r="K10" i="77" s="1"/>
  <c r="L10" i="2"/>
  <c r="L10" i="1" s="1"/>
  <c r="L10" i="77" s="1"/>
  <c r="M10" i="2"/>
  <c r="M10" i="1" s="1"/>
  <c r="M10" i="77" s="1"/>
  <c r="N10" i="2"/>
  <c r="N10" i="1" s="1"/>
  <c r="N10" i="77" s="1"/>
  <c r="O10" i="2"/>
  <c r="O10" i="1" s="1"/>
  <c r="O10" i="77" s="1"/>
  <c r="P10" i="2"/>
  <c r="Q10" i="2"/>
  <c r="S10" i="2"/>
  <c r="T10" i="2"/>
  <c r="E11" i="2"/>
  <c r="E11" i="1" s="1"/>
  <c r="E11" i="77" s="1"/>
  <c r="F11" i="2"/>
  <c r="F11" i="1" s="1"/>
  <c r="F11" i="77" s="1"/>
  <c r="G11" i="2"/>
  <c r="G11" i="1" s="1"/>
  <c r="G11" i="77" s="1"/>
  <c r="H11" i="2"/>
  <c r="H11" i="1" s="1"/>
  <c r="H11" i="77" s="1"/>
  <c r="I11" i="2"/>
  <c r="I11" i="1" s="1"/>
  <c r="I11" i="77" s="1"/>
  <c r="J11" i="2"/>
  <c r="J11" i="1" s="1"/>
  <c r="J11" i="77" s="1"/>
  <c r="K11" i="2"/>
  <c r="K11" i="1" s="1"/>
  <c r="K11" i="77" s="1"/>
  <c r="L11" i="2"/>
  <c r="L11" i="1" s="1"/>
  <c r="L11" i="77" s="1"/>
  <c r="M11" i="2"/>
  <c r="M11" i="1" s="1"/>
  <c r="M11" i="77" s="1"/>
  <c r="N11" i="2"/>
  <c r="N11" i="1" s="1"/>
  <c r="N11" i="77" s="1"/>
  <c r="O11" i="2"/>
  <c r="O11" i="1" s="1"/>
  <c r="O11" i="77" s="1"/>
  <c r="P11" i="2"/>
  <c r="Q11" i="2"/>
  <c r="S11" i="2"/>
  <c r="T11" i="2"/>
  <c r="E12" i="2"/>
  <c r="E12" i="1" s="1"/>
  <c r="E12" i="77" s="1"/>
  <c r="F12" i="2"/>
  <c r="F12" i="1" s="1"/>
  <c r="F12" i="77" s="1"/>
  <c r="G12" i="2"/>
  <c r="G12" i="1" s="1"/>
  <c r="G12" i="77" s="1"/>
  <c r="H12" i="2"/>
  <c r="H12" i="1" s="1"/>
  <c r="H12" i="77" s="1"/>
  <c r="I12" i="2"/>
  <c r="I12" i="1" s="1"/>
  <c r="I12" i="77" s="1"/>
  <c r="J12" i="2"/>
  <c r="J12" i="1" s="1"/>
  <c r="J12" i="77" s="1"/>
  <c r="K12" i="2"/>
  <c r="K12" i="1" s="1"/>
  <c r="K12" i="77" s="1"/>
  <c r="L12" i="2"/>
  <c r="L12" i="1" s="1"/>
  <c r="L12" i="77" s="1"/>
  <c r="M12" i="2"/>
  <c r="M12" i="1" s="1"/>
  <c r="M12" i="77" s="1"/>
  <c r="N12" i="2"/>
  <c r="N12" i="1" s="1"/>
  <c r="N12" i="77" s="1"/>
  <c r="O12" i="2"/>
  <c r="O12" i="1" s="1"/>
  <c r="O12" i="77" s="1"/>
  <c r="P12" i="2"/>
  <c r="Q12" i="2"/>
  <c r="S12" i="2"/>
  <c r="T12" i="2"/>
  <c r="E13" i="2"/>
  <c r="E13" i="1" s="1"/>
  <c r="E13" i="77" s="1"/>
  <c r="F13" i="2"/>
  <c r="F13" i="1" s="1"/>
  <c r="F13" i="77" s="1"/>
  <c r="G13" i="2"/>
  <c r="G13" i="1" s="1"/>
  <c r="G13" i="77" s="1"/>
  <c r="H13" i="2"/>
  <c r="H13" i="1" s="1"/>
  <c r="H13" i="77" s="1"/>
  <c r="I13" i="2"/>
  <c r="I13" i="1" s="1"/>
  <c r="I13" i="77" s="1"/>
  <c r="J13" i="2"/>
  <c r="J13" i="1" s="1"/>
  <c r="J13" i="77" s="1"/>
  <c r="K13" i="2"/>
  <c r="K13" i="1" s="1"/>
  <c r="K13" i="77" s="1"/>
  <c r="L13" i="2"/>
  <c r="L13" i="1" s="1"/>
  <c r="L13" i="77" s="1"/>
  <c r="M13" i="2"/>
  <c r="M13" i="1" s="1"/>
  <c r="M13" i="77" s="1"/>
  <c r="N13" i="2"/>
  <c r="N13" i="1" s="1"/>
  <c r="N13" i="77" s="1"/>
  <c r="O13" i="2"/>
  <c r="O13" i="1" s="1"/>
  <c r="O13" i="77" s="1"/>
  <c r="P13" i="2"/>
  <c r="Q13" i="2"/>
  <c r="S13" i="2"/>
  <c r="T13" i="2"/>
  <c r="E14" i="2"/>
  <c r="E14" i="1" s="1"/>
  <c r="E14" i="77" s="1"/>
  <c r="F14" i="2"/>
  <c r="F14" i="1" s="1"/>
  <c r="F14" i="77" s="1"/>
  <c r="G14" i="2"/>
  <c r="G14" i="1" s="1"/>
  <c r="G14" i="77" s="1"/>
  <c r="H14" i="2"/>
  <c r="H14" i="1" s="1"/>
  <c r="H14" i="77" s="1"/>
  <c r="I14" i="2"/>
  <c r="I14" i="1" s="1"/>
  <c r="I14" i="77" s="1"/>
  <c r="J14" i="2"/>
  <c r="J14" i="1" s="1"/>
  <c r="J14" i="77" s="1"/>
  <c r="K14" i="2"/>
  <c r="K14" i="1" s="1"/>
  <c r="K14" i="77" s="1"/>
  <c r="L14" i="2"/>
  <c r="L14" i="1" s="1"/>
  <c r="L14" i="77" s="1"/>
  <c r="M14" i="2"/>
  <c r="M14" i="1" s="1"/>
  <c r="M14" i="77" s="1"/>
  <c r="N14" i="2"/>
  <c r="N14" i="1" s="1"/>
  <c r="N14" i="77" s="1"/>
  <c r="O14" i="2"/>
  <c r="O14" i="1" s="1"/>
  <c r="O14" i="77" s="1"/>
  <c r="P14" i="2"/>
  <c r="Q14" i="2"/>
  <c r="S14" i="2"/>
  <c r="T14" i="2"/>
  <c r="E15" i="2"/>
  <c r="E15" i="1" s="1"/>
  <c r="E15" i="77" s="1"/>
  <c r="F15" i="2"/>
  <c r="F15" i="1" s="1"/>
  <c r="F15" i="77" s="1"/>
  <c r="G15" i="2"/>
  <c r="G15" i="1" s="1"/>
  <c r="G15" i="77" s="1"/>
  <c r="H15" i="2"/>
  <c r="H15" i="1" s="1"/>
  <c r="H15" i="77" s="1"/>
  <c r="I15" i="2"/>
  <c r="I15" i="1" s="1"/>
  <c r="I15" i="77" s="1"/>
  <c r="J15" i="2"/>
  <c r="J15" i="1" s="1"/>
  <c r="J15" i="77" s="1"/>
  <c r="K15" i="2"/>
  <c r="K15" i="1" s="1"/>
  <c r="K15" i="77" s="1"/>
  <c r="L15" i="2"/>
  <c r="L15" i="1" s="1"/>
  <c r="L15" i="77" s="1"/>
  <c r="M15" i="2"/>
  <c r="M15" i="1" s="1"/>
  <c r="M15" i="77" s="1"/>
  <c r="N15" i="2"/>
  <c r="N15" i="1" s="1"/>
  <c r="N15" i="77" s="1"/>
  <c r="O15" i="2"/>
  <c r="O15" i="1" s="1"/>
  <c r="O15" i="77" s="1"/>
  <c r="P15" i="2"/>
  <c r="Q15" i="2"/>
  <c r="S15" i="2"/>
  <c r="T15" i="2"/>
  <c r="E16" i="2"/>
  <c r="E16" i="1" s="1"/>
  <c r="E16" i="77" s="1"/>
  <c r="F16" i="2"/>
  <c r="F16" i="1" s="1"/>
  <c r="F16" i="77" s="1"/>
  <c r="G16" i="2"/>
  <c r="G16" i="1" s="1"/>
  <c r="G16" i="77" s="1"/>
  <c r="H16" i="2"/>
  <c r="H16" i="1" s="1"/>
  <c r="H16" i="77" s="1"/>
  <c r="I16" i="2"/>
  <c r="I16" i="1" s="1"/>
  <c r="I16" i="77" s="1"/>
  <c r="J16" i="2"/>
  <c r="J16" i="1" s="1"/>
  <c r="J16" i="77" s="1"/>
  <c r="K16" i="2"/>
  <c r="K16" i="1" s="1"/>
  <c r="K16" i="77" s="1"/>
  <c r="L16" i="2"/>
  <c r="L16" i="1" s="1"/>
  <c r="L16" i="77" s="1"/>
  <c r="M16" i="2"/>
  <c r="M16" i="1" s="1"/>
  <c r="M16" i="77" s="1"/>
  <c r="N16" i="2"/>
  <c r="N16" i="1" s="1"/>
  <c r="N16" i="77" s="1"/>
  <c r="O16" i="2"/>
  <c r="O16" i="1" s="1"/>
  <c r="O16" i="77" s="1"/>
  <c r="P16" i="2"/>
  <c r="Q16" i="2"/>
  <c r="S16" i="2"/>
  <c r="T16" i="2"/>
  <c r="E17" i="2"/>
  <c r="E17" i="1" s="1"/>
  <c r="E17" i="77" s="1"/>
  <c r="F17" i="2"/>
  <c r="F17" i="1" s="1"/>
  <c r="F17" i="77" s="1"/>
  <c r="G17" i="2"/>
  <c r="G17" i="1" s="1"/>
  <c r="G17" i="77" s="1"/>
  <c r="H17" i="2"/>
  <c r="H17" i="1" s="1"/>
  <c r="H17" i="77" s="1"/>
  <c r="I17" i="2"/>
  <c r="I17" i="1" s="1"/>
  <c r="I17" i="77" s="1"/>
  <c r="J17" i="2"/>
  <c r="J17" i="1" s="1"/>
  <c r="J17" i="77" s="1"/>
  <c r="K17" i="2"/>
  <c r="K17" i="1" s="1"/>
  <c r="K17" i="77" s="1"/>
  <c r="L17" i="2"/>
  <c r="L17" i="1" s="1"/>
  <c r="L17" i="77" s="1"/>
  <c r="M17" i="2"/>
  <c r="M17" i="1" s="1"/>
  <c r="M17" i="77" s="1"/>
  <c r="N17" i="2"/>
  <c r="N17" i="1" s="1"/>
  <c r="N17" i="77" s="1"/>
  <c r="O17" i="2"/>
  <c r="O17" i="1" s="1"/>
  <c r="O17" i="77" s="1"/>
  <c r="P17" i="2"/>
  <c r="Q17" i="2"/>
  <c r="S17" i="2"/>
  <c r="T17" i="2"/>
  <c r="E18" i="2"/>
  <c r="E18" i="1" s="1"/>
  <c r="E18" i="77" s="1"/>
  <c r="F18" i="2"/>
  <c r="F18" i="1" s="1"/>
  <c r="F18" i="77" s="1"/>
  <c r="G18" i="2"/>
  <c r="G18" i="1" s="1"/>
  <c r="G18" i="77" s="1"/>
  <c r="H18" i="2"/>
  <c r="H18" i="1" s="1"/>
  <c r="H18" i="77" s="1"/>
  <c r="I18" i="2"/>
  <c r="I18" i="1" s="1"/>
  <c r="I18" i="77" s="1"/>
  <c r="J18" i="2"/>
  <c r="J18" i="1" s="1"/>
  <c r="J18" i="77" s="1"/>
  <c r="K18" i="2"/>
  <c r="K18" i="1" s="1"/>
  <c r="K18" i="77" s="1"/>
  <c r="L18" i="2"/>
  <c r="L18" i="1" s="1"/>
  <c r="L18" i="77" s="1"/>
  <c r="M18" i="2"/>
  <c r="M18" i="1" s="1"/>
  <c r="M18" i="77" s="1"/>
  <c r="N18" i="2"/>
  <c r="N18" i="1" s="1"/>
  <c r="N18" i="77" s="1"/>
  <c r="O18" i="2"/>
  <c r="O18" i="1" s="1"/>
  <c r="O18" i="77" s="1"/>
  <c r="P18" i="2"/>
  <c r="Q18" i="2"/>
  <c r="S18" i="2"/>
  <c r="T18" i="2"/>
  <c r="E19" i="2"/>
  <c r="E19" i="1" s="1"/>
  <c r="E19" i="77" s="1"/>
  <c r="F19" i="2"/>
  <c r="F19" i="1" s="1"/>
  <c r="F19" i="77" s="1"/>
  <c r="G19" i="2"/>
  <c r="G19" i="1" s="1"/>
  <c r="G19" i="77" s="1"/>
  <c r="H19" i="2"/>
  <c r="H19" i="1" s="1"/>
  <c r="H19" i="77" s="1"/>
  <c r="I19" i="2"/>
  <c r="I19" i="1" s="1"/>
  <c r="I19" i="77" s="1"/>
  <c r="J19" i="2"/>
  <c r="J19" i="1" s="1"/>
  <c r="J19" i="77" s="1"/>
  <c r="K19" i="2"/>
  <c r="K19" i="1" s="1"/>
  <c r="K19" i="77" s="1"/>
  <c r="L19" i="2"/>
  <c r="L19" i="1" s="1"/>
  <c r="L19" i="77" s="1"/>
  <c r="M19" i="2"/>
  <c r="M19" i="1" s="1"/>
  <c r="M19" i="77" s="1"/>
  <c r="N19" i="2"/>
  <c r="N19" i="1" s="1"/>
  <c r="N19" i="77" s="1"/>
  <c r="O19" i="2"/>
  <c r="O19" i="1" s="1"/>
  <c r="O19" i="77" s="1"/>
  <c r="P19" i="2"/>
  <c r="Q19" i="2"/>
  <c r="S19" i="2"/>
  <c r="T19" i="2"/>
  <c r="E20" i="2"/>
  <c r="E20" i="1" s="1"/>
  <c r="E20" i="77" s="1"/>
  <c r="F20" i="2"/>
  <c r="F20" i="1" s="1"/>
  <c r="F20" i="77" s="1"/>
  <c r="G20" i="2"/>
  <c r="G20" i="1" s="1"/>
  <c r="G20" i="77" s="1"/>
  <c r="H20" i="2"/>
  <c r="H20" i="1" s="1"/>
  <c r="H20" i="77" s="1"/>
  <c r="I20" i="2"/>
  <c r="I20" i="1" s="1"/>
  <c r="I20" i="77" s="1"/>
  <c r="J20" i="2"/>
  <c r="J20" i="1" s="1"/>
  <c r="J20" i="77" s="1"/>
  <c r="K20" i="2"/>
  <c r="K20" i="1" s="1"/>
  <c r="K20" i="77" s="1"/>
  <c r="L20" i="2"/>
  <c r="L20" i="1" s="1"/>
  <c r="L20" i="77" s="1"/>
  <c r="M20" i="2"/>
  <c r="M20" i="1" s="1"/>
  <c r="M20" i="77" s="1"/>
  <c r="N20" i="2"/>
  <c r="N20" i="1" s="1"/>
  <c r="N20" i="77" s="1"/>
  <c r="O20" i="2"/>
  <c r="O20" i="1" s="1"/>
  <c r="O20" i="77" s="1"/>
  <c r="P20" i="2"/>
  <c r="Q20" i="2"/>
  <c r="S20" i="2"/>
  <c r="T20" i="2"/>
  <c r="E21" i="2"/>
  <c r="E21" i="1" s="1"/>
  <c r="E21" i="77" s="1"/>
  <c r="F21" i="2"/>
  <c r="F21" i="1" s="1"/>
  <c r="F21" i="77" s="1"/>
  <c r="G21" i="2"/>
  <c r="G21" i="1" s="1"/>
  <c r="G21" i="77" s="1"/>
  <c r="H21" i="2"/>
  <c r="H21" i="1" s="1"/>
  <c r="H21" i="77" s="1"/>
  <c r="I21" i="2"/>
  <c r="I21" i="1" s="1"/>
  <c r="I21" i="77" s="1"/>
  <c r="J21" i="2"/>
  <c r="J21" i="1" s="1"/>
  <c r="J21" i="77" s="1"/>
  <c r="K21" i="2"/>
  <c r="K21" i="1" s="1"/>
  <c r="K21" i="77" s="1"/>
  <c r="L21" i="2"/>
  <c r="L21" i="1" s="1"/>
  <c r="L21" i="77" s="1"/>
  <c r="M21" i="2"/>
  <c r="M21" i="1" s="1"/>
  <c r="M21" i="77" s="1"/>
  <c r="N21" i="2"/>
  <c r="N21" i="1" s="1"/>
  <c r="N21" i="77" s="1"/>
  <c r="O21" i="2"/>
  <c r="O21" i="1" s="1"/>
  <c r="O21" i="77" s="1"/>
  <c r="P21" i="2"/>
  <c r="Q21" i="2"/>
  <c r="S21" i="2"/>
  <c r="T21" i="2"/>
  <c r="E22" i="2"/>
  <c r="E22" i="1" s="1"/>
  <c r="E22" i="77" s="1"/>
  <c r="F22" i="2"/>
  <c r="F22" i="1" s="1"/>
  <c r="F22" i="77" s="1"/>
  <c r="G22" i="2"/>
  <c r="G22" i="1" s="1"/>
  <c r="G22" i="77" s="1"/>
  <c r="H22" i="2"/>
  <c r="H22" i="1" s="1"/>
  <c r="H22" i="77" s="1"/>
  <c r="I22" i="2"/>
  <c r="I22" i="1" s="1"/>
  <c r="I22" i="77" s="1"/>
  <c r="J22" i="2"/>
  <c r="J22" i="1" s="1"/>
  <c r="J22" i="77" s="1"/>
  <c r="K22" i="2"/>
  <c r="K22" i="1" s="1"/>
  <c r="K22" i="77" s="1"/>
  <c r="L22" i="2"/>
  <c r="L22" i="1" s="1"/>
  <c r="L22" i="77" s="1"/>
  <c r="M22" i="2"/>
  <c r="M22" i="1" s="1"/>
  <c r="M22" i="77" s="1"/>
  <c r="N22" i="2"/>
  <c r="N22" i="1" s="1"/>
  <c r="N22" i="77" s="1"/>
  <c r="O22" i="2"/>
  <c r="O22" i="1" s="1"/>
  <c r="O22" i="77" s="1"/>
  <c r="P22" i="2"/>
  <c r="Q22" i="2"/>
  <c r="S22" i="2"/>
  <c r="T22" i="2"/>
  <c r="E23" i="2"/>
  <c r="E23" i="1" s="1"/>
  <c r="E23" i="77" s="1"/>
  <c r="F23" i="2"/>
  <c r="F23" i="1" s="1"/>
  <c r="F23" i="77" s="1"/>
  <c r="G23" i="2"/>
  <c r="G23" i="1" s="1"/>
  <c r="G23" i="77" s="1"/>
  <c r="H23" i="2"/>
  <c r="H23" i="1" s="1"/>
  <c r="H23" i="77" s="1"/>
  <c r="I23" i="2"/>
  <c r="I23" i="1" s="1"/>
  <c r="I23" i="77" s="1"/>
  <c r="J23" i="2"/>
  <c r="J23" i="1" s="1"/>
  <c r="J23" i="77" s="1"/>
  <c r="K23" i="2"/>
  <c r="K23" i="1" s="1"/>
  <c r="K23" i="77" s="1"/>
  <c r="L23" i="2"/>
  <c r="L23" i="1" s="1"/>
  <c r="L23" i="77" s="1"/>
  <c r="M23" i="2"/>
  <c r="M23" i="1" s="1"/>
  <c r="M23" i="77" s="1"/>
  <c r="N23" i="2"/>
  <c r="N23" i="1" s="1"/>
  <c r="N23" i="77" s="1"/>
  <c r="O23" i="2"/>
  <c r="O23" i="1" s="1"/>
  <c r="O23" i="77" s="1"/>
  <c r="P23" i="2"/>
  <c r="Q23" i="2"/>
  <c r="S23" i="2"/>
  <c r="T23" i="2"/>
  <c r="E24" i="2"/>
  <c r="E24" i="1" s="1"/>
  <c r="E24" i="77" s="1"/>
  <c r="F24" i="2"/>
  <c r="F24" i="1" s="1"/>
  <c r="F24" i="77" s="1"/>
  <c r="G24" i="2"/>
  <c r="G24" i="1" s="1"/>
  <c r="G24" i="77" s="1"/>
  <c r="H24" i="2"/>
  <c r="H24" i="1" s="1"/>
  <c r="H24" i="77" s="1"/>
  <c r="I24" i="2"/>
  <c r="I24" i="1" s="1"/>
  <c r="I24" i="77" s="1"/>
  <c r="J24" i="2"/>
  <c r="J24" i="1" s="1"/>
  <c r="J24" i="77" s="1"/>
  <c r="K24" i="2"/>
  <c r="K24" i="1" s="1"/>
  <c r="K24" i="77" s="1"/>
  <c r="L24" i="2"/>
  <c r="L24" i="1" s="1"/>
  <c r="L24" i="77" s="1"/>
  <c r="M24" i="2"/>
  <c r="M24" i="1" s="1"/>
  <c r="M24" i="77" s="1"/>
  <c r="N24" i="2"/>
  <c r="N24" i="1" s="1"/>
  <c r="N24" i="77" s="1"/>
  <c r="O24" i="2"/>
  <c r="O24" i="1" s="1"/>
  <c r="O24" i="77" s="1"/>
  <c r="P24" i="2"/>
  <c r="Q24" i="2"/>
  <c r="S24" i="2"/>
  <c r="T24" i="2"/>
  <c r="E25" i="2"/>
  <c r="E25" i="1" s="1"/>
  <c r="E25" i="77" s="1"/>
  <c r="F25" i="2"/>
  <c r="F25" i="1" s="1"/>
  <c r="F25" i="77" s="1"/>
  <c r="G25" i="2"/>
  <c r="G25" i="1" s="1"/>
  <c r="G25" i="77" s="1"/>
  <c r="H25" i="2"/>
  <c r="H25" i="1" s="1"/>
  <c r="H25" i="77" s="1"/>
  <c r="I25" i="2"/>
  <c r="I25" i="1" s="1"/>
  <c r="I25" i="77" s="1"/>
  <c r="J25" i="2"/>
  <c r="J25" i="1" s="1"/>
  <c r="J25" i="77" s="1"/>
  <c r="K25" i="2"/>
  <c r="K25" i="1" s="1"/>
  <c r="K25" i="77" s="1"/>
  <c r="L25" i="2"/>
  <c r="L25" i="1" s="1"/>
  <c r="L25" i="77" s="1"/>
  <c r="M25" i="2"/>
  <c r="M25" i="1" s="1"/>
  <c r="M25" i="77" s="1"/>
  <c r="N25" i="2"/>
  <c r="N25" i="1" s="1"/>
  <c r="N25" i="77" s="1"/>
  <c r="O25" i="2"/>
  <c r="O25" i="1" s="1"/>
  <c r="O25" i="77" s="1"/>
  <c r="P25" i="2"/>
  <c r="Q25" i="2"/>
  <c r="S25" i="2"/>
  <c r="T25" i="2"/>
  <c r="E26" i="2"/>
  <c r="E26" i="1" s="1"/>
  <c r="E26" i="77" s="1"/>
  <c r="F26" i="2"/>
  <c r="F26" i="1" s="1"/>
  <c r="F26" i="77" s="1"/>
  <c r="G26" i="2"/>
  <c r="G26" i="1" s="1"/>
  <c r="G26" i="77" s="1"/>
  <c r="H26" i="2"/>
  <c r="H26" i="1" s="1"/>
  <c r="H26" i="77" s="1"/>
  <c r="I26" i="2"/>
  <c r="I26" i="1" s="1"/>
  <c r="I26" i="77" s="1"/>
  <c r="J26" i="2"/>
  <c r="J26" i="1" s="1"/>
  <c r="J26" i="77" s="1"/>
  <c r="K26" i="2"/>
  <c r="K26" i="1" s="1"/>
  <c r="K26" i="77" s="1"/>
  <c r="L26" i="2"/>
  <c r="L26" i="1" s="1"/>
  <c r="L26" i="77" s="1"/>
  <c r="M26" i="2"/>
  <c r="M26" i="1" s="1"/>
  <c r="M26" i="77" s="1"/>
  <c r="N26" i="2"/>
  <c r="N26" i="1" s="1"/>
  <c r="N26" i="77" s="1"/>
  <c r="O26" i="2"/>
  <c r="O26" i="1" s="1"/>
  <c r="O26" i="77" s="1"/>
  <c r="P26" i="2"/>
  <c r="Q26" i="2"/>
  <c r="S26" i="2"/>
  <c r="T26" i="2"/>
  <c r="E27" i="2"/>
  <c r="E27" i="1" s="1"/>
  <c r="E27" i="77" s="1"/>
  <c r="F27" i="2"/>
  <c r="F27" i="1" s="1"/>
  <c r="F27" i="77" s="1"/>
  <c r="G27" i="2"/>
  <c r="G27" i="1" s="1"/>
  <c r="G27" i="77" s="1"/>
  <c r="H27" i="2"/>
  <c r="H27" i="1" s="1"/>
  <c r="H27" i="77" s="1"/>
  <c r="I27" i="2"/>
  <c r="I27" i="1" s="1"/>
  <c r="I27" i="77" s="1"/>
  <c r="J27" i="2"/>
  <c r="J27" i="1" s="1"/>
  <c r="J27" i="77" s="1"/>
  <c r="K27" i="2"/>
  <c r="K27" i="1" s="1"/>
  <c r="K27" i="77" s="1"/>
  <c r="L27" i="2"/>
  <c r="L27" i="1" s="1"/>
  <c r="L27" i="77" s="1"/>
  <c r="M27" i="2"/>
  <c r="M27" i="1" s="1"/>
  <c r="M27" i="77" s="1"/>
  <c r="N27" i="2"/>
  <c r="N27" i="1" s="1"/>
  <c r="N27" i="77" s="1"/>
  <c r="O27" i="2"/>
  <c r="O27" i="1" s="1"/>
  <c r="O27" i="77" s="1"/>
  <c r="P27" i="2"/>
  <c r="Q27" i="2"/>
  <c r="S27" i="2"/>
  <c r="T27" i="2"/>
  <c r="E28" i="2"/>
  <c r="E28" i="1" s="1"/>
  <c r="E28" i="77" s="1"/>
  <c r="F28" i="2"/>
  <c r="F28" i="1" s="1"/>
  <c r="F28" i="77" s="1"/>
  <c r="G28" i="2"/>
  <c r="G28" i="1" s="1"/>
  <c r="G28" i="77" s="1"/>
  <c r="H28" i="2"/>
  <c r="H28" i="1" s="1"/>
  <c r="H28" i="77" s="1"/>
  <c r="I28" i="2"/>
  <c r="I28" i="1" s="1"/>
  <c r="I28" i="77" s="1"/>
  <c r="J28" i="2"/>
  <c r="J28" i="1" s="1"/>
  <c r="J28" i="77" s="1"/>
  <c r="K28" i="2"/>
  <c r="K28" i="1" s="1"/>
  <c r="K28" i="77" s="1"/>
  <c r="L28" i="2"/>
  <c r="L28" i="1" s="1"/>
  <c r="L28" i="77" s="1"/>
  <c r="M28" i="2"/>
  <c r="M28" i="1" s="1"/>
  <c r="M28" i="77" s="1"/>
  <c r="N28" i="2"/>
  <c r="N28" i="1" s="1"/>
  <c r="N28" i="77" s="1"/>
  <c r="O28" i="2"/>
  <c r="O28" i="1" s="1"/>
  <c r="O28" i="77" s="1"/>
  <c r="P28" i="2"/>
  <c r="Q28" i="2"/>
  <c r="S28" i="2"/>
  <c r="T28" i="2"/>
  <c r="E29" i="2"/>
  <c r="E29" i="1" s="1"/>
  <c r="E29" i="77" s="1"/>
  <c r="F29" i="2"/>
  <c r="F29" i="1" s="1"/>
  <c r="F29" i="77" s="1"/>
  <c r="G29" i="2"/>
  <c r="G29" i="1" s="1"/>
  <c r="G29" i="77" s="1"/>
  <c r="H29" i="2"/>
  <c r="H29" i="1" s="1"/>
  <c r="H29" i="77" s="1"/>
  <c r="I29" i="2"/>
  <c r="I29" i="1" s="1"/>
  <c r="I29" i="77" s="1"/>
  <c r="J29" i="2"/>
  <c r="J29" i="1" s="1"/>
  <c r="J29" i="77" s="1"/>
  <c r="K29" i="2"/>
  <c r="K29" i="1" s="1"/>
  <c r="K29" i="77" s="1"/>
  <c r="L29" i="2"/>
  <c r="L29" i="1" s="1"/>
  <c r="L29" i="77" s="1"/>
  <c r="M29" i="2"/>
  <c r="M29" i="1" s="1"/>
  <c r="M29" i="77" s="1"/>
  <c r="N29" i="2"/>
  <c r="N29" i="1" s="1"/>
  <c r="N29" i="77" s="1"/>
  <c r="O29" i="2"/>
  <c r="O29" i="1" s="1"/>
  <c r="O29" i="77" s="1"/>
  <c r="P29" i="2"/>
  <c r="Q29" i="2"/>
  <c r="S29" i="2"/>
  <c r="T29" i="2"/>
  <c r="E30" i="2"/>
  <c r="E30" i="1" s="1"/>
  <c r="E30" i="77" s="1"/>
  <c r="F30" i="2"/>
  <c r="F30" i="1" s="1"/>
  <c r="F30" i="77" s="1"/>
  <c r="G30" i="2"/>
  <c r="G30" i="1" s="1"/>
  <c r="G30" i="77" s="1"/>
  <c r="H30" i="2"/>
  <c r="H30" i="1" s="1"/>
  <c r="H30" i="77" s="1"/>
  <c r="I30" i="2"/>
  <c r="I30" i="1" s="1"/>
  <c r="I30" i="77" s="1"/>
  <c r="J30" i="2"/>
  <c r="J30" i="1" s="1"/>
  <c r="J30" i="77" s="1"/>
  <c r="K30" i="2"/>
  <c r="K30" i="1" s="1"/>
  <c r="K30" i="77" s="1"/>
  <c r="L30" i="2"/>
  <c r="L30" i="1" s="1"/>
  <c r="L30" i="77" s="1"/>
  <c r="M30" i="2"/>
  <c r="M30" i="1" s="1"/>
  <c r="M30" i="77" s="1"/>
  <c r="N30" i="2"/>
  <c r="N30" i="1" s="1"/>
  <c r="N30" i="77" s="1"/>
  <c r="O30" i="2"/>
  <c r="O30" i="1" s="1"/>
  <c r="O30" i="77" s="1"/>
  <c r="P30" i="2"/>
  <c r="Q30" i="2"/>
  <c r="S30" i="2"/>
  <c r="T30" i="2"/>
  <c r="E31" i="2"/>
  <c r="E31" i="1" s="1"/>
  <c r="E31" i="77" s="1"/>
  <c r="F31" i="2"/>
  <c r="F31" i="1" s="1"/>
  <c r="F31" i="77" s="1"/>
  <c r="G31" i="2"/>
  <c r="G31" i="1" s="1"/>
  <c r="G31" i="77" s="1"/>
  <c r="H31" i="2"/>
  <c r="H31" i="1" s="1"/>
  <c r="H31" i="77" s="1"/>
  <c r="I31" i="2"/>
  <c r="I31" i="1" s="1"/>
  <c r="I31" i="77" s="1"/>
  <c r="J31" i="2"/>
  <c r="J31" i="1" s="1"/>
  <c r="J31" i="77" s="1"/>
  <c r="K31" i="2"/>
  <c r="K31" i="1" s="1"/>
  <c r="K31" i="77" s="1"/>
  <c r="L31" i="2"/>
  <c r="L31" i="1" s="1"/>
  <c r="L31" i="77" s="1"/>
  <c r="M31" i="2"/>
  <c r="M31" i="1" s="1"/>
  <c r="M31" i="77" s="1"/>
  <c r="N31" i="2"/>
  <c r="N31" i="1" s="1"/>
  <c r="N31" i="77" s="1"/>
  <c r="O31" i="2"/>
  <c r="O31" i="1" s="1"/>
  <c r="O31" i="77" s="1"/>
  <c r="P31" i="2"/>
  <c r="Q31" i="2"/>
  <c r="S31" i="2"/>
  <c r="T31" i="2"/>
  <c r="E32" i="2"/>
  <c r="E32" i="1" s="1"/>
  <c r="E32" i="77" s="1"/>
  <c r="F32" i="2"/>
  <c r="F32" i="1" s="1"/>
  <c r="F32" i="77" s="1"/>
  <c r="G32" i="2"/>
  <c r="G32" i="1" s="1"/>
  <c r="G32" i="77" s="1"/>
  <c r="H32" i="2"/>
  <c r="H32" i="1" s="1"/>
  <c r="H32" i="77" s="1"/>
  <c r="I32" i="2"/>
  <c r="I32" i="1" s="1"/>
  <c r="I32" i="77" s="1"/>
  <c r="J32" i="2"/>
  <c r="J32" i="1" s="1"/>
  <c r="J32" i="77" s="1"/>
  <c r="K32" i="2"/>
  <c r="K32" i="1" s="1"/>
  <c r="K32" i="77" s="1"/>
  <c r="L32" i="2"/>
  <c r="L32" i="1" s="1"/>
  <c r="L32" i="77" s="1"/>
  <c r="M32" i="2"/>
  <c r="M32" i="1" s="1"/>
  <c r="M32" i="77" s="1"/>
  <c r="N32" i="2"/>
  <c r="N32" i="1" s="1"/>
  <c r="N32" i="77" s="1"/>
  <c r="O32" i="2"/>
  <c r="O32" i="1" s="1"/>
  <c r="O32" i="77" s="1"/>
  <c r="P32" i="2"/>
  <c r="Q32" i="2"/>
  <c r="S32" i="2"/>
  <c r="T32" i="2"/>
  <c r="E33" i="2"/>
  <c r="E33" i="1" s="1"/>
  <c r="E33" i="77" s="1"/>
  <c r="F33" i="2"/>
  <c r="F33" i="1" s="1"/>
  <c r="F33" i="77" s="1"/>
  <c r="G33" i="2"/>
  <c r="G33" i="1" s="1"/>
  <c r="G33" i="77" s="1"/>
  <c r="H33" i="2"/>
  <c r="H33" i="1" s="1"/>
  <c r="H33" i="77" s="1"/>
  <c r="I33" i="2"/>
  <c r="I33" i="1" s="1"/>
  <c r="I33" i="77" s="1"/>
  <c r="J33" i="2"/>
  <c r="J33" i="1" s="1"/>
  <c r="J33" i="77" s="1"/>
  <c r="K33" i="2"/>
  <c r="K33" i="1" s="1"/>
  <c r="K33" i="77" s="1"/>
  <c r="L33" i="2"/>
  <c r="L33" i="1" s="1"/>
  <c r="L33" i="77" s="1"/>
  <c r="M33" i="2"/>
  <c r="M33" i="1" s="1"/>
  <c r="M33" i="77" s="1"/>
  <c r="N33" i="2"/>
  <c r="N33" i="1" s="1"/>
  <c r="N33" i="77" s="1"/>
  <c r="O33" i="2"/>
  <c r="O33" i="1" s="1"/>
  <c r="O33" i="77" s="1"/>
  <c r="P33" i="2"/>
  <c r="Q33" i="2"/>
  <c r="S33" i="2"/>
  <c r="T33" i="2"/>
  <c r="E34" i="2"/>
  <c r="E34" i="1" s="1"/>
  <c r="E34" i="77" s="1"/>
  <c r="F34" i="2"/>
  <c r="F34" i="1" s="1"/>
  <c r="F34" i="77" s="1"/>
  <c r="G34" i="2"/>
  <c r="G34" i="1" s="1"/>
  <c r="G34" i="77" s="1"/>
  <c r="H34" i="2"/>
  <c r="H34" i="1" s="1"/>
  <c r="H34" i="77" s="1"/>
  <c r="I34" i="2"/>
  <c r="I34" i="1" s="1"/>
  <c r="I34" i="77" s="1"/>
  <c r="J34" i="2"/>
  <c r="J34" i="1" s="1"/>
  <c r="J34" i="77" s="1"/>
  <c r="K34" i="2"/>
  <c r="K34" i="1" s="1"/>
  <c r="K34" i="77" s="1"/>
  <c r="L34" i="2"/>
  <c r="L34" i="1" s="1"/>
  <c r="L34" i="77" s="1"/>
  <c r="M34" i="2"/>
  <c r="M34" i="1" s="1"/>
  <c r="M34" i="77" s="1"/>
  <c r="N34" i="2"/>
  <c r="N34" i="1" s="1"/>
  <c r="N34" i="77" s="1"/>
  <c r="O34" i="2"/>
  <c r="O34" i="1" s="1"/>
  <c r="O34" i="77" s="1"/>
  <c r="P34" i="2"/>
  <c r="Q34" i="2"/>
  <c r="S34" i="2"/>
  <c r="T34" i="2"/>
  <c r="E35" i="2"/>
  <c r="E35" i="1" s="1"/>
  <c r="E35" i="77" s="1"/>
  <c r="F35" i="2"/>
  <c r="F35" i="1" s="1"/>
  <c r="F35" i="77" s="1"/>
  <c r="G35" i="2"/>
  <c r="G35" i="1" s="1"/>
  <c r="G35" i="77" s="1"/>
  <c r="H35" i="2"/>
  <c r="H35" i="1" s="1"/>
  <c r="H35" i="77" s="1"/>
  <c r="I35" i="2"/>
  <c r="I35" i="1" s="1"/>
  <c r="I35" i="77" s="1"/>
  <c r="J35" i="2"/>
  <c r="J35" i="1" s="1"/>
  <c r="J35" i="77" s="1"/>
  <c r="K35" i="2"/>
  <c r="K35" i="1" s="1"/>
  <c r="K35" i="77" s="1"/>
  <c r="L35" i="2"/>
  <c r="L35" i="1" s="1"/>
  <c r="L35" i="77" s="1"/>
  <c r="M35" i="2"/>
  <c r="M35" i="1" s="1"/>
  <c r="M35" i="77" s="1"/>
  <c r="N35" i="2"/>
  <c r="N35" i="1" s="1"/>
  <c r="N35" i="77" s="1"/>
  <c r="O35" i="2"/>
  <c r="O35" i="1" s="1"/>
  <c r="O35" i="77" s="1"/>
  <c r="P35" i="2"/>
  <c r="Q35" i="2"/>
  <c r="S35" i="2"/>
  <c r="T35" i="2"/>
  <c r="E36" i="2"/>
  <c r="E36" i="1" s="1"/>
  <c r="E36" i="77" s="1"/>
  <c r="F36" i="2"/>
  <c r="F36" i="1" s="1"/>
  <c r="F36" i="77" s="1"/>
  <c r="G36" i="2"/>
  <c r="G36" i="1" s="1"/>
  <c r="G36" i="77" s="1"/>
  <c r="H36" i="2"/>
  <c r="H36" i="1" s="1"/>
  <c r="H36" i="77" s="1"/>
  <c r="I36" i="2"/>
  <c r="I36" i="1" s="1"/>
  <c r="I36" i="77" s="1"/>
  <c r="J36" i="2"/>
  <c r="J36" i="1" s="1"/>
  <c r="J36" i="77" s="1"/>
  <c r="K36" i="2"/>
  <c r="K36" i="1" s="1"/>
  <c r="K36" i="77" s="1"/>
  <c r="L36" i="2"/>
  <c r="L36" i="1" s="1"/>
  <c r="L36" i="77" s="1"/>
  <c r="M36" i="2"/>
  <c r="M36" i="1" s="1"/>
  <c r="M36" i="77" s="1"/>
  <c r="N36" i="2"/>
  <c r="N36" i="1" s="1"/>
  <c r="N36" i="77" s="1"/>
  <c r="O36" i="2"/>
  <c r="O36" i="1" s="1"/>
  <c r="O36" i="77" s="1"/>
  <c r="P36" i="2"/>
  <c r="Q36" i="2"/>
  <c r="S36" i="2"/>
  <c r="T36" i="2"/>
  <c r="E37" i="2"/>
  <c r="E37" i="1" s="1"/>
  <c r="E37" i="77" s="1"/>
  <c r="F37" i="2"/>
  <c r="F37" i="1" s="1"/>
  <c r="F37" i="77" s="1"/>
  <c r="G37" i="2"/>
  <c r="G37" i="1" s="1"/>
  <c r="G37" i="77" s="1"/>
  <c r="H37" i="2"/>
  <c r="H37" i="1" s="1"/>
  <c r="H37" i="77" s="1"/>
  <c r="I37" i="2"/>
  <c r="I37" i="1" s="1"/>
  <c r="I37" i="77" s="1"/>
  <c r="J37" i="2"/>
  <c r="J37" i="1" s="1"/>
  <c r="J37" i="77" s="1"/>
  <c r="K37" i="2"/>
  <c r="K37" i="1" s="1"/>
  <c r="K37" i="77" s="1"/>
  <c r="L37" i="2"/>
  <c r="L37" i="1" s="1"/>
  <c r="L37" i="77" s="1"/>
  <c r="M37" i="2"/>
  <c r="M37" i="1" s="1"/>
  <c r="M37" i="77" s="1"/>
  <c r="N37" i="2"/>
  <c r="N37" i="1" s="1"/>
  <c r="N37" i="77" s="1"/>
  <c r="O37" i="2"/>
  <c r="O37" i="1" s="1"/>
  <c r="O37" i="77" s="1"/>
  <c r="P37" i="2"/>
  <c r="Q37" i="2"/>
  <c r="S37" i="2"/>
  <c r="T37" i="2"/>
  <c r="E38" i="2"/>
  <c r="E38" i="1" s="1"/>
  <c r="E38" i="77" s="1"/>
  <c r="F38" i="2"/>
  <c r="F38" i="1" s="1"/>
  <c r="F38" i="77" s="1"/>
  <c r="G38" i="2"/>
  <c r="G38" i="1" s="1"/>
  <c r="G38" i="77" s="1"/>
  <c r="H38" i="2"/>
  <c r="H38" i="1" s="1"/>
  <c r="H38" i="77" s="1"/>
  <c r="I38" i="2"/>
  <c r="I38" i="1" s="1"/>
  <c r="I38" i="77" s="1"/>
  <c r="J38" i="2"/>
  <c r="J38" i="1" s="1"/>
  <c r="J38" i="77" s="1"/>
  <c r="K38" i="2"/>
  <c r="K38" i="1" s="1"/>
  <c r="K38" i="77" s="1"/>
  <c r="L38" i="2"/>
  <c r="L38" i="1" s="1"/>
  <c r="L38" i="77" s="1"/>
  <c r="M38" i="2"/>
  <c r="M38" i="1" s="1"/>
  <c r="M38" i="77" s="1"/>
  <c r="N38" i="2"/>
  <c r="N38" i="1" s="1"/>
  <c r="N38" i="77" s="1"/>
  <c r="O38" i="2"/>
  <c r="O38" i="1" s="1"/>
  <c r="O38" i="77" s="1"/>
  <c r="P38" i="2"/>
  <c r="Q38" i="2"/>
  <c r="S38" i="2"/>
  <c r="T38" i="2"/>
  <c r="E39" i="2"/>
  <c r="E39" i="1" s="1"/>
  <c r="E39" i="77" s="1"/>
  <c r="F39" i="2"/>
  <c r="F39" i="1" s="1"/>
  <c r="F39" i="77" s="1"/>
  <c r="G39" i="2"/>
  <c r="G39" i="1" s="1"/>
  <c r="G39" i="77" s="1"/>
  <c r="H39" i="2"/>
  <c r="H39" i="1" s="1"/>
  <c r="H39" i="77" s="1"/>
  <c r="I39" i="2"/>
  <c r="I39" i="1" s="1"/>
  <c r="I39" i="77" s="1"/>
  <c r="J39" i="2"/>
  <c r="J39" i="1" s="1"/>
  <c r="J39" i="77" s="1"/>
  <c r="K39" i="2"/>
  <c r="K39" i="1" s="1"/>
  <c r="K39" i="77" s="1"/>
  <c r="L39" i="2"/>
  <c r="L39" i="1" s="1"/>
  <c r="L39" i="77" s="1"/>
  <c r="M39" i="2"/>
  <c r="M39" i="1" s="1"/>
  <c r="M39" i="77" s="1"/>
  <c r="N39" i="2"/>
  <c r="N39" i="1" s="1"/>
  <c r="N39" i="77" s="1"/>
  <c r="O39" i="2"/>
  <c r="O39" i="1" s="1"/>
  <c r="O39" i="77" s="1"/>
  <c r="P39" i="2"/>
  <c r="Q39" i="2"/>
  <c r="S39" i="2"/>
  <c r="T39" i="2"/>
  <c r="E40" i="2"/>
  <c r="E40" i="1" s="1"/>
  <c r="E40" i="77" s="1"/>
  <c r="F40" i="2"/>
  <c r="F40" i="1" s="1"/>
  <c r="F40" i="77" s="1"/>
  <c r="G40" i="2"/>
  <c r="G40" i="1" s="1"/>
  <c r="G40" i="77" s="1"/>
  <c r="H40" i="2"/>
  <c r="H40" i="1" s="1"/>
  <c r="H40" i="77" s="1"/>
  <c r="I40" i="2"/>
  <c r="I40" i="1" s="1"/>
  <c r="I40" i="77" s="1"/>
  <c r="J40" i="2"/>
  <c r="J40" i="1" s="1"/>
  <c r="J40" i="77" s="1"/>
  <c r="K40" i="2"/>
  <c r="K40" i="1" s="1"/>
  <c r="K40" i="77" s="1"/>
  <c r="L40" i="2"/>
  <c r="L40" i="1" s="1"/>
  <c r="L40" i="77" s="1"/>
  <c r="M40" i="2"/>
  <c r="M40" i="1" s="1"/>
  <c r="M40" i="77" s="1"/>
  <c r="N40" i="2"/>
  <c r="N40" i="1" s="1"/>
  <c r="N40" i="77" s="1"/>
  <c r="O40" i="2"/>
  <c r="O40" i="1" s="1"/>
  <c r="O40" i="77" s="1"/>
  <c r="P40" i="2"/>
  <c r="Q40" i="2"/>
  <c r="S40" i="2"/>
  <c r="T40" i="2"/>
  <c r="E41" i="2"/>
  <c r="E41" i="1" s="1"/>
  <c r="E41" i="77" s="1"/>
  <c r="F41" i="2"/>
  <c r="F41" i="1" s="1"/>
  <c r="F41" i="77" s="1"/>
  <c r="G41" i="2"/>
  <c r="G41" i="1" s="1"/>
  <c r="G41" i="77" s="1"/>
  <c r="H41" i="2"/>
  <c r="H41" i="1" s="1"/>
  <c r="H41" i="77" s="1"/>
  <c r="I41" i="2"/>
  <c r="I41" i="1" s="1"/>
  <c r="I41" i="77" s="1"/>
  <c r="J41" i="2"/>
  <c r="J41" i="1" s="1"/>
  <c r="J41" i="77" s="1"/>
  <c r="K41" i="2"/>
  <c r="K41" i="1" s="1"/>
  <c r="K41" i="77" s="1"/>
  <c r="L41" i="2"/>
  <c r="L41" i="1" s="1"/>
  <c r="L41" i="77" s="1"/>
  <c r="M41" i="2"/>
  <c r="M41" i="1" s="1"/>
  <c r="M41" i="77" s="1"/>
  <c r="N41" i="2"/>
  <c r="N41" i="1" s="1"/>
  <c r="N41" i="77" s="1"/>
  <c r="O41" i="2"/>
  <c r="O41" i="1" s="1"/>
  <c r="O41" i="77" s="1"/>
  <c r="P41" i="2"/>
  <c r="Q41" i="2"/>
  <c r="S41" i="2"/>
  <c r="T41" i="2"/>
  <c r="E42" i="2"/>
  <c r="E42" i="1" s="1"/>
  <c r="E42" i="77" s="1"/>
  <c r="F42" i="2"/>
  <c r="F42" i="1" s="1"/>
  <c r="F42" i="77" s="1"/>
  <c r="G42" i="2"/>
  <c r="G42" i="1" s="1"/>
  <c r="G42" i="77" s="1"/>
  <c r="H42" i="2"/>
  <c r="H42" i="1" s="1"/>
  <c r="H42" i="77" s="1"/>
  <c r="I42" i="2"/>
  <c r="I42" i="1" s="1"/>
  <c r="I42" i="77" s="1"/>
  <c r="J42" i="2"/>
  <c r="J42" i="1" s="1"/>
  <c r="J42" i="77" s="1"/>
  <c r="K42" i="2"/>
  <c r="K42" i="1" s="1"/>
  <c r="K42" i="77" s="1"/>
  <c r="L42" i="2"/>
  <c r="L42" i="1" s="1"/>
  <c r="L42" i="77" s="1"/>
  <c r="M42" i="2"/>
  <c r="M42" i="1" s="1"/>
  <c r="M42" i="77" s="1"/>
  <c r="N42" i="2"/>
  <c r="N42" i="1" s="1"/>
  <c r="N42" i="77" s="1"/>
  <c r="O42" i="2"/>
  <c r="O42" i="1" s="1"/>
  <c r="O42" i="77" s="1"/>
  <c r="P42" i="2"/>
  <c r="Q42" i="2"/>
  <c r="S42" i="2"/>
  <c r="T42" i="2"/>
  <c r="E43" i="2"/>
  <c r="E43" i="1" s="1"/>
  <c r="E43" i="77" s="1"/>
  <c r="F43" i="2"/>
  <c r="F43" i="1" s="1"/>
  <c r="F43" i="77" s="1"/>
  <c r="G43" i="2"/>
  <c r="G43" i="1" s="1"/>
  <c r="G43" i="77" s="1"/>
  <c r="H43" i="2"/>
  <c r="H43" i="1" s="1"/>
  <c r="H43" i="77" s="1"/>
  <c r="I43" i="2"/>
  <c r="I43" i="1" s="1"/>
  <c r="I43" i="77" s="1"/>
  <c r="J43" i="2"/>
  <c r="J43" i="1" s="1"/>
  <c r="J43" i="77" s="1"/>
  <c r="K43" i="2"/>
  <c r="K43" i="1" s="1"/>
  <c r="K43" i="77" s="1"/>
  <c r="L43" i="2"/>
  <c r="L43" i="1" s="1"/>
  <c r="L43" i="77" s="1"/>
  <c r="M43" i="2"/>
  <c r="M43" i="1" s="1"/>
  <c r="M43" i="77" s="1"/>
  <c r="N43" i="2"/>
  <c r="N43" i="1" s="1"/>
  <c r="N43" i="77" s="1"/>
  <c r="O43" i="2"/>
  <c r="O43" i="1" s="1"/>
  <c r="O43" i="77" s="1"/>
  <c r="P43" i="2"/>
  <c r="Q43" i="2"/>
  <c r="S43" i="2"/>
  <c r="T43" i="2"/>
  <c r="E44" i="2"/>
  <c r="E44" i="1" s="1"/>
  <c r="E44" i="77" s="1"/>
  <c r="F44" i="2"/>
  <c r="F44" i="1" s="1"/>
  <c r="F44" i="77" s="1"/>
  <c r="G44" i="2"/>
  <c r="G44" i="1" s="1"/>
  <c r="G44" i="77" s="1"/>
  <c r="H44" i="2"/>
  <c r="H44" i="1" s="1"/>
  <c r="H44" i="77" s="1"/>
  <c r="I44" i="2"/>
  <c r="I44" i="1" s="1"/>
  <c r="I44" i="77" s="1"/>
  <c r="J44" i="2"/>
  <c r="J44" i="1" s="1"/>
  <c r="J44" i="77" s="1"/>
  <c r="K44" i="2"/>
  <c r="K44" i="1" s="1"/>
  <c r="K44" i="77" s="1"/>
  <c r="L44" i="2"/>
  <c r="L44" i="1" s="1"/>
  <c r="L44" i="77" s="1"/>
  <c r="M44" i="2"/>
  <c r="M44" i="1" s="1"/>
  <c r="M44" i="77" s="1"/>
  <c r="N44" i="2"/>
  <c r="N44" i="1" s="1"/>
  <c r="N44" i="77" s="1"/>
  <c r="O44" i="2"/>
  <c r="O44" i="1" s="1"/>
  <c r="O44" i="77" s="1"/>
  <c r="P44" i="2"/>
  <c r="Q44" i="2"/>
  <c r="S44" i="2"/>
  <c r="T44" i="2"/>
  <c r="E45" i="2"/>
  <c r="E45" i="1" s="1"/>
  <c r="E45" i="77" s="1"/>
  <c r="F45" i="2"/>
  <c r="F45" i="1" s="1"/>
  <c r="F45" i="77" s="1"/>
  <c r="G45" i="2"/>
  <c r="G45" i="1" s="1"/>
  <c r="G45" i="77" s="1"/>
  <c r="H45" i="2"/>
  <c r="H45" i="1" s="1"/>
  <c r="H45" i="77" s="1"/>
  <c r="I45" i="2"/>
  <c r="I45" i="1" s="1"/>
  <c r="I45" i="77" s="1"/>
  <c r="J45" i="2"/>
  <c r="J45" i="1" s="1"/>
  <c r="J45" i="77" s="1"/>
  <c r="K45" i="2"/>
  <c r="K45" i="1" s="1"/>
  <c r="K45" i="77" s="1"/>
  <c r="L45" i="2"/>
  <c r="L45" i="1" s="1"/>
  <c r="L45" i="77" s="1"/>
  <c r="M45" i="2"/>
  <c r="M45" i="1" s="1"/>
  <c r="M45" i="77" s="1"/>
  <c r="N45" i="2"/>
  <c r="N45" i="1" s="1"/>
  <c r="N45" i="77" s="1"/>
  <c r="O45" i="2"/>
  <c r="O45" i="1" s="1"/>
  <c r="O45" i="77" s="1"/>
  <c r="P45" i="2"/>
  <c r="Q45" i="2"/>
  <c r="S45" i="2"/>
  <c r="T45" i="2"/>
  <c r="E46" i="2"/>
  <c r="E46" i="1" s="1"/>
  <c r="E46" i="77" s="1"/>
  <c r="F46" i="2"/>
  <c r="F46" i="1" s="1"/>
  <c r="F46" i="77" s="1"/>
  <c r="G46" i="2"/>
  <c r="G46" i="1" s="1"/>
  <c r="G46" i="77" s="1"/>
  <c r="H46" i="2"/>
  <c r="H46" i="1" s="1"/>
  <c r="H46" i="77" s="1"/>
  <c r="I46" i="2"/>
  <c r="I46" i="1" s="1"/>
  <c r="I46" i="77" s="1"/>
  <c r="J46" i="2"/>
  <c r="J46" i="1" s="1"/>
  <c r="J46" i="77" s="1"/>
  <c r="K46" i="2"/>
  <c r="K46" i="1" s="1"/>
  <c r="K46" i="77" s="1"/>
  <c r="L46" i="2"/>
  <c r="L46" i="1" s="1"/>
  <c r="L46" i="77" s="1"/>
  <c r="M46" i="2"/>
  <c r="M46" i="1" s="1"/>
  <c r="M46" i="77" s="1"/>
  <c r="N46" i="2"/>
  <c r="N46" i="1" s="1"/>
  <c r="N46" i="77" s="1"/>
  <c r="O46" i="2"/>
  <c r="O46" i="1" s="1"/>
  <c r="O46" i="77" s="1"/>
  <c r="P46" i="2"/>
  <c r="Q46" i="2"/>
  <c r="S46" i="2"/>
  <c r="T46" i="2"/>
  <c r="E47" i="2"/>
  <c r="E47" i="1" s="1"/>
  <c r="E47" i="77" s="1"/>
  <c r="F47" i="2"/>
  <c r="F47" i="1" s="1"/>
  <c r="F47" i="77" s="1"/>
  <c r="G47" i="2"/>
  <c r="G47" i="1" s="1"/>
  <c r="G47" i="77" s="1"/>
  <c r="H47" i="2"/>
  <c r="H47" i="1" s="1"/>
  <c r="H47" i="77" s="1"/>
  <c r="I47" i="2"/>
  <c r="I47" i="1" s="1"/>
  <c r="I47" i="77" s="1"/>
  <c r="J47" i="2"/>
  <c r="J47" i="1" s="1"/>
  <c r="J47" i="77" s="1"/>
  <c r="K47" i="2"/>
  <c r="K47" i="1" s="1"/>
  <c r="K47" i="77" s="1"/>
  <c r="L47" i="2"/>
  <c r="L47" i="1" s="1"/>
  <c r="L47" i="77" s="1"/>
  <c r="M47" i="2"/>
  <c r="M47" i="1" s="1"/>
  <c r="M47" i="77" s="1"/>
  <c r="N47" i="2"/>
  <c r="N47" i="1" s="1"/>
  <c r="N47" i="77" s="1"/>
  <c r="O47" i="2"/>
  <c r="O47" i="1" s="1"/>
  <c r="O47" i="77" s="1"/>
  <c r="P47" i="2"/>
  <c r="Q47" i="2"/>
  <c r="S47" i="2"/>
  <c r="T47" i="2"/>
  <c r="E48" i="2"/>
  <c r="E48" i="1" s="1"/>
  <c r="E48" i="77" s="1"/>
  <c r="F48" i="2"/>
  <c r="F48" i="1" s="1"/>
  <c r="F48" i="77" s="1"/>
  <c r="G48" i="2"/>
  <c r="G48" i="1" s="1"/>
  <c r="G48" i="77" s="1"/>
  <c r="H48" i="2"/>
  <c r="H48" i="1" s="1"/>
  <c r="H48" i="77" s="1"/>
  <c r="I48" i="2"/>
  <c r="I48" i="1" s="1"/>
  <c r="I48" i="77" s="1"/>
  <c r="J48" i="2"/>
  <c r="J48" i="1" s="1"/>
  <c r="J48" i="77" s="1"/>
  <c r="K48" i="2"/>
  <c r="K48" i="1" s="1"/>
  <c r="K48" i="77" s="1"/>
  <c r="L48" i="2"/>
  <c r="L48" i="1" s="1"/>
  <c r="L48" i="77" s="1"/>
  <c r="M48" i="2"/>
  <c r="M48" i="1" s="1"/>
  <c r="M48" i="77" s="1"/>
  <c r="N48" i="2"/>
  <c r="N48" i="1" s="1"/>
  <c r="N48" i="77" s="1"/>
  <c r="O48" i="2"/>
  <c r="O48" i="1" s="1"/>
  <c r="O48" i="77" s="1"/>
  <c r="P48" i="2"/>
  <c r="Q48" i="2"/>
  <c r="S48" i="2"/>
  <c r="T48" i="2"/>
  <c r="E49" i="2"/>
  <c r="E49" i="1" s="1"/>
  <c r="E49" i="77" s="1"/>
  <c r="F49" i="2"/>
  <c r="F49" i="1" s="1"/>
  <c r="F49" i="77" s="1"/>
  <c r="G49" i="2"/>
  <c r="G49" i="1" s="1"/>
  <c r="G49" i="77" s="1"/>
  <c r="H49" i="2"/>
  <c r="H49" i="1" s="1"/>
  <c r="H49" i="77" s="1"/>
  <c r="I49" i="2"/>
  <c r="I49" i="1" s="1"/>
  <c r="I49" i="77" s="1"/>
  <c r="J49" i="2"/>
  <c r="J49" i="1" s="1"/>
  <c r="J49" i="77" s="1"/>
  <c r="K49" i="2"/>
  <c r="K49" i="1" s="1"/>
  <c r="K49" i="77" s="1"/>
  <c r="L49" i="2"/>
  <c r="L49" i="1" s="1"/>
  <c r="L49" i="77" s="1"/>
  <c r="M49" i="2"/>
  <c r="M49" i="1" s="1"/>
  <c r="M49" i="77" s="1"/>
  <c r="N49" i="2"/>
  <c r="N49" i="1" s="1"/>
  <c r="N49" i="77" s="1"/>
  <c r="O49" i="2"/>
  <c r="O49" i="1" s="1"/>
  <c r="O49" i="77" s="1"/>
  <c r="P49" i="2"/>
  <c r="Q49" i="2"/>
  <c r="S49" i="2"/>
  <c r="T49" i="2"/>
  <c r="E50" i="2"/>
  <c r="E50" i="1" s="1"/>
  <c r="E50" i="77" s="1"/>
  <c r="F50" i="2"/>
  <c r="F50" i="1" s="1"/>
  <c r="F50" i="77" s="1"/>
  <c r="G50" i="2"/>
  <c r="G50" i="1" s="1"/>
  <c r="G50" i="77" s="1"/>
  <c r="H50" i="2"/>
  <c r="H50" i="1" s="1"/>
  <c r="H50" i="77" s="1"/>
  <c r="I50" i="2"/>
  <c r="I50" i="1" s="1"/>
  <c r="I50" i="77" s="1"/>
  <c r="J50" i="2"/>
  <c r="J50" i="1" s="1"/>
  <c r="J50" i="77" s="1"/>
  <c r="K50" i="2"/>
  <c r="K50" i="1" s="1"/>
  <c r="K50" i="77" s="1"/>
  <c r="L50" i="2"/>
  <c r="L50" i="1" s="1"/>
  <c r="L50" i="77" s="1"/>
  <c r="M50" i="2"/>
  <c r="M50" i="1" s="1"/>
  <c r="M50" i="77" s="1"/>
  <c r="N50" i="2"/>
  <c r="N50" i="1" s="1"/>
  <c r="N50" i="77" s="1"/>
  <c r="O50" i="2"/>
  <c r="O50" i="1" s="1"/>
  <c r="O50" i="77" s="1"/>
  <c r="P50" i="2"/>
  <c r="Q50" i="2"/>
  <c r="S50" i="2"/>
  <c r="T50" i="2"/>
  <c r="E51" i="2"/>
  <c r="E51" i="1" s="1"/>
  <c r="E51" i="77" s="1"/>
  <c r="F51" i="2"/>
  <c r="F51" i="1" s="1"/>
  <c r="F51" i="77" s="1"/>
  <c r="G51" i="2"/>
  <c r="G51" i="1" s="1"/>
  <c r="G51" i="77" s="1"/>
  <c r="H51" i="2"/>
  <c r="H51" i="1" s="1"/>
  <c r="H51" i="77" s="1"/>
  <c r="I51" i="2"/>
  <c r="I51" i="1" s="1"/>
  <c r="I51" i="77" s="1"/>
  <c r="J51" i="2"/>
  <c r="J51" i="1" s="1"/>
  <c r="J51" i="77" s="1"/>
  <c r="K51" i="2"/>
  <c r="K51" i="1" s="1"/>
  <c r="K51" i="77" s="1"/>
  <c r="L51" i="2"/>
  <c r="L51" i="1" s="1"/>
  <c r="L51" i="77" s="1"/>
  <c r="M51" i="2"/>
  <c r="M51" i="1" s="1"/>
  <c r="M51" i="77" s="1"/>
  <c r="N51" i="2"/>
  <c r="N51" i="1" s="1"/>
  <c r="N51" i="77" s="1"/>
  <c r="O51" i="2"/>
  <c r="O51" i="1" s="1"/>
  <c r="O51" i="77" s="1"/>
  <c r="P51" i="2"/>
  <c r="Q51" i="2"/>
  <c r="S51" i="2"/>
  <c r="T51" i="2"/>
  <c r="E52" i="2"/>
  <c r="E52" i="1" s="1"/>
  <c r="E52" i="77" s="1"/>
  <c r="F52" i="2"/>
  <c r="F52" i="1" s="1"/>
  <c r="F52" i="77" s="1"/>
  <c r="G52" i="2"/>
  <c r="G52" i="1" s="1"/>
  <c r="G52" i="77" s="1"/>
  <c r="H52" i="2"/>
  <c r="H52" i="1" s="1"/>
  <c r="H52" i="77" s="1"/>
  <c r="I52" i="2"/>
  <c r="I52" i="1" s="1"/>
  <c r="I52" i="77" s="1"/>
  <c r="J52" i="2"/>
  <c r="J52" i="1" s="1"/>
  <c r="J52" i="77" s="1"/>
  <c r="K52" i="2"/>
  <c r="K52" i="1" s="1"/>
  <c r="K52" i="77" s="1"/>
  <c r="L52" i="2"/>
  <c r="L52" i="1" s="1"/>
  <c r="L52" i="77" s="1"/>
  <c r="M52" i="2"/>
  <c r="M52" i="1" s="1"/>
  <c r="M52" i="77" s="1"/>
  <c r="N52" i="2"/>
  <c r="N52" i="1" s="1"/>
  <c r="N52" i="77" s="1"/>
  <c r="O52" i="2"/>
  <c r="O52" i="1" s="1"/>
  <c r="O52" i="77" s="1"/>
  <c r="P52" i="2"/>
  <c r="Q52" i="2"/>
  <c r="S52" i="2"/>
  <c r="T52" i="2"/>
  <c r="E53" i="2"/>
  <c r="E53" i="1" s="1"/>
  <c r="E53" i="77" s="1"/>
  <c r="F53" i="2"/>
  <c r="F53" i="1" s="1"/>
  <c r="F53" i="77" s="1"/>
  <c r="G53" i="2"/>
  <c r="G53" i="1" s="1"/>
  <c r="G53" i="77" s="1"/>
  <c r="H53" i="2"/>
  <c r="H53" i="1" s="1"/>
  <c r="H53" i="77" s="1"/>
  <c r="I53" i="2"/>
  <c r="I53" i="1" s="1"/>
  <c r="I53" i="77" s="1"/>
  <c r="J53" i="2"/>
  <c r="J53" i="1" s="1"/>
  <c r="J53" i="77" s="1"/>
  <c r="K53" i="2"/>
  <c r="K53" i="1" s="1"/>
  <c r="K53" i="77" s="1"/>
  <c r="L53" i="2"/>
  <c r="L53" i="1" s="1"/>
  <c r="L53" i="77" s="1"/>
  <c r="M53" i="2"/>
  <c r="M53" i="1" s="1"/>
  <c r="M53" i="77" s="1"/>
  <c r="N53" i="2"/>
  <c r="N53" i="1" s="1"/>
  <c r="N53" i="77" s="1"/>
  <c r="O53" i="2"/>
  <c r="O53" i="1" s="1"/>
  <c r="O53" i="77" s="1"/>
  <c r="P53" i="2"/>
  <c r="Q53" i="2"/>
  <c r="S53" i="2"/>
  <c r="T53" i="2"/>
  <c r="E54" i="2"/>
  <c r="E54" i="1" s="1"/>
  <c r="E54" i="77" s="1"/>
  <c r="F54" i="2"/>
  <c r="F54" i="1" s="1"/>
  <c r="F54" i="77" s="1"/>
  <c r="G54" i="2"/>
  <c r="G54" i="1" s="1"/>
  <c r="G54" i="77" s="1"/>
  <c r="H54" i="2"/>
  <c r="H54" i="1" s="1"/>
  <c r="H54" i="77" s="1"/>
  <c r="I54" i="2"/>
  <c r="I54" i="1" s="1"/>
  <c r="I54" i="77" s="1"/>
  <c r="J54" i="2"/>
  <c r="J54" i="1" s="1"/>
  <c r="J54" i="77" s="1"/>
  <c r="K54" i="2"/>
  <c r="K54" i="1" s="1"/>
  <c r="K54" i="77" s="1"/>
  <c r="L54" i="2"/>
  <c r="L54" i="1" s="1"/>
  <c r="L54" i="77" s="1"/>
  <c r="M54" i="2"/>
  <c r="M54" i="1" s="1"/>
  <c r="M54" i="77" s="1"/>
  <c r="N54" i="2"/>
  <c r="N54" i="1" s="1"/>
  <c r="N54" i="77" s="1"/>
  <c r="O54" i="2"/>
  <c r="O54" i="1" s="1"/>
  <c r="O54" i="77" s="1"/>
  <c r="P54" i="2"/>
  <c r="Q54" i="2"/>
  <c r="S54" i="2"/>
  <c r="T54" i="2"/>
  <c r="E55" i="2"/>
  <c r="E55" i="1" s="1"/>
  <c r="E55" i="77" s="1"/>
  <c r="F55" i="2"/>
  <c r="F55" i="1" s="1"/>
  <c r="F55" i="77" s="1"/>
  <c r="G55" i="2"/>
  <c r="G55" i="1" s="1"/>
  <c r="G55" i="77" s="1"/>
  <c r="H55" i="2"/>
  <c r="H55" i="1" s="1"/>
  <c r="H55" i="77" s="1"/>
  <c r="I55" i="2"/>
  <c r="I55" i="1" s="1"/>
  <c r="I55" i="77" s="1"/>
  <c r="J55" i="2"/>
  <c r="J55" i="1" s="1"/>
  <c r="J55" i="77" s="1"/>
  <c r="K55" i="2"/>
  <c r="K55" i="1" s="1"/>
  <c r="K55" i="77" s="1"/>
  <c r="L55" i="2"/>
  <c r="L55" i="1" s="1"/>
  <c r="L55" i="77" s="1"/>
  <c r="M55" i="2"/>
  <c r="M55" i="1" s="1"/>
  <c r="M55" i="77" s="1"/>
  <c r="N55" i="2"/>
  <c r="N55" i="1" s="1"/>
  <c r="N55" i="77" s="1"/>
  <c r="O55" i="2"/>
  <c r="O55" i="1" s="1"/>
  <c r="O55" i="77" s="1"/>
  <c r="P55" i="2"/>
  <c r="Q55" i="2"/>
  <c r="S55" i="2"/>
  <c r="T55" i="2"/>
  <c r="B7" i="2"/>
  <c r="B7" i="1" s="1"/>
  <c r="B7" i="77" s="1"/>
  <c r="C7" i="2"/>
  <c r="C7" i="1" s="1"/>
  <c r="C7" i="77" s="1"/>
  <c r="B8" i="2"/>
  <c r="B8" i="1" s="1"/>
  <c r="B8" i="77" s="1"/>
  <c r="C8" i="2"/>
  <c r="C8" i="1" s="1"/>
  <c r="C8" i="77" s="1"/>
  <c r="B9" i="2"/>
  <c r="B9" i="1" s="1"/>
  <c r="B9" i="77" s="1"/>
  <c r="C9" i="2"/>
  <c r="C9" i="1" s="1"/>
  <c r="C9" i="77" s="1"/>
  <c r="B10" i="2"/>
  <c r="B10" i="1" s="1"/>
  <c r="B10" i="77" s="1"/>
  <c r="C10" i="2"/>
  <c r="C10" i="1" s="1"/>
  <c r="C10" i="77" s="1"/>
  <c r="B11" i="2"/>
  <c r="B11" i="1" s="1"/>
  <c r="B11" i="77" s="1"/>
  <c r="C11" i="2"/>
  <c r="C11" i="1" s="1"/>
  <c r="C11" i="77" s="1"/>
  <c r="B12" i="2"/>
  <c r="B12" i="1" s="1"/>
  <c r="B12" i="77" s="1"/>
  <c r="C12" i="2"/>
  <c r="C12" i="1" s="1"/>
  <c r="C12" i="77" s="1"/>
  <c r="B13" i="2"/>
  <c r="B13" i="1" s="1"/>
  <c r="B13" i="77" s="1"/>
  <c r="C13" i="2"/>
  <c r="C13" i="1" s="1"/>
  <c r="C13" i="77" s="1"/>
  <c r="B14" i="2"/>
  <c r="B14" i="1" s="1"/>
  <c r="B14" i="77" s="1"/>
  <c r="C14" i="2"/>
  <c r="C14" i="1" s="1"/>
  <c r="C14" i="77" s="1"/>
  <c r="B15" i="2"/>
  <c r="B15" i="1" s="1"/>
  <c r="B15" i="77" s="1"/>
  <c r="C15" i="2"/>
  <c r="C15" i="1" s="1"/>
  <c r="C15" i="77" s="1"/>
  <c r="B16" i="2"/>
  <c r="B16" i="1" s="1"/>
  <c r="B16" i="77" s="1"/>
  <c r="C16" i="2"/>
  <c r="C16" i="1" s="1"/>
  <c r="C16" i="77" s="1"/>
  <c r="B17" i="2"/>
  <c r="B17" i="1" s="1"/>
  <c r="B17" i="77" s="1"/>
  <c r="C17" i="2"/>
  <c r="C17" i="1" s="1"/>
  <c r="C17" i="77" s="1"/>
  <c r="B18" i="2"/>
  <c r="B18" i="1" s="1"/>
  <c r="B18" i="77" s="1"/>
  <c r="C18" i="2"/>
  <c r="C18" i="1" s="1"/>
  <c r="C18" i="77" s="1"/>
  <c r="B19" i="2"/>
  <c r="B19" i="1" s="1"/>
  <c r="B19" i="77" s="1"/>
  <c r="C19" i="2"/>
  <c r="C19" i="1" s="1"/>
  <c r="C19" i="77" s="1"/>
  <c r="B20" i="2"/>
  <c r="B20" i="1" s="1"/>
  <c r="B20" i="77" s="1"/>
  <c r="C20" i="2"/>
  <c r="C20" i="1" s="1"/>
  <c r="C20" i="77" s="1"/>
  <c r="B21" i="2"/>
  <c r="B21" i="1" s="1"/>
  <c r="B21" i="77" s="1"/>
  <c r="C21" i="2"/>
  <c r="C21" i="1" s="1"/>
  <c r="C21" i="77" s="1"/>
  <c r="B22" i="2"/>
  <c r="B22" i="1" s="1"/>
  <c r="B22" i="77" s="1"/>
  <c r="C22" i="2"/>
  <c r="C22" i="1" s="1"/>
  <c r="C22" i="77" s="1"/>
  <c r="B23" i="2"/>
  <c r="B23" i="1" s="1"/>
  <c r="B23" i="77" s="1"/>
  <c r="C23" i="2"/>
  <c r="C23" i="1" s="1"/>
  <c r="C23" i="77" s="1"/>
  <c r="B24" i="2"/>
  <c r="B24" i="1" s="1"/>
  <c r="B24" i="77" s="1"/>
  <c r="C24" i="2"/>
  <c r="C24" i="1" s="1"/>
  <c r="C24" i="77" s="1"/>
  <c r="B25" i="2"/>
  <c r="B25" i="1" s="1"/>
  <c r="B25" i="77" s="1"/>
  <c r="C25" i="2"/>
  <c r="C25" i="1" s="1"/>
  <c r="C25" i="77" s="1"/>
  <c r="B26" i="2"/>
  <c r="B26" i="1" s="1"/>
  <c r="B26" i="77" s="1"/>
  <c r="C26" i="2"/>
  <c r="C26" i="1" s="1"/>
  <c r="C26" i="77" s="1"/>
  <c r="B27" i="2"/>
  <c r="B27" i="1" s="1"/>
  <c r="B27" i="77" s="1"/>
  <c r="C27" i="2"/>
  <c r="C27" i="1" s="1"/>
  <c r="C27" i="77" s="1"/>
  <c r="B28" i="2"/>
  <c r="B28" i="1" s="1"/>
  <c r="B28" i="77" s="1"/>
  <c r="C28" i="2"/>
  <c r="C28" i="1" s="1"/>
  <c r="C28" i="77" s="1"/>
  <c r="B29" i="2"/>
  <c r="B29" i="1" s="1"/>
  <c r="B29" i="77" s="1"/>
  <c r="C29" i="2"/>
  <c r="C29" i="1" s="1"/>
  <c r="C29" i="77" s="1"/>
  <c r="B30" i="2"/>
  <c r="B30" i="1" s="1"/>
  <c r="B30" i="77" s="1"/>
  <c r="C30" i="2"/>
  <c r="C30" i="1" s="1"/>
  <c r="C30" i="77" s="1"/>
  <c r="B31" i="2"/>
  <c r="B31" i="1" s="1"/>
  <c r="B31" i="77" s="1"/>
  <c r="C31" i="2"/>
  <c r="C31" i="1" s="1"/>
  <c r="C31" i="77" s="1"/>
  <c r="B32" i="2"/>
  <c r="B32" i="1" s="1"/>
  <c r="B32" i="77" s="1"/>
  <c r="C32" i="2"/>
  <c r="C32" i="1" s="1"/>
  <c r="C32" i="77" s="1"/>
  <c r="B33" i="2"/>
  <c r="B33" i="1" s="1"/>
  <c r="B33" i="77" s="1"/>
  <c r="C33" i="2"/>
  <c r="C33" i="1" s="1"/>
  <c r="C33" i="77" s="1"/>
  <c r="B34" i="2"/>
  <c r="B34" i="1" s="1"/>
  <c r="B34" i="77" s="1"/>
  <c r="C34" i="2"/>
  <c r="C34" i="1" s="1"/>
  <c r="C34" i="77" s="1"/>
  <c r="B35" i="2"/>
  <c r="B35" i="1" s="1"/>
  <c r="B35" i="77" s="1"/>
  <c r="C35" i="2"/>
  <c r="C35" i="1" s="1"/>
  <c r="C35" i="77" s="1"/>
  <c r="B36" i="2"/>
  <c r="B36" i="1" s="1"/>
  <c r="B36" i="77" s="1"/>
  <c r="C36" i="2"/>
  <c r="C36" i="1" s="1"/>
  <c r="C36" i="77" s="1"/>
  <c r="B37" i="2"/>
  <c r="B37" i="1" s="1"/>
  <c r="B37" i="77" s="1"/>
  <c r="C37" i="2"/>
  <c r="C37" i="1" s="1"/>
  <c r="C37" i="77" s="1"/>
  <c r="B38" i="2"/>
  <c r="B38" i="1" s="1"/>
  <c r="B38" i="77" s="1"/>
  <c r="C38" i="2"/>
  <c r="C38" i="1" s="1"/>
  <c r="C38" i="77" s="1"/>
  <c r="B39" i="2"/>
  <c r="B39" i="1" s="1"/>
  <c r="B39" i="77" s="1"/>
  <c r="C39" i="2"/>
  <c r="C39" i="1" s="1"/>
  <c r="C39" i="77" s="1"/>
  <c r="B40" i="2"/>
  <c r="B40" i="1" s="1"/>
  <c r="B40" i="77" s="1"/>
  <c r="C40" i="2"/>
  <c r="C40" i="1" s="1"/>
  <c r="C40" i="77" s="1"/>
  <c r="B41" i="2"/>
  <c r="B41" i="1" s="1"/>
  <c r="B41" i="77" s="1"/>
  <c r="C41" i="2"/>
  <c r="C41" i="1" s="1"/>
  <c r="C41" i="77" s="1"/>
  <c r="B42" i="2"/>
  <c r="B42" i="1" s="1"/>
  <c r="B42" i="77" s="1"/>
  <c r="C42" i="2"/>
  <c r="C42" i="1" s="1"/>
  <c r="C42" i="77" s="1"/>
  <c r="B43" i="2"/>
  <c r="B43" i="1" s="1"/>
  <c r="B43" i="77" s="1"/>
  <c r="C43" i="2"/>
  <c r="C43" i="1" s="1"/>
  <c r="C43" i="77" s="1"/>
  <c r="B44" i="2"/>
  <c r="B44" i="1" s="1"/>
  <c r="B44" i="77" s="1"/>
  <c r="C44" i="2"/>
  <c r="C44" i="1" s="1"/>
  <c r="C44" i="77" s="1"/>
  <c r="B45" i="2"/>
  <c r="B45" i="1" s="1"/>
  <c r="B45" i="77" s="1"/>
  <c r="C45" i="2"/>
  <c r="C45" i="1" s="1"/>
  <c r="C45" i="77" s="1"/>
  <c r="B46" i="2"/>
  <c r="B46" i="1" s="1"/>
  <c r="B46" i="77" s="1"/>
  <c r="C46" i="2"/>
  <c r="C46" i="1" s="1"/>
  <c r="C46" i="77" s="1"/>
  <c r="B47" i="2"/>
  <c r="B47" i="1" s="1"/>
  <c r="B47" i="77" s="1"/>
  <c r="C47" i="2"/>
  <c r="C47" i="1" s="1"/>
  <c r="C47" i="77" s="1"/>
  <c r="B48" i="2"/>
  <c r="B48" i="1" s="1"/>
  <c r="B48" i="77" s="1"/>
  <c r="C48" i="2"/>
  <c r="C48" i="1" s="1"/>
  <c r="C48" i="77" s="1"/>
  <c r="B49" i="2"/>
  <c r="B49" i="1" s="1"/>
  <c r="B49" i="77" s="1"/>
  <c r="C49" i="2"/>
  <c r="C49" i="1" s="1"/>
  <c r="C49" i="77" s="1"/>
  <c r="B50" i="2"/>
  <c r="B50" i="1" s="1"/>
  <c r="B50" i="77" s="1"/>
  <c r="C50" i="2"/>
  <c r="C50" i="1" s="1"/>
  <c r="C50" i="77" s="1"/>
  <c r="B51" i="2"/>
  <c r="B51" i="1" s="1"/>
  <c r="B51" i="77" s="1"/>
  <c r="C51" i="2"/>
  <c r="C51" i="1" s="1"/>
  <c r="C51" i="77" s="1"/>
  <c r="B52" i="2"/>
  <c r="B52" i="1" s="1"/>
  <c r="B52" i="77" s="1"/>
  <c r="C52" i="2"/>
  <c r="C52" i="1" s="1"/>
  <c r="C52" i="77" s="1"/>
  <c r="B53" i="2"/>
  <c r="B53" i="1" s="1"/>
  <c r="B53" i="77" s="1"/>
  <c r="C53" i="2"/>
  <c r="C53" i="1" s="1"/>
  <c r="C53" i="77" s="1"/>
  <c r="B54" i="2"/>
  <c r="B54" i="1" s="1"/>
  <c r="B54" i="77" s="1"/>
  <c r="C54" i="2"/>
  <c r="C54" i="1" s="1"/>
  <c r="C54" i="77" s="1"/>
  <c r="B55" i="2"/>
  <c r="B55" i="1" s="1"/>
  <c r="B55" i="77" s="1"/>
  <c r="C55" i="2"/>
  <c r="C55" i="1" s="1"/>
  <c r="C55" i="77" s="1"/>
  <c r="R6" i="62" l="1"/>
  <c r="A11" i="5" l="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Z7" i="1" l="1"/>
  <c r="Z7" i="77" s="1"/>
  <c r="EB10" i="5"/>
  <c r="Z8" i="1" s="1"/>
  <c r="Z8" i="77" s="1"/>
  <c r="EB11" i="5"/>
  <c r="Z9" i="1" s="1"/>
  <c r="Z9" i="77" s="1"/>
  <c r="EB12" i="5"/>
  <c r="Z10" i="1" s="1"/>
  <c r="Z10" i="77" s="1"/>
  <c r="EB13" i="5"/>
  <c r="Z11" i="1" s="1"/>
  <c r="Z11" i="77" s="1"/>
  <c r="EB14" i="5"/>
  <c r="Z12" i="1" s="1"/>
  <c r="Z12" i="77" s="1"/>
  <c r="EB15" i="5"/>
  <c r="Z13" i="1" s="1"/>
  <c r="Z13" i="77" s="1"/>
  <c r="EB16" i="5"/>
  <c r="Z14" i="1" s="1"/>
  <c r="Z14" i="77" s="1"/>
  <c r="EB17" i="5"/>
  <c r="Z15" i="1" s="1"/>
  <c r="Z15" i="77" s="1"/>
  <c r="EB18" i="5"/>
  <c r="Z16" i="1" s="1"/>
  <c r="Z16" i="77" s="1"/>
  <c r="EB19" i="5"/>
  <c r="Z17" i="1" s="1"/>
  <c r="Z17" i="77" s="1"/>
  <c r="EB20" i="5"/>
  <c r="Z18" i="1" s="1"/>
  <c r="Z18" i="77" s="1"/>
  <c r="EB21" i="5"/>
  <c r="Z19" i="1" s="1"/>
  <c r="Z19" i="77" s="1"/>
  <c r="EB22" i="5"/>
  <c r="Z20" i="1" s="1"/>
  <c r="Z20" i="77" s="1"/>
  <c r="EB23" i="5"/>
  <c r="Z21" i="1" s="1"/>
  <c r="Z21" i="77" s="1"/>
  <c r="EB24" i="5"/>
  <c r="Z22" i="1" s="1"/>
  <c r="Z22" i="77" s="1"/>
  <c r="EB25" i="5"/>
  <c r="Z23" i="1" s="1"/>
  <c r="Z23" i="77" s="1"/>
  <c r="EB26" i="5"/>
  <c r="Z24" i="1" s="1"/>
  <c r="Z24" i="77" s="1"/>
  <c r="EB27" i="5"/>
  <c r="Z25" i="1" s="1"/>
  <c r="Z25" i="77" s="1"/>
  <c r="EB28" i="5"/>
  <c r="Z26" i="1" s="1"/>
  <c r="Z26" i="77" s="1"/>
  <c r="EB29" i="5"/>
  <c r="Z27" i="1" s="1"/>
  <c r="Z27" i="77" s="1"/>
  <c r="EB30" i="5"/>
  <c r="Z28" i="1" s="1"/>
  <c r="Z28" i="77" s="1"/>
  <c r="EB31" i="5"/>
  <c r="Z29" i="1" s="1"/>
  <c r="Z29" i="77" s="1"/>
  <c r="EB32" i="5"/>
  <c r="Z30" i="1" s="1"/>
  <c r="Z30" i="77" s="1"/>
  <c r="EB33" i="5"/>
  <c r="Z31" i="1" s="1"/>
  <c r="Z31" i="77" s="1"/>
  <c r="EB34" i="5"/>
  <c r="Z32" i="1" s="1"/>
  <c r="Z32" i="77" s="1"/>
  <c r="EB35" i="5"/>
  <c r="Z33" i="1" s="1"/>
  <c r="Z33" i="77" s="1"/>
  <c r="EB36" i="5"/>
  <c r="Z34" i="1" s="1"/>
  <c r="Z34" i="77" s="1"/>
  <c r="EB37" i="5"/>
  <c r="Z35" i="1" s="1"/>
  <c r="Z35" i="77" s="1"/>
  <c r="EB38" i="5"/>
  <c r="Z36" i="1" s="1"/>
  <c r="Z36" i="77" s="1"/>
  <c r="EB39" i="5"/>
  <c r="Z37" i="1" s="1"/>
  <c r="Z37" i="77" s="1"/>
  <c r="EB40" i="5"/>
  <c r="Z38" i="1" s="1"/>
  <c r="Z38" i="77" s="1"/>
  <c r="EB41" i="5"/>
  <c r="Z39" i="1" s="1"/>
  <c r="Z39" i="77" s="1"/>
  <c r="EB42" i="5"/>
  <c r="Z40" i="1" s="1"/>
  <c r="Z40" i="77" s="1"/>
  <c r="EB43" i="5"/>
  <c r="Z41" i="1" s="1"/>
  <c r="Z41" i="77" s="1"/>
  <c r="EB44" i="5"/>
  <c r="Z42" i="1" s="1"/>
  <c r="Z42" i="77" s="1"/>
  <c r="EB45" i="5"/>
  <c r="Z43" i="1" s="1"/>
  <c r="Z43" i="77" s="1"/>
  <c r="EB46" i="5"/>
  <c r="Z44" i="1" s="1"/>
  <c r="Z44" i="77" s="1"/>
  <c r="EB47" i="5"/>
  <c r="Z45" i="1" s="1"/>
  <c r="Z45" i="77" s="1"/>
  <c r="EB48" i="5"/>
  <c r="Z46" i="1" s="1"/>
  <c r="Z46" i="77" s="1"/>
  <c r="EB49" i="5"/>
  <c r="Z47" i="1" s="1"/>
  <c r="Z47" i="77" s="1"/>
  <c r="EB50" i="5"/>
  <c r="Z48" i="1" s="1"/>
  <c r="Z48" i="77" s="1"/>
  <c r="EB51" i="5"/>
  <c r="Z49" i="1" s="1"/>
  <c r="Z49" i="77" s="1"/>
  <c r="EB52" i="5"/>
  <c r="Z50" i="1" s="1"/>
  <c r="Z50" i="77" s="1"/>
  <c r="EB53" i="5"/>
  <c r="Z51" i="1" s="1"/>
  <c r="Z51" i="77" s="1"/>
  <c r="EB54" i="5"/>
  <c r="Z52" i="1" s="1"/>
  <c r="Z52" i="77" s="1"/>
  <c r="EB55" i="5"/>
  <c r="Z53" i="1" s="1"/>
  <c r="Z53" i="77" s="1"/>
  <c r="EB56" i="5"/>
  <c r="Z54" i="1" s="1"/>
  <c r="Z54" i="77" s="1"/>
  <c r="EB57" i="5"/>
  <c r="Z55" i="1" s="1"/>
  <c r="Z55" i="77" s="1"/>
  <c r="EB8" i="5"/>
  <c r="D3" i="2" l="1"/>
  <c r="D3" i="60"/>
  <c r="D3" i="1" l="1"/>
  <c r="S4" i="12" l="1"/>
  <c r="U4" i="6" l="1"/>
  <c r="M7" i="60" l="1"/>
  <c r="M7" i="76" s="1"/>
  <c r="S55" i="60"/>
  <c r="S55" i="76" s="1"/>
  <c r="R55" i="60"/>
  <c r="R55" i="76" s="1"/>
  <c r="P55" i="60"/>
  <c r="P55" i="76" s="1"/>
  <c r="O55" i="60"/>
  <c r="O55" i="76" s="1"/>
  <c r="N55" i="60"/>
  <c r="N55" i="76" s="1"/>
  <c r="M55" i="60"/>
  <c r="M55" i="76" s="1"/>
  <c r="L55" i="60"/>
  <c r="L55" i="76" s="1"/>
  <c r="K55" i="60"/>
  <c r="K55" i="76" s="1"/>
  <c r="J55" i="60"/>
  <c r="J55" i="76" s="1"/>
  <c r="I55" i="60"/>
  <c r="I55" i="76" s="1"/>
  <c r="H55" i="60"/>
  <c r="H55" i="76" s="1"/>
  <c r="G55" i="60"/>
  <c r="G55" i="76" s="1"/>
  <c r="F55" i="60"/>
  <c r="F55" i="76" s="1"/>
  <c r="E55" i="60"/>
  <c r="E55" i="76" s="1"/>
  <c r="C55" i="60"/>
  <c r="C55" i="76" s="1"/>
  <c r="B55" i="60"/>
  <c r="B55" i="76" s="1"/>
  <c r="A55" i="60"/>
  <c r="S54" i="60"/>
  <c r="S54" i="76" s="1"/>
  <c r="R54" i="60"/>
  <c r="R54" i="76" s="1"/>
  <c r="P54" i="60"/>
  <c r="P54" i="76" s="1"/>
  <c r="O54" i="60"/>
  <c r="O54" i="76" s="1"/>
  <c r="N54" i="60"/>
  <c r="N54" i="76" s="1"/>
  <c r="M54" i="60"/>
  <c r="M54" i="76" s="1"/>
  <c r="L54" i="60"/>
  <c r="L54" i="76" s="1"/>
  <c r="K54" i="60"/>
  <c r="K54" i="76" s="1"/>
  <c r="J54" i="60"/>
  <c r="J54" i="76" s="1"/>
  <c r="I54" i="60"/>
  <c r="I54" i="76" s="1"/>
  <c r="H54" i="60"/>
  <c r="H54" i="76" s="1"/>
  <c r="G54" i="60"/>
  <c r="G54" i="76" s="1"/>
  <c r="F54" i="60"/>
  <c r="F54" i="76" s="1"/>
  <c r="E54" i="60"/>
  <c r="E54" i="76" s="1"/>
  <c r="C54" i="60"/>
  <c r="C54" i="76" s="1"/>
  <c r="B54" i="60"/>
  <c r="B54" i="76" s="1"/>
  <c r="A54" i="60"/>
  <c r="S53" i="60"/>
  <c r="S53" i="76" s="1"/>
  <c r="R53" i="60"/>
  <c r="R53" i="76" s="1"/>
  <c r="P53" i="60"/>
  <c r="P53" i="76" s="1"/>
  <c r="O53" i="60"/>
  <c r="O53" i="76" s="1"/>
  <c r="N53" i="60"/>
  <c r="N53" i="76" s="1"/>
  <c r="M53" i="60"/>
  <c r="M53" i="76" s="1"/>
  <c r="L53" i="60"/>
  <c r="L53" i="76" s="1"/>
  <c r="K53" i="60"/>
  <c r="K53" i="76" s="1"/>
  <c r="J53" i="60"/>
  <c r="J53" i="76" s="1"/>
  <c r="I53" i="60"/>
  <c r="I53" i="76" s="1"/>
  <c r="H53" i="60"/>
  <c r="H53" i="76" s="1"/>
  <c r="G53" i="60"/>
  <c r="G53" i="76" s="1"/>
  <c r="F53" i="60"/>
  <c r="F53" i="76" s="1"/>
  <c r="E53" i="60"/>
  <c r="E53" i="76" s="1"/>
  <c r="C53" i="60"/>
  <c r="C53" i="76" s="1"/>
  <c r="B53" i="60"/>
  <c r="B53" i="76" s="1"/>
  <c r="A53" i="60"/>
  <c r="S52" i="60"/>
  <c r="S52" i="76" s="1"/>
  <c r="R52" i="60"/>
  <c r="R52" i="76" s="1"/>
  <c r="P52" i="60"/>
  <c r="P52" i="76" s="1"/>
  <c r="O52" i="60"/>
  <c r="O52" i="76" s="1"/>
  <c r="N52" i="60"/>
  <c r="N52" i="76" s="1"/>
  <c r="M52" i="60"/>
  <c r="M52" i="76" s="1"/>
  <c r="L52" i="60"/>
  <c r="L52" i="76" s="1"/>
  <c r="K52" i="60"/>
  <c r="K52" i="76" s="1"/>
  <c r="J52" i="60"/>
  <c r="J52" i="76" s="1"/>
  <c r="I52" i="60"/>
  <c r="I52" i="76" s="1"/>
  <c r="H52" i="60"/>
  <c r="H52" i="76" s="1"/>
  <c r="G52" i="60"/>
  <c r="G52" i="76" s="1"/>
  <c r="F52" i="60"/>
  <c r="F52" i="76" s="1"/>
  <c r="E52" i="60"/>
  <c r="E52" i="76" s="1"/>
  <c r="C52" i="60"/>
  <c r="C52" i="76" s="1"/>
  <c r="B52" i="60"/>
  <c r="B52" i="76" s="1"/>
  <c r="A52" i="60"/>
  <c r="S51" i="60"/>
  <c r="S51" i="76" s="1"/>
  <c r="R51" i="60"/>
  <c r="R51" i="76" s="1"/>
  <c r="P51" i="60"/>
  <c r="P51" i="76" s="1"/>
  <c r="O51" i="60"/>
  <c r="O51" i="76" s="1"/>
  <c r="N51" i="60"/>
  <c r="N51" i="76" s="1"/>
  <c r="M51" i="60"/>
  <c r="M51" i="76" s="1"/>
  <c r="L51" i="60"/>
  <c r="L51" i="76" s="1"/>
  <c r="K51" i="60"/>
  <c r="K51" i="76" s="1"/>
  <c r="J51" i="60"/>
  <c r="J51" i="76" s="1"/>
  <c r="I51" i="60"/>
  <c r="I51" i="76" s="1"/>
  <c r="H51" i="60"/>
  <c r="H51" i="76" s="1"/>
  <c r="G51" i="60"/>
  <c r="G51" i="76" s="1"/>
  <c r="F51" i="60"/>
  <c r="F51" i="76" s="1"/>
  <c r="E51" i="60"/>
  <c r="E51" i="76" s="1"/>
  <c r="C51" i="60"/>
  <c r="C51" i="76" s="1"/>
  <c r="B51" i="60"/>
  <c r="B51" i="76" s="1"/>
  <c r="A51" i="60"/>
  <c r="S50" i="60"/>
  <c r="S50" i="76" s="1"/>
  <c r="R50" i="60"/>
  <c r="R50" i="76" s="1"/>
  <c r="P50" i="60"/>
  <c r="P50" i="76" s="1"/>
  <c r="O50" i="60"/>
  <c r="O50" i="76" s="1"/>
  <c r="N50" i="60"/>
  <c r="N50" i="76" s="1"/>
  <c r="M50" i="60"/>
  <c r="M50" i="76" s="1"/>
  <c r="L50" i="60"/>
  <c r="L50" i="76" s="1"/>
  <c r="K50" i="60"/>
  <c r="K50" i="76" s="1"/>
  <c r="J50" i="60"/>
  <c r="J50" i="76" s="1"/>
  <c r="I50" i="60"/>
  <c r="I50" i="76" s="1"/>
  <c r="H50" i="60"/>
  <c r="H50" i="76" s="1"/>
  <c r="G50" i="60"/>
  <c r="G50" i="76" s="1"/>
  <c r="F50" i="60"/>
  <c r="F50" i="76" s="1"/>
  <c r="E50" i="60"/>
  <c r="E50" i="76" s="1"/>
  <c r="C50" i="60"/>
  <c r="C50" i="76" s="1"/>
  <c r="B50" i="60"/>
  <c r="B50" i="76" s="1"/>
  <c r="A50" i="60"/>
  <c r="S49" i="60"/>
  <c r="S49" i="76" s="1"/>
  <c r="R49" i="60"/>
  <c r="R49" i="76" s="1"/>
  <c r="P49" i="60"/>
  <c r="P49" i="76" s="1"/>
  <c r="O49" i="60"/>
  <c r="O49" i="76" s="1"/>
  <c r="N49" i="60"/>
  <c r="N49" i="76" s="1"/>
  <c r="M49" i="60"/>
  <c r="M49" i="76" s="1"/>
  <c r="L49" i="60"/>
  <c r="L49" i="76" s="1"/>
  <c r="K49" i="60"/>
  <c r="K49" i="76" s="1"/>
  <c r="J49" i="60"/>
  <c r="J49" i="76" s="1"/>
  <c r="I49" i="60"/>
  <c r="I49" i="76" s="1"/>
  <c r="H49" i="60"/>
  <c r="H49" i="76" s="1"/>
  <c r="G49" i="60"/>
  <c r="G49" i="76" s="1"/>
  <c r="F49" i="60"/>
  <c r="F49" i="76" s="1"/>
  <c r="E49" i="60"/>
  <c r="E49" i="76" s="1"/>
  <c r="C49" i="60"/>
  <c r="C49" i="76" s="1"/>
  <c r="B49" i="60"/>
  <c r="B49" i="76" s="1"/>
  <c r="A49" i="60"/>
  <c r="S48" i="60"/>
  <c r="S48" i="76" s="1"/>
  <c r="R48" i="60"/>
  <c r="R48" i="76" s="1"/>
  <c r="P48" i="60"/>
  <c r="P48" i="76" s="1"/>
  <c r="O48" i="60"/>
  <c r="O48" i="76" s="1"/>
  <c r="N48" i="60"/>
  <c r="N48" i="76" s="1"/>
  <c r="M48" i="60"/>
  <c r="M48" i="76" s="1"/>
  <c r="L48" i="60"/>
  <c r="L48" i="76" s="1"/>
  <c r="K48" i="60"/>
  <c r="K48" i="76" s="1"/>
  <c r="J48" i="60"/>
  <c r="J48" i="76" s="1"/>
  <c r="I48" i="60"/>
  <c r="I48" i="76" s="1"/>
  <c r="H48" i="60"/>
  <c r="H48" i="76" s="1"/>
  <c r="G48" i="60"/>
  <c r="G48" i="76" s="1"/>
  <c r="F48" i="60"/>
  <c r="F48" i="76" s="1"/>
  <c r="E48" i="60"/>
  <c r="E48" i="76" s="1"/>
  <c r="C48" i="60"/>
  <c r="C48" i="76" s="1"/>
  <c r="B48" i="60"/>
  <c r="B48" i="76" s="1"/>
  <c r="A48" i="60"/>
  <c r="S47" i="60"/>
  <c r="S47" i="76" s="1"/>
  <c r="R47" i="60"/>
  <c r="R47" i="76" s="1"/>
  <c r="P47" i="60"/>
  <c r="P47" i="76" s="1"/>
  <c r="O47" i="60"/>
  <c r="O47" i="76" s="1"/>
  <c r="N47" i="60"/>
  <c r="N47" i="76" s="1"/>
  <c r="M47" i="60"/>
  <c r="M47" i="76" s="1"/>
  <c r="L47" i="60"/>
  <c r="L47" i="76" s="1"/>
  <c r="K47" i="60"/>
  <c r="K47" i="76" s="1"/>
  <c r="J47" i="60"/>
  <c r="J47" i="76" s="1"/>
  <c r="I47" i="60"/>
  <c r="I47" i="76" s="1"/>
  <c r="H47" i="60"/>
  <c r="H47" i="76" s="1"/>
  <c r="G47" i="60"/>
  <c r="G47" i="76" s="1"/>
  <c r="F47" i="60"/>
  <c r="F47" i="76" s="1"/>
  <c r="E47" i="60"/>
  <c r="E47" i="76" s="1"/>
  <c r="C47" i="60"/>
  <c r="C47" i="76" s="1"/>
  <c r="B47" i="60"/>
  <c r="B47" i="76" s="1"/>
  <c r="A47" i="60"/>
  <c r="S46" i="60"/>
  <c r="S46" i="76" s="1"/>
  <c r="R46" i="60"/>
  <c r="R46" i="76" s="1"/>
  <c r="P46" i="60"/>
  <c r="P46" i="76" s="1"/>
  <c r="O46" i="60"/>
  <c r="O46" i="76" s="1"/>
  <c r="N46" i="60"/>
  <c r="N46" i="76" s="1"/>
  <c r="M46" i="60"/>
  <c r="M46" i="76" s="1"/>
  <c r="L46" i="60"/>
  <c r="L46" i="76" s="1"/>
  <c r="K46" i="60"/>
  <c r="K46" i="76" s="1"/>
  <c r="J46" i="60"/>
  <c r="J46" i="76" s="1"/>
  <c r="I46" i="60"/>
  <c r="I46" i="76" s="1"/>
  <c r="H46" i="60"/>
  <c r="H46" i="76" s="1"/>
  <c r="G46" i="60"/>
  <c r="G46" i="76" s="1"/>
  <c r="F46" i="60"/>
  <c r="F46" i="76" s="1"/>
  <c r="E46" i="60"/>
  <c r="E46" i="76" s="1"/>
  <c r="C46" i="60"/>
  <c r="C46" i="76" s="1"/>
  <c r="B46" i="60"/>
  <c r="B46" i="76" s="1"/>
  <c r="A46" i="60"/>
  <c r="S45" i="60"/>
  <c r="S45" i="76" s="1"/>
  <c r="R45" i="60"/>
  <c r="R45" i="76" s="1"/>
  <c r="P45" i="60"/>
  <c r="P45" i="76" s="1"/>
  <c r="O45" i="60"/>
  <c r="O45" i="76" s="1"/>
  <c r="N45" i="60"/>
  <c r="N45" i="76" s="1"/>
  <c r="M45" i="60"/>
  <c r="M45" i="76" s="1"/>
  <c r="L45" i="60"/>
  <c r="L45" i="76" s="1"/>
  <c r="K45" i="60"/>
  <c r="K45" i="76" s="1"/>
  <c r="J45" i="60"/>
  <c r="J45" i="76" s="1"/>
  <c r="I45" i="60"/>
  <c r="I45" i="76" s="1"/>
  <c r="H45" i="60"/>
  <c r="H45" i="76" s="1"/>
  <c r="G45" i="60"/>
  <c r="G45" i="76" s="1"/>
  <c r="F45" i="60"/>
  <c r="F45" i="76" s="1"/>
  <c r="E45" i="60"/>
  <c r="E45" i="76" s="1"/>
  <c r="C45" i="60"/>
  <c r="C45" i="76" s="1"/>
  <c r="B45" i="60"/>
  <c r="B45" i="76" s="1"/>
  <c r="A45" i="60"/>
  <c r="S44" i="60"/>
  <c r="S44" i="76" s="1"/>
  <c r="R44" i="60"/>
  <c r="R44" i="76" s="1"/>
  <c r="P44" i="60"/>
  <c r="P44" i="76" s="1"/>
  <c r="O44" i="60"/>
  <c r="O44" i="76" s="1"/>
  <c r="N44" i="60"/>
  <c r="N44" i="76" s="1"/>
  <c r="M44" i="60"/>
  <c r="M44" i="76" s="1"/>
  <c r="L44" i="60"/>
  <c r="L44" i="76" s="1"/>
  <c r="K44" i="60"/>
  <c r="K44" i="76" s="1"/>
  <c r="J44" i="60"/>
  <c r="J44" i="76" s="1"/>
  <c r="I44" i="60"/>
  <c r="I44" i="76" s="1"/>
  <c r="H44" i="60"/>
  <c r="H44" i="76" s="1"/>
  <c r="G44" i="60"/>
  <c r="G44" i="76" s="1"/>
  <c r="F44" i="60"/>
  <c r="F44" i="76" s="1"/>
  <c r="E44" i="60"/>
  <c r="E44" i="76" s="1"/>
  <c r="C44" i="60"/>
  <c r="C44" i="76" s="1"/>
  <c r="B44" i="60"/>
  <c r="B44" i="76" s="1"/>
  <c r="A44" i="60"/>
  <c r="S43" i="60"/>
  <c r="S43" i="76" s="1"/>
  <c r="R43" i="60"/>
  <c r="R43" i="76" s="1"/>
  <c r="P43" i="60"/>
  <c r="P43" i="76" s="1"/>
  <c r="O43" i="60"/>
  <c r="O43" i="76" s="1"/>
  <c r="N43" i="60"/>
  <c r="N43" i="76" s="1"/>
  <c r="M43" i="60"/>
  <c r="M43" i="76" s="1"/>
  <c r="L43" i="60"/>
  <c r="L43" i="76" s="1"/>
  <c r="K43" i="60"/>
  <c r="K43" i="76" s="1"/>
  <c r="J43" i="60"/>
  <c r="J43" i="76" s="1"/>
  <c r="I43" i="60"/>
  <c r="I43" i="76" s="1"/>
  <c r="H43" i="60"/>
  <c r="H43" i="76" s="1"/>
  <c r="G43" i="60"/>
  <c r="G43" i="76" s="1"/>
  <c r="F43" i="60"/>
  <c r="F43" i="76" s="1"/>
  <c r="E43" i="60"/>
  <c r="E43" i="76" s="1"/>
  <c r="C43" i="60"/>
  <c r="C43" i="76" s="1"/>
  <c r="B43" i="60"/>
  <c r="B43" i="76" s="1"/>
  <c r="A43" i="60"/>
  <c r="S42" i="60"/>
  <c r="S42" i="76" s="1"/>
  <c r="R42" i="60"/>
  <c r="R42" i="76" s="1"/>
  <c r="P42" i="60"/>
  <c r="P42" i="76" s="1"/>
  <c r="O42" i="60"/>
  <c r="O42" i="76" s="1"/>
  <c r="N42" i="60"/>
  <c r="N42" i="76" s="1"/>
  <c r="M42" i="60"/>
  <c r="M42" i="76" s="1"/>
  <c r="L42" i="60"/>
  <c r="L42" i="76" s="1"/>
  <c r="K42" i="60"/>
  <c r="K42" i="76" s="1"/>
  <c r="J42" i="60"/>
  <c r="J42" i="76" s="1"/>
  <c r="I42" i="60"/>
  <c r="I42" i="76" s="1"/>
  <c r="H42" i="60"/>
  <c r="H42" i="76" s="1"/>
  <c r="G42" i="60"/>
  <c r="G42" i="76" s="1"/>
  <c r="F42" i="60"/>
  <c r="F42" i="76" s="1"/>
  <c r="E42" i="60"/>
  <c r="E42" i="76" s="1"/>
  <c r="C42" i="60"/>
  <c r="C42" i="76" s="1"/>
  <c r="B42" i="60"/>
  <c r="B42" i="76" s="1"/>
  <c r="A42" i="60"/>
  <c r="S41" i="60"/>
  <c r="S41" i="76" s="1"/>
  <c r="R41" i="60"/>
  <c r="R41" i="76" s="1"/>
  <c r="P41" i="60"/>
  <c r="P41" i="76" s="1"/>
  <c r="O41" i="60"/>
  <c r="O41" i="76" s="1"/>
  <c r="N41" i="60"/>
  <c r="N41" i="76" s="1"/>
  <c r="M41" i="60"/>
  <c r="M41" i="76" s="1"/>
  <c r="L41" i="60"/>
  <c r="L41" i="76" s="1"/>
  <c r="K41" i="60"/>
  <c r="K41" i="76" s="1"/>
  <c r="J41" i="60"/>
  <c r="J41" i="76" s="1"/>
  <c r="I41" i="60"/>
  <c r="I41" i="76" s="1"/>
  <c r="H41" i="60"/>
  <c r="H41" i="76" s="1"/>
  <c r="G41" i="60"/>
  <c r="G41" i="76" s="1"/>
  <c r="F41" i="60"/>
  <c r="F41" i="76" s="1"/>
  <c r="E41" i="60"/>
  <c r="E41" i="76" s="1"/>
  <c r="C41" i="60"/>
  <c r="C41" i="76" s="1"/>
  <c r="B41" i="60"/>
  <c r="B41" i="76" s="1"/>
  <c r="A41" i="60"/>
  <c r="S40" i="60"/>
  <c r="S40" i="76" s="1"/>
  <c r="R40" i="60"/>
  <c r="R40" i="76" s="1"/>
  <c r="P40" i="60"/>
  <c r="P40" i="76" s="1"/>
  <c r="O40" i="60"/>
  <c r="O40" i="76" s="1"/>
  <c r="N40" i="60"/>
  <c r="N40" i="76" s="1"/>
  <c r="M40" i="60"/>
  <c r="M40" i="76" s="1"/>
  <c r="L40" i="60"/>
  <c r="L40" i="76" s="1"/>
  <c r="K40" i="60"/>
  <c r="K40" i="76" s="1"/>
  <c r="J40" i="60"/>
  <c r="J40" i="76" s="1"/>
  <c r="I40" i="60"/>
  <c r="I40" i="76" s="1"/>
  <c r="H40" i="60"/>
  <c r="H40" i="76" s="1"/>
  <c r="G40" i="60"/>
  <c r="G40" i="76" s="1"/>
  <c r="F40" i="60"/>
  <c r="F40" i="76" s="1"/>
  <c r="E40" i="60"/>
  <c r="E40" i="76" s="1"/>
  <c r="C40" i="60"/>
  <c r="C40" i="76" s="1"/>
  <c r="B40" i="60"/>
  <c r="B40" i="76" s="1"/>
  <c r="A40" i="60"/>
  <c r="S39" i="60"/>
  <c r="S39" i="76" s="1"/>
  <c r="R39" i="60"/>
  <c r="R39" i="76" s="1"/>
  <c r="P39" i="60"/>
  <c r="P39" i="76" s="1"/>
  <c r="O39" i="60"/>
  <c r="O39" i="76" s="1"/>
  <c r="N39" i="60"/>
  <c r="N39" i="76" s="1"/>
  <c r="M39" i="60"/>
  <c r="M39" i="76" s="1"/>
  <c r="L39" i="60"/>
  <c r="L39" i="76" s="1"/>
  <c r="K39" i="60"/>
  <c r="K39" i="76" s="1"/>
  <c r="J39" i="60"/>
  <c r="J39" i="76" s="1"/>
  <c r="I39" i="60"/>
  <c r="I39" i="76" s="1"/>
  <c r="H39" i="60"/>
  <c r="H39" i="76" s="1"/>
  <c r="G39" i="60"/>
  <c r="G39" i="76" s="1"/>
  <c r="F39" i="60"/>
  <c r="F39" i="76" s="1"/>
  <c r="E39" i="60"/>
  <c r="E39" i="76" s="1"/>
  <c r="C39" i="60"/>
  <c r="C39" i="76" s="1"/>
  <c r="B39" i="60"/>
  <c r="B39" i="76" s="1"/>
  <c r="A39" i="60"/>
  <c r="S38" i="60"/>
  <c r="S38" i="76" s="1"/>
  <c r="R38" i="60"/>
  <c r="R38" i="76" s="1"/>
  <c r="P38" i="60"/>
  <c r="P38" i="76" s="1"/>
  <c r="O38" i="60"/>
  <c r="O38" i="76" s="1"/>
  <c r="N38" i="60"/>
  <c r="N38" i="76" s="1"/>
  <c r="M38" i="60"/>
  <c r="M38" i="76" s="1"/>
  <c r="L38" i="60"/>
  <c r="L38" i="76" s="1"/>
  <c r="K38" i="60"/>
  <c r="K38" i="76" s="1"/>
  <c r="J38" i="60"/>
  <c r="J38" i="76" s="1"/>
  <c r="I38" i="60"/>
  <c r="I38" i="76" s="1"/>
  <c r="H38" i="60"/>
  <c r="H38" i="76" s="1"/>
  <c r="G38" i="60"/>
  <c r="G38" i="76" s="1"/>
  <c r="F38" i="60"/>
  <c r="F38" i="76" s="1"/>
  <c r="E38" i="60"/>
  <c r="E38" i="76" s="1"/>
  <c r="C38" i="60"/>
  <c r="C38" i="76" s="1"/>
  <c r="B38" i="60"/>
  <c r="B38" i="76" s="1"/>
  <c r="A38" i="60"/>
  <c r="S37" i="60"/>
  <c r="S37" i="76" s="1"/>
  <c r="R37" i="60"/>
  <c r="R37" i="76" s="1"/>
  <c r="P37" i="60"/>
  <c r="P37" i="76" s="1"/>
  <c r="O37" i="60"/>
  <c r="O37" i="76" s="1"/>
  <c r="N37" i="60"/>
  <c r="N37" i="76" s="1"/>
  <c r="M37" i="60"/>
  <c r="M37" i="76" s="1"/>
  <c r="L37" i="60"/>
  <c r="L37" i="76" s="1"/>
  <c r="K37" i="60"/>
  <c r="K37" i="76" s="1"/>
  <c r="J37" i="60"/>
  <c r="J37" i="76" s="1"/>
  <c r="I37" i="60"/>
  <c r="I37" i="76" s="1"/>
  <c r="H37" i="60"/>
  <c r="H37" i="76" s="1"/>
  <c r="G37" i="60"/>
  <c r="G37" i="76" s="1"/>
  <c r="F37" i="60"/>
  <c r="F37" i="76" s="1"/>
  <c r="E37" i="60"/>
  <c r="E37" i="76" s="1"/>
  <c r="C37" i="60"/>
  <c r="C37" i="76" s="1"/>
  <c r="B37" i="60"/>
  <c r="B37" i="76" s="1"/>
  <c r="A37" i="60"/>
  <c r="S36" i="60"/>
  <c r="S36" i="76" s="1"/>
  <c r="R36" i="60"/>
  <c r="R36" i="76" s="1"/>
  <c r="P36" i="60"/>
  <c r="P36" i="76" s="1"/>
  <c r="O36" i="60"/>
  <c r="O36" i="76" s="1"/>
  <c r="N36" i="60"/>
  <c r="N36" i="76" s="1"/>
  <c r="M36" i="60"/>
  <c r="M36" i="76" s="1"/>
  <c r="L36" i="60"/>
  <c r="L36" i="76" s="1"/>
  <c r="K36" i="60"/>
  <c r="K36" i="76" s="1"/>
  <c r="J36" i="60"/>
  <c r="J36" i="76" s="1"/>
  <c r="I36" i="60"/>
  <c r="I36" i="76" s="1"/>
  <c r="H36" i="60"/>
  <c r="H36" i="76" s="1"/>
  <c r="G36" i="60"/>
  <c r="G36" i="76" s="1"/>
  <c r="F36" i="60"/>
  <c r="F36" i="76" s="1"/>
  <c r="E36" i="60"/>
  <c r="E36" i="76" s="1"/>
  <c r="C36" i="60"/>
  <c r="C36" i="76" s="1"/>
  <c r="B36" i="60"/>
  <c r="B36" i="76" s="1"/>
  <c r="A36" i="60"/>
  <c r="S35" i="60"/>
  <c r="S35" i="76" s="1"/>
  <c r="R35" i="60"/>
  <c r="R35" i="76" s="1"/>
  <c r="P35" i="60"/>
  <c r="P35" i="76" s="1"/>
  <c r="O35" i="60"/>
  <c r="O35" i="76" s="1"/>
  <c r="N35" i="60"/>
  <c r="N35" i="76" s="1"/>
  <c r="M35" i="60"/>
  <c r="M35" i="76" s="1"/>
  <c r="L35" i="60"/>
  <c r="L35" i="76" s="1"/>
  <c r="K35" i="60"/>
  <c r="K35" i="76" s="1"/>
  <c r="J35" i="60"/>
  <c r="J35" i="76" s="1"/>
  <c r="I35" i="60"/>
  <c r="I35" i="76" s="1"/>
  <c r="H35" i="60"/>
  <c r="H35" i="76" s="1"/>
  <c r="G35" i="60"/>
  <c r="G35" i="76" s="1"/>
  <c r="F35" i="60"/>
  <c r="F35" i="76" s="1"/>
  <c r="E35" i="60"/>
  <c r="E35" i="76" s="1"/>
  <c r="C35" i="60"/>
  <c r="C35" i="76" s="1"/>
  <c r="B35" i="60"/>
  <c r="B35" i="76" s="1"/>
  <c r="A35" i="60"/>
  <c r="S34" i="60"/>
  <c r="S34" i="76" s="1"/>
  <c r="R34" i="60"/>
  <c r="R34" i="76" s="1"/>
  <c r="P34" i="60"/>
  <c r="P34" i="76" s="1"/>
  <c r="O34" i="60"/>
  <c r="O34" i="76" s="1"/>
  <c r="N34" i="60"/>
  <c r="N34" i="76" s="1"/>
  <c r="M34" i="60"/>
  <c r="M34" i="76" s="1"/>
  <c r="L34" i="60"/>
  <c r="L34" i="76" s="1"/>
  <c r="K34" i="60"/>
  <c r="K34" i="76" s="1"/>
  <c r="J34" i="60"/>
  <c r="J34" i="76" s="1"/>
  <c r="I34" i="60"/>
  <c r="I34" i="76" s="1"/>
  <c r="H34" i="60"/>
  <c r="H34" i="76" s="1"/>
  <c r="G34" i="60"/>
  <c r="G34" i="76" s="1"/>
  <c r="F34" i="60"/>
  <c r="F34" i="76" s="1"/>
  <c r="E34" i="60"/>
  <c r="E34" i="76" s="1"/>
  <c r="C34" i="60"/>
  <c r="C34" i="76" s="1"/>
  <c r="B34" i="60"/>
  <c r="B34" i="76" s="1"/>
  <c r="A34" i="60"/>
  <c r="S33" i="60"/>
  <c r="S33" i="76" s="1"/>
  <c r="R33" i="60"/>
  <c r="R33" i="76" s="1"/>
  <c r="P33" i="60"/>
  <c r="P33" i="76" s="1"/>
  <c r="O33" i="60"/>
  <c r="O33" i="76" s="1"/>
  <c r="N33" i="60"/>
  <c r="N33" i="76" s="1"/>
  <c r="M33" i="60"/>
  <c r="M33" i="76" s="1"/>
  <c r="L33" i="60"/>
  <c r="L33" i="76" s="1"/>
  <c r="K33" i="60"/>
  <c r="K33" i="76" s="1"/>
  <c r="J33" i="60"/>
  <c r="J33" i="76" s="1"/>
  <c r="I33" i="60"/>
  <c r="I33" i="76" s="1"/>
  <c r="H33" i="60"/>
  <c r="H33" i="76" s="1"/>
  <c r="G33" i="60"/>
  <c r="G33" i="76" s="1"/>
  <c r="F33" i="60"/>
  <c r="F33" i="76" s="1"/>
  <c r="E33" i="60"/>
  <c r="E33" i="76" s="1"/>
  <c r="C33" i="60"/>
  <c r="C33" i="76" s="1"/>
  <c r="B33" i="60"/>
  <c r="B33" i="76" s="1"/>
  <c r="A33" i="60"/>
  <c r="S32" i="60"/>
  <c r="S32" i="76" s="1"/>
  <c r="R32" i="60"/>
  <c r="R32" i="76" s="1"/>
  <c r="P32" i="60"/>
  <c r="P32" i="76" s="1"/>
  <c r="O32" i="60"/>
  <c r="O32" i="76" s="1"/>
  <c r="N32" i="60"/>
  <c r="N32" i="76" s="1"/>
  <c r="M32" i="60"/>
  <c r="M32" i="76" s="1"/>
  <c r="L32" i="60"/>
  <c r="L32" i="76" s="1"/>
  <c r="K32" i="60"/>
  <c r="K32" i="76" s="1"/>
  <c r="J32" i="60"/>
  <c r="J32" i="76" s="1"/>
  <c r="I32" i="60"/>
  <c r="I32" i="76" s="1"/>
  <c r="H32" i="60"/>
  <c r="H32" i="76" s="1"/>
  <c r="G32" i="60"/>
  <c r="G32" i="76" s="1"/>
  <c r="F32" i="60"/>
  <c r="F32" i="76" s="1"/>
  <c r="E32" i="60"/>
  <c r="E32" i="76" s="1"/>
  <c r="C32" i="60"/>
  <c r="C32" i="76" s="1"/>
  <c r="B32" i="60"/>
  <c r="B32" i="76" s="1"/>
  <c r="A32" i="60"/>
  <c r="S31" i="60"/>
  <c r="S31" i="76" s="1"/>
  <c r="R31" i="60"/>
  <c r="R31" i="76" s="1"/>
  <c r="P31" i="60"/>
  <c r="P31" i="76" s="1"/>
  <c r="O31" i="60"/>
  <c r="O31" i="76" s="1"/>
  <c r="N31" i="60"/>
  <c r="N31" i="76" s="1"/>
  <c r="M31" i="60"/>
  <c r="M31" i="76" s="1"/>
  <c r="L31" i="60"/>
  <c r="L31" i="76" s="1"/>
  <c r="K31" i="60"/>
  <c r="K31" i="76" s="1"/>
  <c r="J31" i="60"/>
  <c r="J31" i="76" s="1"/>
  <c r="I31" i="60"/>
  <c r="I31" i="76" s="1"/>
  <c r="H31" i="60"/>
  <c r="H31" i="76" s="1"/>
  <c r="G31" i="60"/>
  <c r="G31" i="76" s="1"/>
  <c r="F31" i="60"/>
  <c r="F31" i="76" s="1"/>
  <c r="E31" i="60"/>
  <c r="E31" i="76" s="1"/>
  <c r="C31" i="60"/>
  <c r="C31" i="76" s="1"/>
  <c r="B31" i="60"/>
  <c r="B31" i="76" s="1"/>
  <c r="A31" i="60"/>
  <c r="S30" i="60"/>
  <c r="S30" i="76" s="1"/>
  <c r="R30" i="60"/>
  <c r="R30" i="76" s="1"/>
  <c r="P30" i="60"/>
  <c r="P30" i="76" s="1"/>
  <c r="O30" i="60"/>
  <c r="O30" i="76" s="1"/>
  <c r="N30" i="60"/>
  <c r="N30" i="76" s="1"/>
  <c r="M30" i="60"/>
  <c r="M30" i="76" s="1"/>
  <c r="L30" i="60"/>
  <c r="L30" i="76" s="1"/>
  <c r="K30" i="60"/>
  <c r="K30" i="76" s="1"/>
  <c r="J30" i="60"/>
  <c r="J30" i="76" s="1"/>
  <c r="I30" i="60"/>
  <c r="I30" i="76" s="1"/>
  <c r="H30" i="60"/>
  <c r="H30" i="76" s="1"/>
  <c r="G30" i="60"/>
  <c r="G30" i="76" s="1"/>
  <c r="F30" i="60"/>
  <c r="F30" i="76" s="1"/>
  <c r="E30" i="60"/>
  <c r="E30" i="76" s="1"/>
  <c r="C30" i="60"/>
  <c r="C30" i="76" s="1"/>
  <c r="B30" i="60"/>
  <c r="B30" i="76" s="1"/>
  <c r="A30" i="60"/>
  <c r="S29" i="60"/>
  <c r="S29" i="76" s="1"/>
  <c r="R29" i="60"/>
  <c r="R29" i="76" s="1"/>
  <c r="P29" i="60"/>
  <c r="P29" i="76" s="1"/>
  <c r="O29" i="60"/>
  <c r="O29" i="76" s="1"/>
  <c r="N29" i="60"/>
  <c r="N29" i="76" s="1"/>
  <c r="M29" i="60"/>
  <c r="M29" i="76" s="1"/>
  <c r="L29" i="60"/>
  <c r="L29" i="76" s="1"/>
  <c r="K29" i="60"/>
  <c r="K29" i="76" s="1"/>
  <c r="J29" i="60"/>
  <c r="J29" i="76" s="1"/>
  <c r="I29" i="60"/>
  <c r="I29" i="76" s="1"/>
  <c r="H29" i="60"/>
  <c r="H29" i="76" s="1"/>
  <c r="G29" i="60"/>
  <c r="G29" i="76" s="1"/>
  <c r="F29" i="60"/>
  <c r="F29" i="76" s="1"/>
  <c r="E29" i="60"/>
  <c r="E29" i="76" s="1"/>
  <c r="C29" i="60"/>
  <c r="C29" i="76" s="1"/>
  <c r="B29" i="60"/>
  <c r="B29" i="76" s="1"/>
  <c r="A29" i="60"/>
  <c r="S28" i="60"/>
  <c r="S28" i="76" s="1"/>
  <c r="R28" i="60"/>
  <c r="R28" i="76" s="1"/>
  <c r="P28" i="60"/>
  <c r="P28" i="76" s="1"/>
  <c r="O28" i="60"/>
  <c r="O28" i="76" s="1"/>
  <c r="N28" i="60"/>
  <c r="N28" i="76" s="1"/>
  <c r="M28" i="60"/>
  <c r="M28" i="76" s="1"/>
  <c r="L28" i="60"/>
  <c r="L28" i="76" s="1"/>
  <c r="K28" i="60"/>
  <c r="K28" i="76" s="1"/>
  <c r="J28" i="60"/>
  <c r="J28" i="76" s="1"/>
  <c r="I28" i="60"/>
  <c r="I28" i="76" s="1"/>
  <c r="H28" i="60"/>
  <c r="H28" i="76" s="1"/>
  <c r="G28" i="60"/>
  <c r="G28" i="76" s="1"/>
  <c r="F28" i="60"/>
  <c r="F28" i="76" s="1"/>
  <c r="E28" i="60"/>
  <c r="E28" i="76" s="1"/>
  <c r="C28" i="60"/>
  <c r="C28" i="76" s="1"/>
  <c r="B28" i="60"/>
  <c r="B28" i="76" s="1"/>
  <c r="A28" i="60"/>
  <c r="S27" i="60"/>
  <c r="S27" i="76" s="1"/>
  <c r="R27" i="60"/>
  <c r="R27" i="76" s="1"/>
  <c r="P27" i="60"/>
  <c r="P27" i="76" s="1"/>
  <c r="O27" i="60"/>
  <c r="O27" i="76" s="1"/>
  <c r="N27" i="60"/>
  <c r="N27" i="76" s="1"/>
  <c r="M27" i="60"/>
  <c r="M27" i="76" s="1"/>
  <c r="L27" i="60"/>
  <c r="L27" i="76" s="1"/>
  <c r="K27" i="60"/>
  <c r="K27" i="76" s="1"/>
  <c r="J27" i="60"/>
  <c r="J27" i="76" s="1"/>
  <c r="I27" i="60"/>
  <c r="I27" i="76" s="1"/>
  <c r="H27" i="60"/>
  <c r="H27" i="76" s="1"/>
  <c r="G27" i="60"/>
  <c r="G27" i="76" s="1"/>
  <c r="F27" i="60"/>
  <c r="F27" i="76" s="1"/>
  <c r="E27" i="60"/>
  <c r="E27" i="76" s="1"/>
  <c r="C27" i="60"/>
  <c r="C27" i="76" s="1"/>
  <c r="B27" i="60"/>
  <c r="B27" i="76" s="1"/>
  <c r="A27" i="60"/>
  <c r="S26" i="60"/>
  <c r="S26" i="76" s="1"/>
  <c r="R26" i="60"/>
  <c r="R26" i="76" s="1"/>
  <c r="P26" i="60"/>
  <c r="P26" i="76" s="1"/>
  <c r="O26" i="60"/>
  <c r="O26" i="76" s="1"/>
  <c r="N26" i="60"/>
  <c r="N26" i="76" s="1"/>
  <c r="M26" i="60"/>
  <c r="M26" i="76" s="1"/>
  <c r="L26" i="60"/>
  <c r="L26" i="76" s="1"/>
  <c r="K26" i="60"/>
  <c r="K26" i="76" s="1"/>
  <c r="J26" i="60"/>
  <c r="J26" i="76" s="1"/>
  <c r="I26" i="60"/>
  <c r="I26" i="76" s="1"/>
  <c r="H26" i="60"/>
  <c r="H26" i="76" s="1"/>
  <c r="G26" i="60"/>
  <c r="G26" i="76" s="1"/>
  <c r="F26" i="60"/>
  <c r="F26" i="76" s="1"/>
  <c r="E26" i="60"/>
  <c r="E26" i="76" s="1"/>
  <c r="C26" i="60"/>
  <c r="C26" i="76" s="1"/>
  <c r="B26" i="60"/>
  <c r="B26" i="76" s="1"/>
  <c r="A26" i="60"/>
  <c r="S25" i="60"/>
  <c r="S25" i="76" s="1"/>
  <c r="R25" i="60"/>
  <c r="R25" i="76" s="1"/>
  <c r="P25" i="60"/>
  <c r="P25" i="76" s="1"/>
  <c r="O25" i="60"/>
  <c r="O25" i="76" s="1"/>
  <c r="N25" i="60"/>
  <c r="N25" i="76" s="1"/>
  <c r="M25" i="60"/>
  <c r="M25" i="76" s="1"/>
  <c r="L25" i="60"/>
  <c r="L25" i="76" s="1"/>
  <c r="K25" i="60"/>
  <c r="K25" i="76" s="1"/>
  <c r="J25" i="60"/>
  <c r="J25" i="76" s="1"/>
  <c r="I25" i="60"/>
  <c r="I25" i="76" s="1"/>
  <c r="H25" i="60"/>
  <c r="H25" i="76" s="1"/>
  <c r="G25" i="60"/>
  <c r="G25" i="76" s="1"/>
  <c r="F25" i="60"/>
  <c r="F25" i="76" s="1"/>
  <c r="E25" i="60"/>
  <c r="E25" i="76" s="1"/>
  <c r="C25" i="60"/>
  <c r="C25" i="76" s="1"/>
  <c r="B25" i="60"/>
  <c r="B25" i="76" s="1"/>
  <c r="A25" i="60"/>
  <c r="S24" i="60"/>
  <c r="S24" i="76" s="1"/>
  <c r="R24" i="60"/>
  <c r="R24" i="76" s="1"/>
  <c r="P24" i="60"/>
  <c r="P24" i="76" s="1"/>
  <c r="O24" i="60"/>
  <c r="O24" i="76" s="1"/>
  <c r="N24" i="60"/>
  <c r="N24" i="76" s="1"/>
  <c r="M24" i="60"/>
  <c r="M24" i="76" s="1"/>
  <c r="L24" i="60"/>
  <c r="L24" i="76" s="1"/>
  <c r="K24" i="60"/>
  <c r="K24" i="76" s="1"/>
  <c r="J24" i="60"/>
  <c r="J24" i="76" s="1"/>
  <c r="I24" i="60"/>
  <c r="I24" i="76" s="1"/>
  <c r="H24" i="60"/>
  <c r="H24" i="76" s="1"/>
  <c r="G24" i="60"/>
  <c r="G24" i="76" s="1"/>
  <c r="F24" i="60"/>
  <c r="F24" i="76" s="1"/>
  <c r="E24" i="60"/>
  <c r="E24" i="76" s="1"/>
  <c r="C24" i="60"/>
  <c r="C24" i="76" s="1"/>
  <c r="B24" i="60"/>
  <c r="B24" i="76" s="1"/>
  <c r="A24" i="60"/>
  <c r="S23" i="60"/>
  <c r="S23" i="76" s="1"/>
  <c r="R23" i="60"/>
  <c r="R23" i="76" s="1"/>
  <c r="P23" i="60"/>
  <c r="P23" i="76" s="1"/>
  <c r="O23" i="60"/>
  <c r="O23" i="76" s="1"/>
  <c r="N23" i="60"/>
  <c r="N23" i="76" s="1"/>
  <c r="M23" i="60"/>
  <c r="M23" i="76" s="1"/>
  <c r="L23" i="60"/>
  <c r="L23" i="76" s="1"/>
  <c r="K23" i="60"/>
  <c r="K23" i="76" s="1"/>
  <c r="J23" i="60"/>
  <c r="J23" i="76" s="1"/>
  <c r="I23" i="60"/>
  <c r="I23" i="76" s="1"/>
  <c r="H23" i="60"/>
  <c r="H23" i="76" s="1"/>
  <c r="G23" i="60"/>
  <c r="G23" i="76" s="1"/>
  <c r="F23" i="60"/>
  <c r="F23" i="76" s="1"/>
  <c r="E23" i="60"/>
  <c r="E23" i="76" s="1"/>
  <c r="C23" i="60"/>
  <c r="C23" i="76" s="1"/>
  <c r="B23" i="60"/>
  <c r="B23" i="76" s="1"/>
  <c r="A23" i="60"/>
  <c r="S22" i="60"/>
  <c r="S22" i="76" s="1"/>
  <c r="R22" i="60"/>
  <c r="R22" i="76" s="1"/>
  <c r="P22" i="60"/>
  <c r="P22" i="76" s="1"/>
  <c r="O22" i="60"/>
  <c r="O22" i="76" s="1"/>
  <c r="N22" i="60"/>
  <c r="N22" i="76" s="1"/>
  <c r="M22" i="60"/>
  <c r="M22" i="76" s="1"/>
  <c r="L22" i="60"/>
  <c r="L22" i="76" s="1"/>
  <c r="K22" i="60"/>
  <c r="K22" i="76" s="1"/>
  <c r="J22" i="60"/>
  <c r="J22" i="76" s="1"/>
  <c r="I22" i="60"/>
  <c r="I22" i="76" s="1"/>
  <c r="H22" i="60"/>
  <c r="H22" i="76" s="1"/>
  <c r="G22" i="60"/>
  <c r="G22" i="76" s="1"/>
  <c r="F22" i="60"/>
  <c r="F22" i="76" s="1"/>
  <c r="E22" i="60"/>
  <c r="E22" i="76" s="1"/>
  <c r="C22" i="60"/>
  <c r="C22" i="76" s="1"/>
  <c r="B22" i="60"/>
  <c r="B22" i="76" s="1"/>
  <c r="A22" i="60"/>
  <c r="S21" i="60"/>
  <c r="S21" i="76" s="1"/>
  <c r="R21" i="60"/>
  <c r="R21" i="76" s="1"/>
  <c r="P21" i="60"/>
  <c r="P21" i="76" s="1"/>
  <c r="O21" i="60"/>
  <c r="O21" i="76" s="1"/>
  <c r="N21" i="60"/>
  <c r="N21" i="76" s="1"/>
  <c r="M21" i="60"/>
  <c r="M21" i="76" s="1"/>
  <c r="L21" i="60"/>
  <c r="L21" i="76" s="1"/>
  <c r="K21" i="60"/>
  <c r="K21" i="76" s="1"/>
  <c r="J21" i="60"/>
  <c r="J21" i="76" s="1"/>
  <c r="I21" i="60"/>
  <c r="I21" i="76" s="1"/>
  <c r="H21" i="60"/>
  <c r="H21" i="76" s="1"/>
  <c r="G21" i="60"/>
  <c r="G21" i="76" s="1"/>
  <c r="F21" i="60"/>
  <c r="F21" i="76" s="1"/>
  <c r="E21" i="60"/>
  <c r="E21" i="76" s="1"/>
  <c r="C21" i="60"/>
  <c r="C21" i="76" s="1"/>
  <c r="B21" i="60"/>
  <c r="B21" i="76" s="1"/>
  <c r="A21" i="60"/>
  <c r="S20" i="60"/>
  <c r="S20" i="76" s="1"/>
  <c r="R20" i="60"/>
  <c r="R20" i="76" s="1"/>
  <c r="P20" i="60"/>
  <c r="P20" i="76" s="1"/>
  <c r="O20" i="60"/>
  <c r="O20" i="76" s="1"/>
  <c r="N20" i="60"/>
  <c r="N20" i="76" s="1"/>
  <c r="M20" i="60"/>
  <c r="M20" i="76" s="1"/>
  <c r="L20" i="60"/>
  <c r="L20" i="76" s="1"/>
  <c r="K20" i="60"/>
  <c r="K20" i="76" s="1"/>
  <c r="J20" i="60"/>
  <c r="J20" i="76" s="1"/>
  <c r="I20" i="60"/>
  <c r="I20" i="76" s="1"/>
  <c r="H20" i="60"/>
  <c r="H20" i="76" s="1"/>
  <c r="G20" i="60"/>
  <c r="G20" i="76" s="1"/>
  <c r="F20" i="60"/>
  <c r="F20" i="76" s="1"/>
  <c r="E20" i="60"/>
  <c r="E20" i="76" s="1"/>
  <c r="C20" i="60"/>
  <c r="C20" i="76" s="1"/>
  <c r="B20" i="60"/>
  <c r="B20" i="76" s="1"/>
  <c r="A20" i="60"/>
  <c r="S19" i="60"/>
  <c r="S19" i="76" s="1"/>
  <c r="R19" i="60"/>
  <c r="R19" i="76" s="1"/>
  <c r="P19" i="60"/>
  <c r="P19" i="76" s="1"/>
  <c r="O19" i="60"/>
  <c r="O19" i="76" s="1"/>
  <c r="N19" i="60"/>
  <c r="N19" i="76" s="1"/>
  <c r="M19" i="60"/>
  <c r="M19" i="76" s="1"/>
  <c r="L19" i="60"/>
  <c r="L19" i="76" s="1"/>
  <c r="K19" i="60"/>
  <c r="K19" i="76" s="1"/>
  <c r="J19" i="60"/>
  <c r="J19" i="76" s="1"/>
  <c r="I19" i="60"/>
  <c r="I19" i="76" s="1"/>
  <c r="H19" i="60"/>
  <c r="H19" i="76" s="1"/>
  <c r="G19" i="60"/>
  <c r="G19" i="76" s="1"/>
  <c r="F19" i="60"/>
  <c r="F19" i="76" s="1"/>
  <c r="E19" i="60"/>
  <c r="E19" i="76" s="1"/>
  <c r="C19" i="60"/>
  <c r="C19" i="76" s="1"/>
  <c r="B19" i="60"/>
  <c r="B19" i="76" s="1"/>
  <c r="A19" i="60"/>
  <c r="S18" i="60"/>
  <c r="S18" i="76" s="1"/>
  <c r="R18" i="60"/>
  <c r="R18" i="76" s="1"/>
  <c r="P18" i="60"/>
  <c r="P18" i="76" s="1"/>
  <c r="O18" i="60"/>
  <c r="O18" i="76" s="1"/>
  <c r="N18" i="60"/>
  <c r="N18" i="76" s="1"/>
  <c r="M18" i="60"/>
  <c r="M18" i="76" s="1"/>
  <c r="L18" i="60"/>
  <c r="L18" i="76" s="1"/>
  <c r="K18" i="60"/>
  <c r="K18" i="76" s="1"/>
  <c r="J18" i="60"/>
  <c r="J18" i="76" s="1"/>
  <c r="I18" i="60"/>
  <c r="I18" i="76" s="1"/>
  <c r="H18" i="60"/>
  <c r="H18" i="76" s="1"/>
  <c r="G18" i="60"/>
  <c r="G18" i="76" s="1"/>
  <c r="F18" i="60"/>
  <c r="F18" i="76" s="1"/>
  <c r="E18" i="60"/>
  <c r="E18" i="76" s="1"/>
  <c r="C18" i="60"/>
  <c r="C18" i="76" s="1"/>
  <c r="B18" i="60"/>
  <c r="B18" i="76" s="1"/>
  <c r="A18" i="60"/>
  <c r="S17" i="60"/>
  <c r="S17" i="76" s="1"/>
  <c r="R17" i="60"/>
  <c r="R17" i="76" s="1"/>
  <c r="P17" i="60"/>
  <c r="P17" i="76" s="1"/>
  <c r="O17" i="60"/>
  <c r="O17" i="76" s="1"/>
  <c r="N17" i="60"/>
  <c r="N17" i="76" s="1"/>
  <c r="M17" i="60"/>
  <c r="M17" i="76" s="1"/>
  <c r="L17" i="60"/>
  <c r="L17" i="76" s="1"/>
  <c r="K17" i="60"/>
  <c r="K17" i="76" s="1"/>
  <c r="J17" i="60"/>
  <c r="J17" i="76" s="1"/>
  <c r="I17" i="60"/>
  <c r="I17" i="76" s="1"/>
  <c r="H17" i="60"/>
  <c r="H17" i="76" s="1"/>
  <c r="G17" i="60"/>
  <c r="G17" i="76" s="1"/>
  <c r="F17" i="60"/>
  <c r="F17" i="76" s="1"/>
  <c r="E17" i="60"/>
  <c r="E17" i="76" s="1"/>
  <c r="C17" i="60"/>
  <c r="C17" i="76" s="1"/>
  <c r="B17" i="60"/>
  <c r="B17" i="76" s="1"/>
  <c r="A17" i="60"/>
  <c r="S16" i="60"/>
  <c r="S16" i="76" s="1"/>
  <c r="R16" i="60"/>
  <c r="R16" i="76" s="1"/>
  <c r="P16" i="60"/>
  <c r="P16" i="76" s="1"/>
  <c r="O16" i="60"/>
  <c r="O16" i="76" s="1"/>
  <c r="N16" i="60"/>
  <c r="N16" i="76" s="1"/>
  <c r="M16" i="60"/>
  <c r="M16" i="76" s="1"/>
  <c r="L16" i="60"/>
  <c r="L16" i="76" s="1"/>
  <c r="K16" i="60"/>
  <c r="K16" i="76" s="1"/>
  <c r="J16" i="60"/>
  <c r="J16" i="76" s="1"/>
  <c r="I16" i="60"/>
  <c r="I16" i="76" s="1"/>
  <c r="H16" i="60"/>
  <c r="H16" i="76" s="1"/>
  <c r="G16" i="60"/>
  <c r="G16" i="76" s="1"/>
  <c r="F16" i="60"/>
  <c r="F16" i="76" s="1"/>
  <c r="E16" i="60"/>
  <c r="E16" i="76" s="1"/>
  <c r="C16" i="60"/>
  <c r="C16" i="76" s="1"/>
  <c r="B16" i="60"/>
  <c r="B16" i="76" s="1"/>
  <c r="A16" i="60"/>
  <c r="S15" i="60"/>
  <c r="S15" i="76" s="1"/>
  <c r="R15" i="60"/>
  <c r="R15" i="76" s="1"/>
  <c r="P15" i="60"/>
  <c r="P15" i="76" s="1"/>
  <c r="O15" i="60"/>
  <c r="O15" i="76" s="1"/>
  <c r="N15" i="60"/>
  <c r="N15" i="76" s="1"/>
  <c r="M15" i="60"/>
  <c r="M15" i="76" s="1"/>
  <c r="L15" i="60"/>
  <c r="L15" i="76" s="1"/>
  <c r="K15" i="60"/>
  <c r="K15" i="76" s="1"/>
  <c r="J15" i="60"/>
  <c r="J15" i="76" s="1"/>
  <c r="I15" i="60"/>
  <c r="I15" i="76" s="1"/>
  <c r="H15" i="60"/>
  <c r="H15" i="76" s="1"/>
  <c r="G15" i="60"/>
  <c r="G15" i="76" s="1"/>
  <c r="F15" i="60"/>
  <c r="F15" i="76" s="1"/>
  <c r="E15" i="60"/>
  <c r="E15" i="76" s="1"/>
  <c r="C15" i="60"/>
  <c r="C15" i="76" s="1"/>
  <c r="B15" i="60"/>
  <c r="B15" i="76" s="1"/>
  <c r="A15" i="60"/>
  <c r="S14" i="60"/>
  <c r="S14" i="76" s="1"/>
  <c r="R14" i="60"/>
  <c r="R14" i="76" s="1"/>
  <c r="P14" i="60"/>
  <c r="P14" i="76" s="1"/>
  <c r="O14" i="60"/>
  <c r="O14" i="76" s="1"/>
  <c r="N14" i="60"/>
  <c r="N14" i="76" s="1"/>
  <c r="M14" i="60"/>
  <c r="M14" i="76" s="1"/>
  <c r="L14" i="60"/>
  <c r="L14" i="76" s="1"/>
  <c r="K14" i="60"/>
  <c r="K14" i="76" s="1"/>
  <c r="J14" i="60"/>
  <c r="J14" i="76" s="1"/>
  <c r="I14" i="60"/>
  <c r="I14" i="76" s="1"/>
  <c r="H14" i="60"/>
  <c r="H14" i="76" s="1"/>
  <c r="G14" i="60"/>
  <c r="G14" i="76" s="1"/>
  <c r="F14" i="60"/>
  <c r="F14" i="76" s="1"/>
  <c r="E14" i="60"/>
  <c r="E14" i="76" s="1"/>
  <c r="C14" i="60"/>
  <c r="C14" i="76" s="1"/>
  <c r="B14" i="60"/>
  <c r="B14" i="76" s="1"/>
  <c r="A14" i="60"/>
  <c r="S13" i="60"/>
  <c r="S13" i="76" s="1"/>
  <c r="R13" i="60"/>
  <c r="R13" i="76" s="1"/>
  <c r="P13" i="60"/>
  <c r="P13" i="76" s="1"/>
  <c r="O13" i="60"/>
  <c r="O13" i="76" s="1"/>
  <c r="N13" i="60"/>
  <c r="N13" i="76" s="1"/>
  <c r="M13" i="60"/>
  <c r="M13" i="76" s="1"/>
  <c r="L13" i="60"/>
  <c r="L13" i="76" s="1"/>
  <c r="K13" i="60"/>
  <c r="K13" i="76" s="1"/>
  <c r="J13" i="60"/>
  <c r="J13" i="76" s="1"/>
  <c r="I13" i="60"/>
  <c r="I13" i="76" s="1"/>
  <c r="H13" i="60"/>
  <c r="H13" i="76" s="1"/>
  <c r="G13" i="60"/>
  <c r="G13" i="76" s="1"/>
  <c r="F13" i="60"/>
  <c r="F13" i="76" s="1"/>
  <c r="E13" i="60"/>
  <c r="E13" i="76" s="1"/>
  <c r="C13" i="60"/>
  <c r="C13" i="76" s="1"/>
  <c r="B13" i="60"/>
  <c r="B13" i="76" s="1"/>
  <c r="A13" i="60"/>
  <c r="S12" i="60"/>
  <c r="S12" i="76" s="1"/>
  <c r="R12" i="60"/>
  <c r="R12" i="76" s="1"/>
  <c r="P12" i="60"/>
  <c r="P12" i="76" s="1"/>
  <c r="O12" i="60"/>
  <c r="O12" i="76" s="1"/>
  <c r="N12" i="60"/>
  <c r="N12" i="76" s="1"/>
  <c r="M12" i="60"/>
  <c r="M12" i="76" s="1"/>
  <c r="L12" i="60"/>
  <c r="L12" i="76" s="1"/>
  <c r="K12" i="60"/>
  <c r="K12" i="76" s="1"/>
  <c r="J12" i="60"/>
  <c r="J12" i="76" s="1"/>
  <c r="I12" i="60"/>
  <c r="I12" i="76" s="1"/>
  <c r="H12" i="60"/>
  <c r="H12" i="76" s="1"/>
  <c r="G12" i="60"/>
  <c r="G12" i="76" s="1"/>
  <c r="F12" i="60"/>
  <c r="F12" i="76" s="1"/>
  <c r="E12" i="60"/>
  <c r="E12" i="76" s="1"/>
  <c r="C12" i="60"/>
  <c r="C12" i="76" s="1"/>
  <c r="B12" i="60"/>
  <c r="B12" i="76" s="1"/>
  <c r="A12" i="60"/>
  <c r="S11" i="60"/>
  <c r="S11" i="76" s="1"/>
  <c r="R11" i="60"/>
  <c r="R11" i="76" s="1"/>
  <c r="P11" i="60"/>
  <c r="P11" i="76" s="1"/>
  <c r="O11" i="60"/>
  <c r="O11" i="76" s="1"/>
  <c r="N11" i="60"/>
  <c r="N11" i="76" s="1"/>
  <c r="M11" i="60"/>
  <c r="M11" i="76" s="1"/>
  <c r="L11" i="60"/>
  <c r="L11" i="76" s="1"/>
  <c r="K11" i="60"/>
  <c r="K11" i="76" s="1"/>
  <c r="J11" i="60"/>
  <c r="J11" i="76" s="1"/>
  <c r="I11" i="60"/>
  <c r="I11" i="76" s="1"/>
  <c r="H11" i="60"/>
  <c r="H11" i="76" s="1"/>
  <c r="G11" i="60"/>
  <c r="G11" i="76" s="1"/>
  <c r="F11" i="60"/>
  <c r="F11" i="76" s="1"/>
  <c r="E11" i="60"/>
  <c r="E11" i="76" s="1"/>
  <c r="C11" i="60"/>
  <c r="C11" i="76" s="1"/>
  <c r="B11" i="60"/>
  <c r="B11" i="76" s="1"/>
  <c r="A11" i="60"/>
  <c r="S10" i="60"/>
  <c r="S10" i="76" s="1"/>
  <c r="R10" i="60"/>
  <c r="R10" i="76" s="1"/>
  <c r="P10" i="60"/>
  <c r="P10" i="76" s="1"/>
  <c r="O10" i="60"/>
  <c r="O10" i="76" s="1"/>
  <c r="N10" i="60"/>
  <c r="N10" i="76" s="1"/>
  <c r="M10" i="60"/>
  <c r="M10" i="76" s="1"/>
  <c r="L10" i="60"/>
  <c r="L10" i="76" s="1"/>
  <c r="K10" i="60"/>
  <c r="K10" i="76" s="1"/>
  <c r="J10" i="60"/>
  <c r="J10" i="76" s="1"/>
  <c r="I10" i="60"/>
  <c r="I10" i="76" s="1"/>
  <c r="H10" i="60"/>
  <c r="H10" i="76" s="1"/>
  <c r="G10" i="60"/>
  <c r="G10" i="76" s="1"/>
  <c r="F10" i="60"/>
  <c r="F10" i="76" s="1"/>
  <c r="E10" i="60"/>
  <c r="E10" i="76" s="1"/>
  <c r="C10" i="60"/>
  <c r="C10" i="76" s="1"/>
  <c r="B10" i="60"/>
  <c r="B10" i="76" s="1"/>
  <c r="A10" i="60"/>
  <c r="S9" i="60"/>
  <c r="S9" i="76" s="1"/>
  <c r="R9" i="60"/>
  <c r="R9" i="76" s="1"/>
  <c r="P9" i="60"/>
  <c r="P9" i="76" s="1"/>
  <c r="O9" i="60"/>
  <c r="O9" i="76" s="1"/>
  <c r="N9" i="60"/>
  <c r="N9" i="76" s="1"/>
  <c r="M9" i="60"/>
  <c r="M9" i="76" s="1"/>
  <c r="L9" i="60"/>
  <c r="L9" i="76" s="1"/>
  <c r="K9" i="60"/>
  <c r="K9" i="76" s="1"/>
  <c r="J9" i="60"/>
  <c r="J9" i="76" s="1"/>
  <c r="I9" i="60"/>
  <c r="I9" i="76" s="1"/>
  <c r="H9" i="60"/>
  <c r="H9" i="76" s="1"/>
  <c r="G9" i="60"/>
  <c r="G9" i="76" s="1"/>
  <c r="F9" i="60"/>
  <c r="F9" i="76" s="1"/>
  <c r="E9" i="60"/>
  <c r="E9" i="76" s="1"/>
  <c r="C9" i="60"/>
  <c r="C9" i="76" s="1"/>
  <c r="B9" i="60"/>
  <c r="B9" i="76" s="1"/>
  <c r="A9" i="60"/>
  <c r="S8" i="60"/>
  <c r="S8" i="76" s="1"/>
  <c r="R8" i="60"/>
  <c r="R8" i="76" s="1"/>
  <c r="P8" i="60"/>
  <c r="P8" i="76" s="1"/>
  <c r="O8" i="60"/>
  <c r="O8" i="76" s="1"/>
  <c r="N8" i="60"/>
  <c r="N8" i="76" s="1"/>
  <c r="M8" i="60"/>
  <c r="M8" i="76" s="1"/>
  <c r="L8" i="60"/>
  <c r="L8" i="76" s="1"/>
  <c r="K8" i="60"/>
  <c r="K8" i="76" s="1"/>
  <c r="J8" i="60"/>
  <c r="J8" i="76" s="1"/>
  <c r="I8" i="60"/>
  <c r="I8" i="76" s="1"/>
  <c r="H8" i="60"/>
  <c r="H8" i="76" s="1"/>
  <c r="G8" i="60"/>
  <c r="G8" i="76" s="1"/>
  <c r="F8" i="60"/>
  <c r="F8" i="76" s="1"/>
  <c r="E8" i="60"/>
  <c r="E8" i="76" s="1"/>
  <c r="C8" i="60"/>
  <c r="C8" i="76" s="1"/>
  <c r="B8" i="60"/>
  <c r="B8" i="76" s="1"/>
  <c r="A8" i="60"/>
  <c r="S7" i="60"/>
  <c r="S7" i="76" s="1"/>
  <c r="R7" i="60"/>
  <c r="R7" i="76" s="1"/>
  <c r="P7" i="60"/>
  <c r="P7" i="76" s="1"/>
  <c r="O7" i="60"/>
  <c r="O7" i="76" s="1"/>
  <c r="N7" i="60"/>
  <c r="N7" i="76" s="1"/>
  <c r="L7" i="60"/>
  <c r="L7" i="76" s="1"/>
  <c r="K7" i="60"/>
  <c r="K7" i="76" s="1"/>
  <c r="J7" i="60"/>
  <c r="J7" i="76" s="1"/>
  <c r="I7" i="60"/>
  <c r="I7" i="76" s="1"/>
  <c r="H7" i="60"/>
  <c r="H7" i="76" s="1"/>
  <c r="G7" i="60"/>
  <c r="G7" i="76" s="1"/>
  <c r="F7" i="60"/>
  <c r="F7" i="76" s="1"/>
  <c r="E7" i="60"/>
  <c r="E7" i="76" s="1"/>
  <c r="C7" i="60"/>
  <c r="C7" i="76" s="1"/>
  <c r="B7" i="60"/>
  <c r="B7" i="76" s="1"/>
  <c r="A7" i="60"/>
  <c r="S6" i="60"/>
  <c r="S6" i="76" s="1"/>
  <c r="R6" i="60"/>
  <c r="R6" i="76" s="1"/>
  <c r="P6" i="60"/>
  <c r="P6" i="76" s="1"/>
  <c r="O6" i="60"/>
  <c r="O6" i="76" s="1"/>
  <c r="N6" i="60"/>
  <c r="N6" i="76" s="1"/>
  <c r="M6" i="60"/>
  <c r="M6" i="76" s="1"/>
  <c r="L6" i="60"/>
  <c r="L6" i="76" s="1"/>
  <c r="K6" i="60"/>
  <c r="K6" i="76" s="1"/>
  <c r="J6" i="60"/>
  <c r="J6" i="76" s="1"/>
  <c r="I6" i="60"/>
  <c r="I6" i="76" s="1"/>
  <c r="H6" i="60"/>
  <c r="H6" i="76" s="1"/>
  <c r="G6" i="60"/>
  <c r="G6" i="76" s="1"/>
  <c r="F6" i="60"/>
  <c r="F6" i="76" s="1"/>
  <c r="E6" i="60"/>
  <c r="E6" i="76" s="1"/>
  <c r="C6" i="60"/>
  <c r="C6" i="76" s="1"/>
  <c r="B6" i="60"/>
  <c r="B6" i="76" s="1"/>
  <c r="A6" i="60"/>
  <c r="D1" i="60"/>
  <c r="D1" i="76" s="1"/>
  <c r="FJ10" i="5" l="1"/>
  <c r="FJ11" i="5"/>
  <c r="FJ12" i="5"/>
  <c r="FJ13" i="5"/>
  <c r="FJ14" i="5"/>
  <c r="FJ15" i="5"/>
  <c r="FJ16" i="5"/>
  <c r="FJ17" i="5"/>
  <c r="FJ18" i="5"/>
  <c r="FJ19" i="5"/>
  <c r="FJ20" i="5"/>
  <c r="FJ21" i="5"/>
  <c r="FJ22" i="5"/>
  <c r="FJ23" i="5"/>
  <c r="FJ24" i="5"/>
  <c r="FJ25" i="5"/>
  <c r="FJ26" i="5"/>
  <c r="FJ27" i="5"/>
  <c r="FJ28" i="5"/>
  <c r="FJ29" i="5"/>
  <c r="FJ30" i="5"/>
  <c r="FJ31" i="5"/>
  <c r="FJ32" i="5"/>
  <c r="FJ33" i="5"/>
  <c r="FJ34" i="5"/>
  <c r="FJ35" i="5"/>
  <c r="FJ36" i="5"/>
  <c r="FJ37" i="5"/>
  <c r="FJ38" i="5"/>
  <c r="FJ39" i="5"/>
  <c r="FJ40" i="5"/>
  <c r="FJ41" i="5"/>
  <c r="FJ42" i="5"/>
  <c r="FJ43" i="5"/>
  <c r="FJ44" i="5"/>
  <c r="FJ45" i="5"/>
  <c r="FJ46" i="5"/>
  <c r="FJ47" i="5"/>
  <c r="FJ48" i="5"/>
  <c r="FJ49" i="5"/>
  <c r="FJ50" i="5"/>
  <c r="FJ51" i="5"/>
  <c r="FJ52" i="5"/>
  <c r="FJ53" i="5"/>
  <c r="FJ54" i="5"/>
  <c r="FJ55" i="5"/>
  <c r="FJ56" i="5"/>
  <c r="FJ57" i="5"/>
  <c r="EZ10" i="5" l="1"/>
  <c r="EZ11" i="5"/>
  <c r="EZ12" i="5"/>
  <c r="EZ13" i="5"/>
  <c r="EZ14" i="5"/>
  <c r="EZ15" i="5"/>
  <c r="EZ16" i="5"/>
  <c r="EZ17" i="5"/>
  <c r="EZ18" i="5"/>
  <c r="EZ19" i="5"/>
  <c r="EZ20" i="5"/>
  <c r="EZ21" i="5"/>
  <c r="EZ22" i="5"/>
  <c r="EZ23" i="5"/>
  <c r="EZ24" i="5"/>
  <c r="EZ25" i="5"/>
  <c r="EZ26" i="5"/>
  <c r="EZ27" i="5"/>
  <c r="EZ28" i="5"/>
  <c r="EZ29" i="5"/>
  <c r="EZ30" i="5"/>
  <c r="EZ31" i="5"/>
  <c r="EZ32" i="5"/>
  <c r="EZ33" i="5"/>
  <c r="EZ34" i="5"/>
  <c r="EZ35" i="5"/>
  <c r="EZ36" i="5"/>
  <c r="EZ37" i="5"/>
  <c r="EZ38" i="5"/>
  <c r="EZ39" i="5"/>
  <c r="EZ40" i="5"/>
  <c r="EZ41" i="5"/>
  <c r="EZ42" i="5"/>
  <c r="EZ43" i="5"/>
  <c r="EZ44" i="5"/>
  <c r="EZ45" i="5"/>
  <c r="EZ46" i="5"/>
  <c r="EZ47" i="5"/>
  <c r="EZ48" i="5"/>
  <c r="EZ49" i="5"/>
  <c r="EZ50" i="5"/>
  <c r="EZ51" i="5"/>
  <c r="EZ52" i="5"/>
  <c r="EZ53" i="5"/>
  <c r="EZ54" i="5"/>
  <c r="EZ55" i="5"/>
  <c r="EZ56" i="5"/>
  <c r="EZ57" i="5"/>
  <c r="EY10" i="5"/>
  <c r="EY11" i="5"/>
  <c r="EY12" i="5"/>
  <c r="EY13" i="5"/>
  <c r="EY14" i="5"/>
  <c r="EY15" i="5"/>
  <c r="EY16" i="5"/>
  <c r="EY17" i="5"/>
  <c r="EY18" i="5"/>
  <c r="EY19" i="5"/>
  <c r="EY20" i="5"/>
  <c r="EY21" i="5"/>
  <c r="EY22" i="5"/>
  <c r="EY23" i="5"/>
  <c r="EY24" i="5"/>
  <c r="EY25" i="5"/>
  <c r="EY26" i="5"/>
  <c r="EY27" i="5"/>
  <c r="EY28" i="5"/>
  <c r="EY29" i="5"/>
  <c r="EY30" i="5"/>
  <c r="EY31" i="5"/>
  <c r="EY32" i="5"/>
  <c r="EY33" i="5"/>
  <c r="EY34" i="5"/>
  <c r="EY35" i="5"/>
  <c r="EY36" i="5"/>
  <c r="EY37" i="5"/>
  <c r="EY38" i="5"/>
  <c r="EY39" i="5"/>
  <c r="EY40" i="5"/>
  <c r="EY41" i="5"/>
  <c r="EY42" i="5"/>
  <c r="EY43" i="5"/>
  <c r="EY44" i="5"/>
  <c r="EY45" i="5"/>
  <c r="EY46" i="5"/>
  <c r="EY47" i="5"/>
  <c r="EY48" i="5"/>
  <c r="EY49" i="5"/>
  <c r="EY50" i="5"/>
  <c r="EY51" i="5"/>
  <c r="EY52" i="5"/>
  <c r="EY53" i="5"/>
  <c r="EY54" i="5"/>
  <c r="EY55" i="5"/>
  <c r="EY56" i="5"/>
  <c r="EY57" i="5"/>
  <c r="EX10" i="5"/>
  <c r="EX11" i="5"/>
  <c r="EX12" i="5"/>
  <c r="EX13" i="5"/>
  <c r="EX14" i="5"/>
  <c r="EX15" i="5"/>
  <c r="EX16" i="5"/>
  <c r="EX17" i="5"/>
  <c r="EX18" i="5"/>
  <c r="EX19" i="5"/>
  <c r="EX20" i="5"/>
  <c r="EX21" i="5"/>
  <c r="EX22" i="5"/>
  <c r="EX23" i="5"/>
  <c r="EX24" i="5"/>
  <c r="EX25" i="5"/>
  <c r="EX26" i="5"/>
  <c r="EX27" i="5"/>
  <c r="EX28" i="5"/>
  <c r="EX29" i="5"/>
  <c r="EX30" i="5"/>
  <c r="EX31" i="5"/>
  <c r="EX32" i="5"/>
  <c r="EX33" i="5"/>
  <c r="EX34" i="5"/>
  <c r="EX35" i="5"/>
  <c r="EX36" i="5"/>
  <c r="EX37" i="5"/>
  <c r="EX38" i="5"/>
  <c r="EX39" i="5"/>
  <c r="EX40" i="5"/>
  <c r="EX41" i="5"/>
  <c r="EX42" i="5"/>
  <c r="EX43" i="5"/>
  <c r="EX44" i="5"/>
  <c r="EX45" i="5"/>
  <c r="EX46" i="5"/>
  <c r="EX47" i="5"/>
  <c r="EX48" i="5"/>
  <c r="EX49" i="5"/>
  <c r="EX50" i="5"/>
  <c r="EX51" i="5"/>
  <c r="EX52" i="5"/>
  <c r="EX53" i="5"/>
  <c r="EX54" i="5"/>
  <c r="EX55" i="5"/>
  <c r="EX56" i="5"/>
  <c r="EX57" i="5"/>
  <c r="FM10" i="5"/>
  <c r="FM11" i="5"/>
  <c r="FM12" i="5"/>
  <c r="FM13" i="5"/>
  <c r="FM14" i="5"/>
  <c r="FM15" i="5"/>
  <c r="FM16" i="5"/>
  <c r="FM17" i="5"/>
  <c r="FM18" i="5"/>
  <c r="FM19" i="5"/>
  <c r="FM20" i="5"/>
  <c r="FM21" i="5"/>
  <c r="FM22" i="5"/>
  <c r="FM23" i="5"/>
  <c r="FM24" i="5"/>
  <c r="FM25" i="5"/>
  <c r="FM26" i="5"/>
  <c r="FM27" i="5"/>
  <c r="FM28" i="5"/>
  <c r="FM29" i="5"/>
  <c r="FM30" i="5"/>
  <c r="FM31" i="5"/>
  <c r="FM32" i="5"/>
  <c r="FM33" i="5"/>
  <c r="FM34" i="5"/>
  <c r="FM35" i="5"/>
  <c r="FM36" i="5"/>
  <c r="FM37" i="5"/>
  <c r="FM38" i="5"/>
  <c r="FM39" i="5"/>
  <c r="FM40" i="5"/>
  <c r="FM41" i="5"/>
  <c r="FM42" i="5"/>
  <c r="FM43" i="5"/>
  <c r="FM44" i="5"/>
  <c r="FM45" i="5"/>
  <c r="FM46" i="5"/>
  <c r="FM47" i="5"/>
  <c r="FM48" i="5"/>
  <c r="FM49" i="5"/>
  <c r="FM50" i="5"/>
  <c r="FM51" i="5"/>
  <c r="FM52" i="5"/>
  <c r="FM53" i="5"/>
  <c r="FM54" i="5"/>
  <c r="FM55" i="5"/>
  <c r="FM56" i="5"/>
  <c r="FM57" i="5"/>
  <c r="FM58" i="5"/>
  <c r="FM59" i="5"/>
  <c r="FL10" i="5"/>
  <c r="FL11" i="5"/>
  <c r="FL12" i="5"/>
  <c r="FL13" i="5"/>
  <c r="FL14" i="5"/>
  <c r="FL15" i="5"/>
  <c r="FL16" i="5"/>
  <c r="FL17" i="5"/>
  <c r="FL18" i="5"/>
  <c r="FL19" i="5"/>
  <c r="FL20" i="5"/>
  <c r="FL21" i="5"/>
  <c r="FL22" i="5"/>
  <c r="FL23" i="5"/>
  <c r="FL24" i="5"/>
  <c r="FL25" i="5"/>
  <c r="FL26" i="5"/>
  <c r="FL27" i="5"/>
  <c r="FL28" i="5"/>
  <c r="FL29" i="5"/>
  <c r="FL30" i="5"/>
  <c r="FL31" i="5"/>
  <c r="FL32" i="5"/>
  <c r="FL33" i="5"/>
  <c r="FL34" i="5"/>
  <c r="FL35" i="5"/>
  <c r="FL36" i="5"/>
  <c r="FL37" i="5"/>
  <c r="FL38" i="5"/>
  <c r="FL39" i="5"/>
  <c r="FL40" i="5"/>
  <c r="FL41" i="5"/>
  <c r="FL42" i="5"/>
  <c r="FL43" i="5"/>
  <c r="FL44" i="5"/>
  <c r="FL45" i="5"/>
  <c r="FL46" i="5"/>
  <c r="FL47" i="5"/>
  <c r="FL48" i="5"/>
  <c r="FL49" i="5"/>
  <c r="FL50" i="5"/>
  <c r="FL51" i="5"/>
  <c r="FL52" i="5"/>
  <c r="FL53" i="5"/>
  <c r="FL54" i="5"/>
  <c r="FL55" i="5"/>
  <c r="FL56" i="5"/>
  <c r="FL57" i="5"/>
  <c r="FI10" i="5"/>
  <c r="FI11" i="5"/>
  <c r="FI12" i="5"/>
  <c r="FI13" i="5"/>
  <c r="FI14" i="5"/>
  <c r="FI15" i="5"/>
  <c r="FI16" i="5"/>
  <c r="FI17" i="5"/>
  <c r="FI18" i="5"/>
  <c r="FI19" i="5"/>
  <c r="FI20" i="5"/>
  <c r="FI21" i="5"/>
  <c r="FI22" i="5"/>
  <c r="FI23" i="5"/>
  <c r="FI24" i="5"/>
  <c r="FI25" i="5"/>
  <c r="FI26" i="5"/>
  <c r="FI27" i="5"/>
  <c r="FI28" i="5"/>
  <c r="FI29" i="5"/>
  <c r="FI30" i="5"/>
  <c r="FI31" i="5"/>
  <c r="FI32" i="5"/>
  <c r="FI33" i="5"/>
  <c r="FI34" i="5"/>
  <c r="FI35" i="5"/>
  <c r="FI36" i="5"/>
  <c r="FI37" i="5"/>
  <c r="FI38" i="5"/>
  <c r="FI39" i="5"/>
  <c r="FI40" i="5"/>
  <c r="FI41" i="5"/>
  <c r="FI42" i="5"/>
  <c r="FI43" i="5"/>
  <c r="FI44" i="5"/>
  <c r="FI45" i="5"/>
  <c r="FI46" i="5"/>
  <c r="FI47" i="5"/>
  <c r="FI48" i="5"/>
  <c r="FI49" i="5"/>
  <c r="FI50" i="5"/>
  <c r="FI51" i="5"/>
  <c r="FI52" i="5"/>
  <c r="FI53" i="5"/>
  <c r="FI54" i="5"/>
  <c r="FI55" i="5"/>
  <c r="FI56" i="5"/>
  <c r="FI57" i="5"/>
  <c r="FK10" i="5"/>
  <c r="FK11" i="5"/>
  <c r="FK12" i="5"/>
  <c r="FK13" i="5"/>
  <c r="FK14" i="5"/>
  <c r="FK15" i="5"/>
  <c r="FK16" i="5"/>
  <c r="FK17" i="5"/>
  <c r="FK18" i="5"/>
  <c r="FK19" i="5"/>
  <c r="FK20" i="5"/>
  <c r="FK21" i="5"/>
  <c r="FK22" i="5"/>
  <c r="FK23" i="5"/>
  <c r="FK24" i="5"/>
  <c r="FK25" i="5"/>
  <c r="FK26" i="5"/>
  <c r="FK27" i="5"/>
  <c r="FK28" i="5"/>
  <c r="FK29" i="5"/>
  <c r="FK30" i="5"/>
  <c r="FK31" i="5"/>
  <c r="FK32" i="5"/>
  <c r="FK33" i="5"/>
  <c r="FK34" i="5"/>
  <c r="FK35" i="5"/>
  <c r="FK36" i="5"/>
  <c r="FK37" i="5"/>
  <c r="FK38" i="5"/>
  <c r="FK39" i="5"/>
  <c r="FK40" i="5"/>
  <c r="FK41" i="5"/>
  <c r="FK42" i="5"/>
  <c r="FK43" i="5"/>
  <c r="FK44" i="5"/>
  <c r="FK45" i="5"/>
  <c r="FK46" i="5"/>
  <c r="FK47" i="5"/>
  <c r="FK48" i="5"/>
  <c r="FK49" i="5"/>
  <c r="FK50" i="5"/>
  <c r="FK51" i="5"/>
  <c r="FK52" i="5"/>
  <c r="FK53" i="5"/>
  <c r="FK54" i="5"/>
  <c r="FK55" i="5"/>
  <c r="FK56" i="5"/>
  <c r="FK57" i="5"/>
  <c r="X7" i="2" l="1"/>
  <c r="W7" i="2" l="1"/>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U6" i="62"/>
  <c r="U47" i="2" l="1"/>
  <c r="U52" i="2"/>
  <c r="U48" i="2"/>
  <c r="U44" i="2"/>
  <c r="U40" i="2"/>
  <c r="U36" i="2"/>
  <c r="U32" i="2"/>
  <c r="U28" i="2"/>
  <c r="U24" i="2"/>
  <c r="U20" i="2"/>
  <c r="U16" i="2"/>
  <c r="U12" i="2"/>
  <c r="U8" i="2"/>
  <c r="U51" i="2"/>
  <c r="U35" i="2"/>
  <c r="U23" i="2"/>
  <c r="U7" i="2"/>
  <c r="U39" i="2"/>
  <c r="U27" i="2"/>
  <c r="U15" i="2"/>
  <c r="U11" i="2"/>
  <c r="U54" i="2"/>
  <c r="U42" i="2"/>
  <c r="U34" i="2"/>
  <c r="U26" i="2"/>
  <c r="U22" i="2"/>
  <c r="U18" i="2"/>
  <c r="U14" i="2"/>
  <c r="U10" i="2"/>
  <c r="U55" i="2"/>
  <c r="U43" i="2"/>
  <c r="U31" i="2"/>
  <c r="U19" i="2"/>
  <c r="U50" i="2"/>
  <c r="U46" i="2"/>
  <c r="U38" i="2"/>
  <c r="U30" i="2"/>
  <c r="U53" i="2"/>
  <c r="U49" i="2"/>
  <c r="U45" i="2"/>
  <c r="U41" i="2"/>
  <c r="U37" i="2"/>
  <c r="U33" i="2"/>
  <c r="U29" i="2"/>
  <c r="U25" i="2"/>
  <c r="U21" i="2"/>
  <c r="U17" i="2"/>
  <c r="U13" i="2"/>
  <c r="U9" i="2"/>
  <c r="CQ59" i="5"/>
  <c r="CQ58" i="5"/>
  <c r="J4" i="51"/>
  <c r="J4" i="25"/>
  <c r="J4" i="22"/>
  <c r="U57" i="62" l="1"/>
  <c r="U56" i="62"/>
  <c r="J4" i="17"/>
  <c r="J4" i="50"/>
  <c r="J4" i="6" l="1"/>
  <c r="J4" i="55" l="1"/>
  <c r="J4" i="54"/>
  <c r="J4" i="53"/>
  <c r="J4" i="52"/>
  <c r="J4" i="49"/>
  <c r="J4" i="48"/>
  <c r="J4" i="47"/>
  <c r="J4" i="46"/>
  <c r="J4" i="45"/>
  <c r="J4" i="44"/>
  <c r="J4" i="43"/>
  <c r="J4" i="42"/>
  <c r="J4" i="41"/>
  <c r="J4" i="40"/>
  <c r="J4" i="39"/>
  <c r="J4" i="38"/>
  <c r="J4" i="37"/>
  <c r="J4" i="36"/>
  <c r="J4" i="35"/>
  <c r="J4" i="34"/>
  <c r="J4" i="33"/>
  <c r="J4" i="32"/>
  <c r="J4" i="31"/>
  <c r="J4" i="30"/>
  <c r="J4" i="29"/>
  <c r="J4" i="28"/>
  <c r="J4" i="27"/>
  <c r="J4" i="26"/>
  <c r="J4" i="24"/>
  <c r="J4" i="23"/>
  <c r="J4" i="21"/>
  <c r="J4" i="20"/>
  <c r="J4" i="19"/>
  <c r="J4" i="18"/>
  <c r="J4" i="16"/>
  <c r="J4" i="15"/>
  <c r="J4" i="14"/>
  <c r="J4" i="13"/>
  <c r="J4" i="12"/>
  <c r="J4" i="11"/>
  <c r="J4" i="10"/>
  <c r="J4" i="9"/>
  <c r="J4" i="8"/>
  <c r="J4" i="7"/>
  <c r="AB7" i="2" l="1"/>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CX8" i="5" l="1"/>
  <c r="CX8" i="75" s="1"/>
  <c r="CX58" i="75" l="1"/>
  <c r="CX59" i="75"/>
  <c r="CX59" i="5"/>
  <c r="CX58" i="5"/>
  <c r="CO10" i="5"/>
  <c r="CO10" i="75" s="1"/>
  <c r="CO11" i="5"/>
  <c r="CO11" i="75" s="1"/>
  <c r="CO12" i="5"/>
  <c r="CO12" i="75" s="1"/>
  <c r="CO13" i="5"/>
  <c r="CO13" i="75" s="1"/>
  <c r="CO14" i="5"/>
  <c r="CO14" i="75" s="1"/>
  <c r="CO15" i="5"/>
  <c r="CO15" i="75" s="1"/>
  <c r="CO16" i="5"/>
  <c r="CO16" i="75" s="1"/>
  <c r="CO17" i="5"/>
  <c r="CO17" i="75" s="1"/>
  <c r="CO18" i="5"/>
  <c r="CO18" i="75" s="1"/>
  <c r="CO19" i="5"/>
  <c r="CO19" i="75" s="1"/>
  <c r="CO20" i="5"/>
  <c r="CO20" i="75" s="1"/>
  <c r="CO21" i="5"/>
  <c r="CO21" i="75" s="1"/>
  <c r="CO22" i="5"/>
  <c r="CO22" i="75" s="1"/>
  <c r="CO23" i="5"/>
  <c r="CO23" i="75" s="1"/>
  <c r="CO24" i="5"/>
  <c r="CO24" i="75" s="1"/>
  <c r="CO25" i="5"/>
  <c r="CO25" i="75" s="1"/>
  <c r="CO26" i="5"/>
  <c r="CO26" i="75" s="1"/>
  <c r="CO27" i="5"/>
  <c r="CO27" i="75" s="1"/>
  <c r="CO28" i="5"/>
  <c r="CO28" i="75" s="1"/>
  <c r="CO29" i="5"/>
  <c r="CO29" i="75" s="1"/>
  <c r="CO30" i="5"/>
  <c r="CO30" i="75" s="1"/>
  <c r="CO31" i="5"/>
  <c r="CO31" i="75" s="1"/>
  <c r="CO32" i="5"/>
  <c r="CO32" i="75" s="1"/>
  <c r="CO33" i="5"/>
  <c r="CO33" i="75" s="1"/>
  <c r="CO34" i="5"/>
  <c r="CO34" i="75" s="1"/>
  <c r="CO35" i="5"/>
  <c r="CO35" i="75" s="1"/>
  <c r="CO36" i="5"/>
  <c r="CO36" i="75" s="1"/>
  <c r="CO37" i="5"/>
  <c r="CO37" i="75" s="1"/>
  <c r="CO38" i="5"/>
  <c r="CO38" i="75" s="1"/>
  <c r="CO39" i="5"/>
  <c r="CO39" i="75" s="1"/>
  <c r="CO40" i="5"/>
  <c r="CO40" i="75" s="1"/>
  <c r="CO41" i="5"/>
  <c r="CO41" i="75" s="1"/>
  <c r="CO42" i="5"/>
  <c r="CO42" i="75" s="1"/>
  <c r="CO43" i="5"/>
  <c r="CO43" i="75" s="1"/>
  <c r="CO44" i="5"/>
  <c r="CO44" i="75" s="1"/>
  <c r="CO45" i="5"/>
  <c r="CO45" i="75" s="1"/>
  <c r="CO46" i="5"/>
  <c r="CO46" i="75" s="1"/>
  <c r="CO47" i="5"/>
  <c r="CO47" i="75" s="1"/>
  <c r="CO48" i="5"/>
  <c r="CO48" i="75" s="1"/>
  <c r="CO49" i="5"/>
  <c r="CO49" i="75" s="1"/>
  <c r="CO50" i="5"/>
  <c r="CO50" i="75" s="1"/>
  <c r="CO51" i="5"/>
  <c r="CO51" i="75" s="1"/>
  <c r="CO52" i="5"/>
  <c r="CO52" i="75" s="1"/>
  <c r="CO53" i="5"/>
  <c r="CO53" i="75" s="1"/>
  <c r="CO54" i="5"/>
  <c r="CO54" i="75" s="1"/>
  <c r="CO55" i="5"/>
  <c r="CO55" i="75" s="1"/>
  <c r="CO56" i="5"/>
  <c r="CO56" i="75" s="1"/>
  <c r="CO57" i="5"/>
  <c r="CO57" i="75" s="1"/>
  <c r="Q6" i="60"/>
  <c r="Q6" i="76" s="1"/>
  <c r="Q45" i="60" l="1"/>
  <c r="Q45" i="76" s="1"/>
  <c r="R45" i="62"/>
  <c r="R45" i="2"/>
  <c r="Q33" i="60"/>
  <c r="Q33" i="76" s="1"/>
  <c r="R33" i="62"/>
  <c r="R33" i="2"/>
  <c r="Q25" i="60"/>
  <c r="Q25" i="76" s="1"/>
  <c r="R25" i="62"/>
  <c r="R25" i="2"/>
  <c r="Q54" i="60"/>
  <c r="Q54" i="76" s="1"/>
  <c r="R54" i="62"/>
  <c r="R54" i="2"/>
  <c r="Q50" i="60"/>
  <c r="Q50" i="76" s="1"/>
  <c r="R50" i="62"/>
  <c r="R50" i="2"/>
  <c r="Q46" i="60"/>
  <c r="Q46" i="76" s="1"/>
  <c r="R46" i="62"/>
  <c r="R46" i="2"/>
  <c r="Q42" i="60"/>
  <c r="Q42" i="76" s="1"/>
  <c r="R42" i="62"/>
  <c r="R42" i="2"/>
  <c r="Q38" i="60"/>
  <c r="Q38" i="76" s="1"/>
  <c r="R38" i="62"/>
  <c r="R38" i="2"/>
  <c r="Q34" i="60"/>
  <c r="Q34" i="76" s="1"/>
  <c r="R34" i="62"/>
  <c r="R34" i="2"/>
  <c r="Q30" i="60"/>
  <c r="Q30" i="76" s="1"/>
  <c r="R30" i="62"/>
  <c r="R30" i="2"/>
  <c r="Q26" i="60"/>
  <c r="Q26" i="76" s="1"/>
  <c r="R26" i="62"/>
  <c r="R26" i="2"/>
  <c r="Q22" i="60"/>
  <c r="Q22" i="76" s="1"/>
  <c r="R22" i="62"/>
  <c r="R22" i="2"/>
  <c r="Q18" i="60"/>
  <c r="Q18" i="76" s="1"/>
  <c r="R18" i="62"/>
  <c r="R18" i="2"/>
  <c r="Q14" i="60"/>
  <c r="Q14" i="76" s="1"/>
  <c r="R14" i="62"/>
  <c r="R14" i="2"/>
  <c r="Q10" i="60"/>
  <c r="Q10" i="76" s="1"/>
  <c r="R10" i="62"/>
  <c r="R10" i="2"/>
  <c r="Q49" i="60"/>
  <c r="Q49" i="76" s="1"/>
  <c r="R49" i="62"/>
  <c r="R49" i="2"/>
  <c r="Q37" i="60"/>
  <c r="Q37" i="76" s="1"/>
  <c r="R37" i="62"/>
  <c r="R37" i="2"/>
  <c r="Q13" i="60"/>
  <c r="Q13" i="76" s="1"/>
  <c r="R13" i="62"/>
  <c r="R13" i="2"/>
  <c r="Q44" i="60"/>
  <c r="Q44" i="76" s="1"/>
  <c r="R44" i="62"/>
  <c r="R44" i="2"/>
  <c r="Q36" i="60"/>
  <c r="Q36" i="76" s="1"/>
  <c r="R36" i="62"/>
  <c r="R36" i="2"/>
  <c r="Q32" i="60"/>
  <c r="Q32" i="76" s="1"/>
  <c r="R32" i="62"/>
  <c r="R32" i="2"/>
  <c r="Q28" i="60"/>
  <c r="Q28" i="76" s="1"/>
  <c r="R28" i="62"/>
  <c r="R28" i="2"/>
  <c r="Q24" i="60"/>
  <c r="Q24" i="76" s="1"/>
  <c r="R24" i="62"/>
  <c r="R24" i="2"/>
  <c r="Q20" i="60"/>
  <c r="Q20" i="76" s="1"/>
  <c r="R20" i="62"/>
  <c r="R20" i="2"/>
  <c r="Q16" i="60"/>
  <c r="Q16" i="76" s="1"/>
  <c r="R16" i="62"/>
  <c r="R16" i="2"/>
  <c r="Q12" i="60"/>
  <c r="Q12" i="76" s="1"/>
  <c r="R12" i="62"/>
  <c r="R12" i="2"/>
  <c r="Q8" i="60"/>
  <c r="Q8" i="76" s="1"/>
  <c r="R8" i="62"/>
  <c r="R8" i="2"/>
  <c r="Q53" i="60"/>
  <c r="Q53" i="76" s="1"/>
  <c r="R53" i="62"/>
  <c r="R53" i="2"/>
  <c r="Q41" i="60"/>
  <c r="Q41" i="76" s="1"/>
  <c r="R41" i="62"/>
  <c r="R41" i="2"/>
  <c r="Q29" i="60"/>
  <c r="Q29" i="76" s="1"/>
  <c r="R29" i="62"/>
  <c r="R29" i="2"/>
  <c r="Q21" i="60"/>
  <c r="Q21" i="76" s="1"/>
  <c r="R21" i="62"/>
  <c r="R21" i="2"/>
  <c r="Q17" i="60"/>
  <c r="Q17" i="76" s="1"/>
  <c r="R17" i="62"/>
  <c r="R17" i="2"/>
  <c r="Q9" i="60"/>
  <c r="Q9" i="76" s="1"/>
  <c r="R9" i="62"/>
  <c r="R9" i="2"/>
  <c r="Q52" i="60"/>
  <c r="Q52" i="76" s="1"/>
  <c r="R52" i="62"/>
  <c r="R52" i="2"/>
  <c r="Q48" i="60"/>
  <c r="Q48" i="76" s="1"/>
  <c r="R48" i="62"/>
  <c r="R48" i="2"/>
  <c r="Q40" i="60"/>
  <c r="Q40" i="76" s="1"/>
  <c r="R40" i="62"/>
  <c r="R40" i="2"/>
  <c r="Q55" i="60"/>
  <c r="Q55" i="76" s="1"/>
  <c r="R55" i="62"/>
  <c r="R55" i="2"/>
  <c r="Q51" i="60"/>
  <c r="Q51" i="76" s="1"/>
  <c r="R51" i="62"/>
  <c r="R51" i="2"/>
  <c r="Q47" i="60"/>
  <c r="Q47" i="76" s="1"/>
  <c r="R47" i="62"/>
  <c r="R47" i="2"/>
  <c r="Q43" i="60"/>
  <c r="Q43" i="76" s="1"/>
  <c r="R43" i="62"/>
  <c r="R43" i="2"/>
  <c r="Q39" i="60"/>
  <c r="Q39" i="76" s="1"/>
  <c r="R39" i="62"/>
  <c r="R39" i="2"/>
  <c r="Q35" i="60"/>
  <c r="Q35" i="76" s="1"/>
  <c r="R35" i="62"/>
  <c r="R35" i="2"/>
  <c r="Q31" i="60"/>
  <c r="Q31" i="76" s="1"/>
  <c r="R31" i="62"/>
  <c r="R31" i="2"/>
  <c r="Q27" i="60"/>
  <c r="Q27" i="76" s="1"/>
  <c r="R27" i="62"/>
  <c r="R27" i="2"/>
  <c r="Q23" i="60"/>
  <c r="Q23" i="76" s="1"/>
  <c r="R23" i="62"/>
  <c r="R23" i="2"/>
  <c r="Q19" i="60"/>
  <c r="Q19" i="76" s="1"/>
  <c r="R19" i="62"/>
  <c r="R19" i="2"/>
  <c r="Q15" i="60"/>
  <c r="Q15" i="76" s="1"/>
  <c r="R15" i="62"/>
  <c r="R15" i="2"/>
  <c r="Q11" i="60"/>
  <c r="Q11" i="76" s="1"/>
  <c r="R11" i="62"/>
  <c r="R11" i="2"/>
  <c r="Q7" i="60"/>
  <c r="Q7" i="76" s="1"/>
  <c r="R7" i="62"/>
  <c r="R7"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CR8" i="5"/>
  <c r="CR8" i="75" s="1"/>
  <c r="CR58" i="75" l="1"/>
  <c r="CR59" i="75"/>
  <c r="CR59" i="5"/>
  <c r="CR58" i="5"/>
  <c r="AD52" i="2"/>
  <c r="AD36" i="2"/>
  <c r="AD12" i="2"/>
  <c r="AD53" i="2"/>
  <c r="AD45" i="2"/>
  <c r="AD37" i="2"/>
  <c r="AD29" i="2"/>
  <c r="AD21" i="2"/>
  <c r="AD13" i="2"/>
  <c r="AD28" i="2"/>
  <c r="AD49" i="2"/>
  <c r="AD41" i="2"/>
  <c r="AD33" i="2"/>
  <c r="AD25" i="2"/>
  <c r="AD17" i="2"/>
  <c r="AD8" i="2"/>
  <c r="AD44" i="2"/>
  <c r="AD20" i="2"/>
  <c r="AD48" i="2"/>
  <c r="AD40" i="2"/>
  <c r="AD32" i="2"/>
  <c r="AD24" i="2"/>
  <c r="AD16" i="2"/>
  <c r="V44" i="60"/>
  <c r="V44" i="76" s="1"/>
  <c r="V41" i="60"/>
  <c r="V41" i="76" s="1"/>
  <c r="V17" i="60"/>
  <c r="V17" i="76" s="1"/>
  <c r="V8" i="60"/>
  <c r="V8" i="76" s="1"/>
  <c r="V36" i="60"/>
  <c r="V36" i="76" s="1"/>
  <c r="V20" i="60"/>
  <c r="V20" i="76" s="1"/>
  <c r="V33" i="60"/>
  <c r="V33" i="76" s="1"/>
  <c r="V48" i="60"/>
  <c r="V48" i="76" s="1"/>
  <c r="V40" i="60"/>
  <c r="V40" i="76" s="1"/>
  <c r="V32" i="60"/>
  <c r="V32" i="76" s="1"/>
  <c r="V24" i="60"/>
  <c r="V24" i="76" s="1"/>
  <c r="V16" i="60"/>
  <c r="V16" i="76" s="1"/>
  <c r="V52" i="60"/>
  <c r="V52" i="76" s="1"/>
  <c r="V28" i="60"/>
  <c r="V28" i="76" s="1"/>
  <c r="V12" i="60"/>
  <c r="V12" i="76" s="1"/>
  <c r="V49" i="60"/>
  <c r="V49" i="76" s="1"/>
  <c r="V25" i="60"/>
  <c r="V25" i="76" s="1"/>
  <c r="V53" i="60"/>
  <c r="V53" i="76" s="1"/>
  <c r="V45" i="60"/>
  <c r="V45" i="76" s="1"/>
  <c r="V37" i="60"/>
  <c r="V37" i="76" s="1"/>
  <c r="V29" i="60"/>
  <c r="V29" i="76" s="1"/>
  <c r="V21" i="60"/>
  <c r="V21" i="76" s="1"/>
  <c r="V13" i="60"/>
  <c r="V13" i="76" s="1"/>
  <c r="FV10" i="5"/>
  <c r="FW10" i="5"/>
  <c r="FX10" i="5"/>
  <c r="FV11" i="5"/>
  <c r="FW11" i="5"/>
  <c r="FX11" i="5"/>
  <c r="FV12" i="5"/>
  <c r="FW12" i="5"/>
  <c r="FX12" i="5"/>
  <c r="FV13" i="5"/>
  <c r="FW13" i="5"/>
  <c r="FX13" i="5"/>
  <c r="FV14" i="5"/>
  <c r="FW14" i="5"/>
  <c r="FX14" i="5"/>
  <c r="FV15" i="5"/>
  <c r="FW15" i="5"/>
  <c r="FX15" i="5"/>
  <c r="FV16" i="5"/>
  <c r="FW16" i="5"/>
  <c r="FX16" i="5"/>
  <c r="FV17" i="5"/>
  <c r="FW17" i="5"/>
  <c r="FX17" i="5"/>
  <c r="FV18" i="5"/>
  <c r="FW18" i="5"/>
  <c r="FX18" i="5"/>
  <c r="FV19" i="5"/>
  <c r="FW19" i="5"/>
  <c r="FX19" i="5"/>
  <c r="FV20" i="5"/>
  <c r="FW20" i="5"/>
  <c r="FX20" i="5"/>
  <c r="FV21" i="5"/>
  <c r="FW21" i="5"/>
  <c r="FX21" i="5"/>
  <c r="FV22" i="5"/>
  <c r="FW22" i="5"/>
  <c r="FX22" i="5"/>
  <c r="FV23" i="5"/>
  <c r="FW23" i="5"/>
  <c r="FX23" i="5"/>
  <c r="FV24" i="5"/>
  <c r="FW24" i="5"/>
  <c r="FX24" i="5"/>
  <c r="FV25" i="5"/>
  <c r="FW25" i="5"/>
  <c r="FX25" i="5"/>
  <c r="FV26" i="5"/>
  <c r="FW26" i="5"/>
  <c r="FX26" i="5"/>
  <c r="FV27" i="5"/>
  <c r="FW27" i="5"/>
  <c r="FX27" i="5"/>
  <c r="FV28" i="5"/>
  <c r="FW28" i="5"/>
  <c r="FX28" i="5"/>
  <c r="FV29" i="5"/>
  <c r="FW29" i="5"/>
  <c r="FX29" i="5"/>
  <c r="FV30" i="5"/>
  <c r="FW30" i="5"/>
  <c r="FX30" i="5"/>
  <c r="FV31" i="5"/>
  <c r="FW31" i="5"/>
  <c r="FX31" i="5"/>
  <c r="FV32" i="5"/>
  <c r="FW32" i="5"/>
  <c r="FX32" i="5"/>
  <c r="FV33" i="5"/>
  <c r="FW33" i="5"/>
  <c r="FX33" i="5"/>
  <c r="FV34" i="5"/>
  <c r="FW34" i="5"/>
  <c r="FX34" i="5"/>
  <c r="FV35" i="5"/>
  <c r="FW35" i="5"/>
  <c r="FX35" i="5"/>
  <c r="FV36" i="5"/>
  <c r="FW36" i="5"/>
  <c r="FX36" i="5"/>
  <c r="FV37" i="5"/>
  <c r="FW37" i="5"/>
  <c r="FX37" i="5"/>
  <c r="FV38" i="5"/>
  <c r="FW38" i="5"/>
  <c r="FX38" i="5"/>
  <c r="FV39" i="5"/>
  <c r="FW39" i="5"/>
  <c r="FX39" i="5"/>
  <c r="FV40" i="5"/>
  <c r="FW40" i="5"/>
  <c r="FX40" i="5"/>
  <c r="FV41" i="5"/>
  <c r="FW41" i="5"/>
  <c r="FX41" i="5"/>
  <c r="FV42" i="5"/>
  <c r="FW42" i="5"/>
  <c r="FX42" i="5"/>
  <c r="FV43" i="5"/>
  <c r="FW43" i="5"/>
  <c r="FX43" i="5"/>
  <c r="FV44" i="5"/>
  <c r="FW44" i="5"/>
  <c r="FX44" i="5"/>
  <c r="FV45" i="5"/>
  <c r="FW45" i="5"/>
  <c r="FX45" i="5"/>
  <c r="FV46" i="5"/>
  <c r="FW46" i="5"/>
  <c r="FX46" i="5"/>
  <c r="FV47" i="5"/>
  <c r="FW47" i="5"/>
  <c r="FX47" i="5"/>
  <c r="FV48" i="5"/>
  <c r="FW48" i="5"/>
  <c r="FX48" i="5"/>
  <c r="FV49" i="5"/>
  <c r="FW49" i="5"/>
  <c r="FX49" i="5"/>
  <c r="FV50" i="5"/>
  <c r="FW50" i="5"/>
  <c r="FX50" i="5"/>
  <c r="FV51" i="5"/>
  <c r="FW51" i="5"/>
  <c r="FX51" i="5"/>
  <c r="FV52" i="5"/>
  <c r="FW52" i="5"/>
  <c r="FX52" i="5"/>
  <c r="FV53" i="5"/>
  <c r="FW53" i="5"/>
  <c r="FX53" i="5"/>
  <c r="FV54" i="5"/>
  <c r="FW54" i="5"/>
  <c r="FX54" i="5"/>
  <c r="FV55" i="5"/>
  <c r="FW55" i="5"/>
  <c r="FX55" i="5"/>
  <c r="FV56" i="5"/>
  <c r="FW56" i="5"/>
  <c r="FX56" i="5"/>
  <c r="FV57" i="5"/>
  <c r="FW57" i="5"/>
  <c r="FX57" i="5"/>
  <c r="AD15" i="2" l="1"/>
  <c r="AD31" i="2"/>
  <c r="AD47" i="2"/>
  <c r="AD14" i="2"/>
  <c r="AD30" i="2"/>
  <c r="AD46" i="2"/>
  <c r="AD19" i="2"/>
  <c r="AD35" i="2"/>
  <c r="AD51" i="2"/>
  <c r="AD18" i="2"/>
  <c r="AD34" i="2"/>
  <c r="AD50" i="2"/>
  <c r="AD23" i="2"/>
  <c r="AD39" i="2"/>
  <c r="AD55" i="2"/>
  <c r="AD22" i="2"/>
  <c r="AD38" i="2"/>
  <c r="AD54" i="2"/>
  <c r="AD11" i="2"/>
  <c r="AD27" i="2"/>
  <c r="AD43" i="2"/>
  <c r="AD10" i="2"/>
  <c r="AD26" i="2"/>
  <c r="AD42" i="2"/>
  <c r="V23" i="60"/>
  <c r="V23" i="76" s="1"/>
  <c r="V22" i="60"/>
  <c r="V22" i="76" s="1"/>
  <c r="V38" i="60"/>
  <c r="V38" i="76" s="1"/>
  <c r="V11" i="60"/>
  <c r="V11" i="76" s="1"/>
  <c r="V27" i="60"/>
  <c r="V27" i="76" s="1"/>
  <c r="V43" i="60"/>
  <c r="V43" i="76" s="1"/>
  <c r="V10" i="60"/>
  <c r="V10" i="76" s="1"/>
  <c r="V26" i="60"/>
  <c r="V26" i="76" s="1"/>
  <c r="V42" i="60"/>
  <c r="V42" i="76" s="1"/>
  <c r="V39" i="60"/>
  <c r="V39" i="76" s="1"/>
  <c r="V54" i="60"/>
  <c r="V54" i="76" s="1"/>
  <c r="V15" i="60"/>
  <c r="V15" i="76" s="1"/>
  <c r="V31" i="60"/>
  <c r="V31" i="76" s="1"/>
  <c r="V47" i="60"/>
  <c r="V47" i="76" s="1"/>
  <c r="V14" i="60"/>
  <c r="V14" i="76" s="1"/>
  <c r="V30" i="60"/>
  <c r="V30" i="76" s="1"/>
  <c r="V46" i="60"/>
  <c r="V46" i="76" s="1"/>
  <c r="V55" i="60"/>
  <c r="V55" i="76" s="1"/>
  <c r="V19" i="60"/>
  <c r="V19" i="76" s="1"/>
  <c r="V35" i="60"/>
  <c r="V35" i="76" s="1"/>
  <c r="V51" i="60"/>
  <c r="V51" i="76" s="1"/>
  <c r="V18" i="60"/>
  <c r="V18" i="76" s="1"/>
  <c r="V34" i="60"/>
  <c r="V34" i="76" s="1"/>
  <c r="V50" i="60"/>
  <c r="V50" i="76" s="1"/>
  <c r="W6" i="2"/>
  <c r="X6" i="2"/>
  <c r="Y6" i="2"/>
  <c r="CV8" i="5"/>
  <c r="CV8" i="75" s="1"/>
  <c r="CW8" i="5"/>
  <c r="CW8" i="75" s="1"/>
  <c r="AB6" i="2"/>
  <c r="CW59" i="75" l="1"/>
  <c r="CW58" i="75"/>
  <c r="CV58" i="75"/>
  <c r="CV59" i="75"/>
  <c r="Z6" i="62"/>
  <c r="CV59" i="5"/>
  <c r="CV58" i="5"/>
  <c r="CW58" i="5"/>
  <c r="CW59" i="5"/>
  <c r="Z50" i="2"/>
  <c r="Z44" i="2"/>
  <c r="Z42" i="2"/>
  <c r="Z40" i="2"/>
  <c r="Z38" i="2"/>
  <c r="Z36" i="2"/>
  <c r="Z34" i="2"/>
  <c r="Z32" i="2"/>
  <c r="Z30" i="2"/>
  <c r="Z28" i="2"/>
  <c r="Z26" i="2"/>
  <c r="Z24" i="2"/>
  <c r="Z22" i="2"/>
  <c r="Z20" i="2"/>
  <c r="Z18" i="2"/>
  <c r="Z16" i="2"/>
  <c r="Z14" i="2"/>
  <c r="Z12" i="2"/>
  <c r="Z10" i="2"/>
  <c r="Z8" i="2"/>
  <c r="Z48" i="2"/>
  <c r="AA51" i="2"/>
  <c r="AA45" i="2"/>
  <c r="AA41" i="2"/>
  <c r="AA35" i="2"/>
  <c r="AA33" i="2"/>
  <c r="AA31" i="2"/>
  <c r="AA29" i="2"/>
  <c r="AA27" i="2"/>
  <c r="AA25" i="2"/>
  <c r="AA23" i="2"/>
  <c r="AA21" i="2"/>
  <c r="AA19" i="2"/>
  <c r="AA17" i="2"/>
  <c r="AA15" i="2"/>
  <c r="AA13" i="2"/>
  <c r="AA11" i="2"/>
  <c r="AA9" i="2"/>
  <c r="AA7" i="2"/>
  <c r="Z52" i="2"/>
  <c r="AA55" i="2"/>
  <c r="AA49" i="2"/>
  <c r="AA43" i="2"/>
  <c r="AA37" i="2"/>
  <c r="Z55" i="2"/>
  <c r="Z51" i="2"/>
  <c r="Z49" i="2"/>
  <c r="Z47" i="2"/>
  <c r="Z45" i="2"/>
  <c r="Z43" i="2"/>
  <c r="Z41" i="2"/>
  <c r="Z39" i="2"/>
  <c r="Z37" i="2"/>
  <c r="Z35" i="2"/>
  <c r="Z33" i="2"/>
  <c r="Z31" i="2"/>
  <c r="Z29" i="2"/>
  <c r="Z27" i="2"/>
  <c r="Z25" i="2"/>
  <c r="Z23" i="2"/>
  <c r="Z21" i="2"/>
  <c r="Z19" i="2"/>
  <c r="Z17" i="2"/>
  <c r="Z15" i="2"/>
  <c r="Z13" i="2"/>
  <c r="Z11" i="2"/>
  <c r="Z9" i="2"/>
  <c r="Z7" i="2"/>
  <c r="Z54" i="2"/>
  <c r="Z46" i="2"/>
  <c r="AA53" i="2"/>
  <c r="AA47" i="2"/>
  <c r="AA39" i="2"/>
  <c r="Z53" i="2"/>
  <c r="AA54" i="2"/>
  <c r="AA52" i="2"/>
  <c r="AA50" i="2"/>
  <c r="AA48" i="2"/>
  <c r="AA46" i="2"/>
  <c r="AA44" i="2"/>
  <c r="AA42" i="2"/>
  <c r="AA40" i="2"/>
  <c r="AA38" i="2"/>
  <c r="AA36" i="2"/>
  <c r="AA34" i="2"/>
  <c r="AA32" i="2"/>
  <c r="AA30" i="2"/>
  <c r="AA28" i="2"/>
  <c r="AA26" i="2"/>
  <c r="AA24" i="2"/>
  <c r="AA22" i="2"/>
  <c r="AA20" i="2"/>
  <c r="AA18" i="2"/>
  <c r="AA16" i="2"/>
  <c r="AA14" i="2"/>
  <c r="AA12" i="2"/>
  <c r="AA10" i="2"/>
  <c r="AA8" i="2"/>
  <c r="Y57" i="2"/>
  <c r="Y56" i="2"/>
  <c r="X57" i="2"/>
  <c r="X56" i="2"/>
  <c r="AB57" i="2"/>
  <c r="AB56" i="2"/>
  <c r="W57" i="2"/>
  <c r="W56" i="2"/>
  <c r="Z6" i="2"/>
  <c r="AA6" i="2"/>
  <c r="Z57" i="62" l="1"/>
  <c r="Z56" i="62"/>
  <c r="AD6" i="62"/>
  <c r="AA57" i="2"/>
  <c r="AA56" i="2"/>
  <c r="Z56" i="2"/>
  <c r="Z57" i="2"/>
  <c r="Q6" i="1"/>
  <c r="D1" i="2"/>
  <c r="Q56" i="1" l="1"/>
  <c r="Q6" i="77"/>
  <c r="Q56" i="77" s="1"/>
  <c r="AD57" i="62"/>
  <c r="AD56" i="62"/>
  <c r="R6" i="1"/>
  <c r="S6" i="1"/>
  <c r="T6" i="1"/>
  <c r="U6" i="1"/>
  <c r="V6" i="1"/>
  <c r="W6" i="1"/>
  <c r="X6" i="1"/>
  <c r="Y6" i="1"/>
  <c r="Z6" i="1"/>
  <c r="P6" i="1"/>
  <c r="P6" i="77" s="1"/>
  <c r="P56" i="77" s="1"/>
  <c r="D6" i="1"/>
  <c r="D6" i="77" s="1"/>
  <c r="A7" i="2"/>
  <c r="A7" i="1" s="1"/>
  <c r="A8" i="2"/>
  <c r="A8" i="1" s="1"/>
  <c r="A9" i="2"/>
  <c r="A9" i="1" s="1"/>
  <c r="A10" i="2"/>
  <c r="A10" i="1" s="1"/>
  <c r="A11" i="2"/>
  <c r="A11" i="1" s="1"/>
  <c r="A12" i="2"/>
  <c r="A12" i="1" s="1"/>
  <c r="A13" i="2"/>
  <c r="A13" i="1" s="1"/>
  <c r="A14" i="2"/>
  <c r="A14" i="1" s="1"/>
  <c r="A15" i="2"/>
  <c r="A15" i="1" s="1"/>
  <c r="A16" i="2"/>
  <c r="A16" i="1" s="1"/>
  <c r="A17" i="2"/>
  <c r="A17" i="1" s="1"/>
  <c r="A18" i="2"/>
  <c r="A18" i="1" s="1"/>
  <c r="A19" i="2"/>
  <c r="A19" i="1" s="1"/>
  <c r="A20" i="2"/>
  <c r="A20" i="1" s="1"/>
  <c r="A21" i="2"/>
  <c r="A21" i="1" s="1"/>
  <c r="A22" i="2"/>
  <c r="A22" i="1" s="1"/>
  <c r="A23" i="2"/>
  <c r="A23" i="1" s="1"/>
  <c r="A24" i="2"/>
  <c r="A24" i="1" s="1"/>
  <c r="A25" i="2"/>
  <c r="A25" i="1" s="1"/>
  <c r="A26" i="2"/>
  <c r="A26" i="1" s="1"/>
  <c r="A27" i="2"/>
  <c r="A27" i="1" s="1"/>
  <c r="A28" i="2"/>
  <c r="A28" i="1" s="1"/>
  <c r="A29" i="2"/>
  <c r="A29" i="1" s="1"/>
  <c r="A30" i="2"/>
  <c r="A30" i="1" s="1"/>
  <c r="A31" i="2"/>
  <c r="A31" i="1" s="1"/>
  <c r="A32" i="2"/>
  <c r="A32" i="1" s="1"/>
  <c r="A33" i="2"/>
  <c r="A33" i="1" s="1"/>
  <c r="A34" i="2"/>
  <c r="A34" i="1" s="1"/>
  <c r="A35" i="2"/>
  <c r="A35" i="1" s="1"/>
  <c r="A36" i="2"/>
  <c r="A36" i="1" s="1"/>
  <c r="A37" i="2"/>
  <c r="A37" i="1" s="1"/>
  <c r="A38" i="2"/>
  <c r="A38" i="1" s="1"/>
  <c r="A39" i="2"/>
  <c r="A39" i="1" s="1"/>
  <c r="A40" i="2"/>
  <c r="A40" i="1" s="1"/>
  <c r="A41" i="2"/>
  <c r="A41" i="1" s="1"/>
  <c r="A42" i="2"/>
  <c r="A42" i="1" s="1"/>
  <c r="A43" i="2"/>
  <c r="A43" i="1" s="1"/>
  <c r="A44" i="2"/>
  <c r="A44" i="1" s="1"/>
  <c r="A45" i="2"/>
  <c r="A45" i="1" s="1"/>
  <c r="A46" i="2"/>
  <c r="A46" i="1" s="1"/>
  <c r="A47" i="2"/>
  <c r="A47" i="1" s="1"/>
  <c r="A48" i="2"/>
  <c r="A48" i="1" s="1"/>
  <c r="A49" i="2"/>
  <c r="A49" i="1" s="1"/>
  <c r="A50" i="2"/>
  <c r="A50" i="1" s="1"/>
  <c r="A51" i="2"/>
  <c r="A51" i="1" s="1"/>
  <c r="A52" i="2"/>
  <c r="A52" i="1" s="1"/>
  <c r="A53" i="2"/>
  <c r="A53" i="1" s="1"/>
  <c r="A54" i="2"/>
  <c r="A54" i="1" s="1"/>
  <c r="A55" i="2"/>
  <c r="A55" i="1" s="1"/>
  <c r="A6" i="2"/>
  <c r="A6" i="1" s="1"/>
  <c r="Z56" i="1" l="1"/>
  <c r="Z6" i="77"/>
  <c r="Z56" i="77" s="1"/>
  <c r="Y56" i="1"/>
  <c r="Y6" i="77"/>
  <c r="Y56" i="77" s="1"/>
  <c r="X56" i="1"/>
  <c r="X6" i="77"/>
  <c r="X56" i="77" s="1"/>
  <c r="W56" i="1"/>
  <c r="W6" i="77"/>
  <c r="W56" i="77" s="1"/>
  <c r="V56" i="1"/>
  <c r="V6" i="77"/>
  <c r="V56" i="77" s="1"/>
  <c r="U56" i="1"/>
  <c r="U6" i="77"/>
  <c r="U56" i="77" s="1"/>
  <c r="T56" i="1"/>
  <c r="T6" i="77"/>
  <c r="T56" i="77" s="1"/>
  <c r="S56" i="1"/>
  <c r="S6" i="77"/>
  <c r="S56" i="77" s="1"/>
  <c r="R56" i="1"/>
  <c r="R6" i="77"/>
  <c r="R56" i="77" s="1"/>
  <c r="P56" i="1"/>
  <c r="D1" i="1"/>
  <c r="D1" i="77" s="1"/>
  <c r="C6" i="2" l="1"/>
  <c r="C6" i="1" s="1"/>
  <c r="C6" i="77" s="1"/>
  <c r="B6" i="2"/>
  <c r="B6" i="1" s="1"/>
  <c r="B6" i="77" s="1"/>
  <c r="M6" i="2" l="1"/>
  <c r="M6" i="1" s="1"/>
  <c r="M6" i="77" s="1"/>
  <c r="FE10" i="5" l="1"/>
  <c r="FE11" i="5"/>
  <c r="FE12" i="5"/>
  <c r="FE13" i="5"/>
  <c r="FE14" i="5"/>
  <c r="FE15" i="5"/>
  <c r="FE16" i="5"/>
  <c r="FE17" i="5"/>
  <c r="FE18" i="5"/>
  <c r="FE19" i="5"/>
  <c r="FE20" i="5"/>
  <c r="FE21" i="5"/>
  <c r="FE22" i="5"/>
  <c r="FE23" i="5"/>
  <c r="FE24" i="5"/>
  <c r="FE25" i="5"/>
  <c r="FE26" i="5"/>
  <c r="FE27" i="5"/>
  <c r="FE28" i="5"/>
  <c r="FE29" i="5"/>
  <c r="FE30" i="5"/>
  <c r="FE31" i="5"/>
  <c r="FE32" i="5"/>
  <c r="FE33" i="5"/>
  <c r="FE34" i="5"/>
  <c r="FE35" i="5"/>
  <c r="FE36" i="5"/>
  <c r="FE37" i="5"/>
  <c r="FE38" i="5"/>
  <c r="FE39" i="5"/>
  <c r="FE40" i="5"/>
  <c r="FE41" i="5"/>
  <c r="FE42" i="5"/>
  <c r="FE43" i="5"/>
  <c r="FE44" i="5"/>
  <c r="FE45" i="5"/>
  <c r="FE46" i="5"/>
  <c r="FE47" i="5"/>
  <c r="FE48" i="5"/>
  <c r="FE49" i="5"/>
  <c r="FE50" i="5"/>
  <c r="FE51" i="5"/>
  <c r="FE52" i="5"/>
  <c r="FE53" i="5"/>
  <c r="FE54" i="5"/>
  <c r="FE55" i="5"/>
  <c r="FE56" i="5"/>
  <c r="FE57" i="5"/>
  <c r="FH10" i="5" l="1"/>
  <c r="FH11" i="5"/>
  <c r="FH12" i="5"/>
  <c r="FH13" i="5"/>
  <c r="FH14" i="5"/>
  <c r="FH15" i="5"/>
  <c r="FH16" i="5"/>
  <c r="FH17" i="5"/>
  <c r="FH18" i="5"/>
  <c r="FH19" i="5"/>
  <c r="FH20" i="5"/>
  <c r="FH21" i="5"/>
  <c r="FH22" i="5"/>
  <c r="FH23" i="5"/>
  <c r="FH24" i="5"/>
  <c r="FH25" i="5"/>
  <c r="FH26" i="5"/>
  <c r="FH27" i="5"/>
  <c r="FH28" i="5"/>
  <c r="FH29" i="5"/>
  <c r="FH30" i="5"/>
  <c r="FH31" i="5"/>
  <c r="FH32" i="5"/>
  <c r="FH33" i="5"/>
  <c r="FH34" i="5"/>
  <c r="FH35" i="5"/>
  <c r="FH36" i="5"/>
  <c r="FH37" i="5"/>
  <c r="FH38" i="5"/>
  <c r="FH39" i="5"/>
  <c r="FH40" i="5"/>
  <c r="FH41" i="5"/>
  <c r="FH42" i="5"/>
  <c r="FH43" i="5"/>
  <c r="FH44" i="5"/>
  <c r="FH45" i="5"/>
  <c r="FH46" i="5"/>
  <c r="FH47" i="5"/>
  <c r="FH48" i="5"/>
  <c r="FH49" i="5"/>
  <c r="FH50" i="5"/>
  <c r="FH51" i="5"/>
  <c r="FH52" i="5"/>
  <c r="FH53" i="5"/>
  <c r="FH54" i="5"/>
  <c r="FH55" i="5"/>
  <c r="FH56" i="5"/>
  <c r="FH57" i="5"/>
  <c r="FG10" i="5"/>
  <c r="FG11" i="5"/>
  <c r="FG12" i="5"/>
  <c r="FG13" i="5"/>
  <c r="FG14" i="5"/>
  <c r="FG15" i="5"/>
  <c r="FG16" i="5"/>
  <c r="FG17" i="5"/>
  <c r="FG18" i="5"/>
  <c r="FG19" i="5"/>
  <c r="FG20" i="5"/>
  <c r="FG21" i="5"/>
  <c r="FG22" i="5"/>
  <c r="FG23" i="5"/>
  <c r="FG24" i="5"/>
  <c r="FG25" i="5"/>
  <c r="FG26" i="5"/>
  <c r="FG27" i="5"/>
  <c r="FG28" i="5"/>
  <c r="FG29" i="5"/>
  <c r="FG30" i="5"/>
  <c r="FG31" i="5"/>
  <c r="FG32" i="5"/>
  <c r="FG33" i="5"/>
  <c r="FG34" i="5"/>
  <c r="FG35" i="5"/>
  <c r="FG36" i="5"/>
  <c r="FG37" i="5"/>
  <c r="FG38" i="5"/>
  <c r="FG39" i="5"/>
  <c r="FG40" i="5"/>
  <c r="FG41" i="5"/>
  <c r="FG42" i="5"/>
  <c r="FG43" i="5"/>
  <c r="FG44" i="5"/>
  <c r="FG45" i="5"/>
  <c r="FG46" i="5"/>
  <c r="FG47" i="5"/>
  <c r="FG48" i="5"/>
  <c r="FG49" i="5"/>
  <c r="FG50" i="5"/>
  <c r="FG51" i="5"/>
  <c r="FG52" i="5"/>
  <c r="FG53" i="5"/>
  <c r="FG54" i="5"/>
  <c r="FG55" i="5"/>
  <c r="FG56" i="5"/>
  <c r="FG57" i="5"/>
  <c r="FF10" i="5"/>
  <c r="FF11" i="5"/>
  <c r="FF12" i="5"/>
  <c r="FF13" i="5"/>
  <c r="FF14" i="5"/>
  <c r="FF15" i="5"/>
  <c r="FF16" i="5"/>
  <c r="FF17" i="5"/>
  <c r="FF18" i="5"/>
  <c r="FF19" i="5"/>
  <c r="FF20" i="5"/>
  <c r="FF21" i="5"/>
  <c r="FF22" i="5"/>
  <c r="FF23" i="5"/>
  <c r="FF24" i="5"/>
  <c r="FF25" i="5"/>
  <c r="FF26" i="5"/>
  <c r="FF27" i="5"/>
  <c r="FF28" i="5"/>
  <c r="FF29" i="5"/>
  <c r="FF30" i="5"/>
  <c r="FF31" i="5"/>
  <c r="FF32" i="5"/>
  <c r="FF33" i="5"/>
  <c r="FF34" i="5"/>
  <c r="FF35" i="5"/>
  <c r="FF36" i="5"/>
  <c r="FF37" i="5"/>
  <c r="FF38" i="5"/>
  <c r="FF39" i="5"/>
  <c r="FF40" i="5"/>
  <c r="FF41" i="5"/>
  <c r="FF42" i="5"/>
  <c r="FF43" i="5"/>
  <c r="FF44" i="5"/>
  <c r="FF45" i="5"/>
  <c r="FF46" i="5"/>
  <c r="FF47" i="5"/>
  <c r="FF48" i="5"/>
  <c r="FF49" i="5"/>
  <c r="FF50" i="5"/>
  <c r="FF51" i="5"/>
  <c r="FF52" i="5"/>
  <c r="FF53" i="5"/>
  <c r="FF54" i="5"/>
  <c r="FF55" i="5"/>
  <c r="FF56" i="5"/>
  <c r="FF57" i="5"/>
  <c r="FD10" i="5"/>
  <c r="FD11" i="5"/>
  <c r="FD12" i="5"/>
  <c r="FD13" i="5"/>
  <c r="FD14" i="5"/>
  <c r="FD15" i="5"/>
  <c r="FD16" i="5"/>
  <c r="FD17" i="5"/>
  <c r="FD18" i="5"/>
  <c r="FD19" i="5"/>
  <c r="FD20" i="5"/>
  <c r="FD21" i="5"/>
  <c r="FD22" i="5"/>
  <c r="FD23" i="5"/>
  <c r="FD24" i="5"/>
  <c r="FD25" i="5"/>
  <c r="FD26" i="5"/>
  <c r="FD27" i="5"/>
  <c r="FD28" i="5"/>
  <c r="FD29" i="5"/>
  <c r="FD30" i="5"/>
  <c r="FD31" i="5"/>
  <c r="FD32" i="5"/>
  <c r="FD33" i="5"/>
  <c r="FD34" i="5"/>
  <c r="FD35" i="5"/>
  <c r="FD36" i="5"/>
  <c r="FD37" i="5"/>
  <c r="FD38" i="5"/>
  <c r="FD39" i="5"/>
  <c r="FD40" i="5"/>
  <c r="FD41" i="5"/>
  <c r="FD42" i="5"/>
  <c r="FD43" i="5"/>
  <c r="FD44" i="5"/>
  <c r="FD45" i="5"/>
  <c r="FD46" i="5"/>
  <c r="FD47" i="5"/>
  <c r="FD48" i="5"/>
  <c r="FD49" i="5"/>
  <c r="FD50" i="5"/>
  <c r="FD51" i="5"/>
  <c r="FD52" i="5"/>
  <c r="FD53" i="5"/>
  <c r="FD54" i="5"/>
  <c r="FD55" i="5"/>
  <c r="FD56" i="5"/>
  <c r="FD57" i="5"/>
  <c r="FC10" i="5"/>
  <c r="FC11" i="5"/>
  <c r="FC12" i="5"/>
  <c r="FC13" i="5"/>
  <c r="FC14" i="5"/>
  <c r="FC15" i="5"/>
  <c r="FC16" i="5"/>
  <c r="FC17" i="5"/>
  <c r="FC18" i="5"/>
  <c r="FC19" i="5"/>
  <c r="FC20" i="5"/>
  <c r="FC21" i="5"/>
  <c r="FC22" i="5"/>
  <c r="FC23" i="5"/>
  <c r="FC24" i="5"/>
  <c r="FC25" i="5"/>
  <c r="FC26" i="5"/>
  <c r="FC27" i="5"/>
  <c r="FC28" i="5"/>
  <c r="FC29" i="5"/>
  <c r="FC30" i="5"/>
  <c r="FC31" i="5"/>
  <c r="FC32" i="5"/>
  <c r="FC33" i="5"/>
  <c r="FC34" i="5"/>
  <c r="FC35" i="5"/>
  <c r="FC36" i="5"/>
  <c r="FC37" i="5"/>
  <c r="FC38" i="5"/>
  <c r="FC39" i="5"/>
  <c r="FC40" i="5"/>
  <c r="FC41" i="5"/>
  <c r="FC42" i="5"/>
  <c r="FC43" i="5"/>
  <c r="FC44" i="5"/>
  <c r="FC45" i="5"/>
  <c r="FC46" i="5"/>
  <c r="FC47" i="5"/>
  <c r="FC48" i="5"/>
  <c r="FC49" i="5"/>
  <c r="FC50" i="5"/>
  <c r="FC51" i="5"/>
  <c r="FC52" i="5"/>
  <c r="FC53" i="5"/>
  <c r="FC54" i="5"/>
  <c r="FC55" i="5"/>
  <c r="FC56" i="5"/>
  <c r="FC57" i="5"/>
  <c r="FB10" i="5"/>
  <c r="FB11" i="5"/>
  <c r="FB12" i="5"/>
  <c r="FB13" i="5"/>
  <c r="FB14" i="5"/>
  <c r="FB15" i="5"/>
  <c r="FB16" i="5"/>
  <c r="FB17" i="5"/>
  <c r="FB18" i="5"/>
  <c r="FB19" i="5"/>
  <c r="FB20" i="5"/>
  <c r="FB21" i="5"/>
  <c r="FB22" i="5"/>
  <c r="FB23" i="5"/>
  <c r="FB24" i="5"/>
  <c r="FB25" i="5"/>
  <c r="FB26" i="5"/>
  <c r="FB27" i="5"/>
  <c r="FB28" i="5"/>
  <c r="FB29" i="5"/>
  <c r="FB30" i="5"/>
  <c r="FB31" i="5"/>
  <c r="FB32" i="5"/>
  <c r="FB33" i="5"/>
  <c r="FB34" i="5"/>
  <c r="FB35" i="5"/>
  <c r="FB36" i="5"/>
  <c r="FB37" i="5"/>
  <c r="FB38" i="5"/>
  <c r="FB39" i="5"/>
  <c r="FB40" i="5"/>
  <c r="FB41" i="5"/>
  <c r="FB42" i="5"/>
  <c r="FB43" i="5"/>
  <c r="FB44" i="5"/>
  <c r="FB45" i="5"/>
  <c r="FB46" i="5"/>
  <c r="FB47" i="5"/>
  <c r="FB48" i="5"/>
  <c r="FB49" i="5"/>
  <c r="FB50" i="5"/>
  <c r="FB51" i="5"/>
  <c r="FB52" i="5"/>
  <c r="FB53" i="5"/>
  <c r="FB54" i="5"/>
  <c r="FB55" i="5"/>
  <c r="FB56" i="5"/>
  <c r="FB57" i="5"/>
  <c r="FA10" i="5"/>
  <c r="FA11" i="5"/>
  <c r="FA12" i="5"/>
  <c r="FA13" i="5"/>
  <c r="FA14" i="5"/>
  <c r="FA15" i="5"/>
  <c r="FA16" i="5"/>
  <c r="FA17" i="5"/>
  <c r="FA18" i="5"/>
  <c r="FA19" i="5"/>
  <c r="FA20" i="5"/>
  <c r="FA21" i="5"/>
  <c r="FA22" i="5"/>
  <c r="FA23" i="5"/>
  <c r="FA24" i="5"/>
  <c r="FA25" i="5"/>
  <c r="FA26" i="5"/>
  <c r="FA27" i="5"/>
  <c r="FA28" i="5"/>
  <c r="FA29" i="5"/>
  <c r="FA30" i="5"/>
  <c r="FA31" i="5"/>
  <c r="FA32" i="5"/>
  <c r="FA33" i="5"/>
  <c r="FA34" i="5"/>
  <c r="FA35" i="5"/>
  <c r="FA36" i="5"/>
  <c r="FA37" i="5"/>
  <c r="FA38" i="5"/>
  <c r="FA39" i="5"/>
  <c r="FA40" i="5"/>
  <c r="FA41" i="5"/>
  <c r="FA42" i="5"/>
  <c r="FA43" i="5"/>
  <c r="FA44" i="5"/>
  <c r="FA45" i="5"/>
  <c r="FA46" i="5"/>
  <c r="FA47" i="5"/>
  <c r="FA48" i="5"/>
  <c r="FA49" i="5"/>
  <c r="FA50" i="5"/>
  <c r="FA51" i="5"/>
  <c r="FA52" i="5"/>
  <c r="FA53" i="5"/>
  <c r="FA54" i="5"/>
  <c r="FA55" i="5"/>
  <c r="FA56" i="5"/>
  <c r="FA57" i="5"/>
  <c r="K6" i="2" l="1"/>
  <c r="K6" i="1" s="1"/>
  <c r="K6" i="77" s="1"/>
  <c r="J6" i="2"/>
  <c r="J6" i="1" s="1"/>
  <c r="J6" i="77" s="1"/>
  <c r="I6" i="2"/>
  <c r="I6" i="1" s="1"/>
  <c r="I6" i="77" s="1"/>
  <c r="H6" i="2"/>
  <c r="H6" i="1" s="1"/>
  <c r="H6" i="77" s="1"/>
  <c r="G6" i="2"/>
  <c r="G6" i="1" s="1"/>
  <c r="G6" i="77" s="1"/>
  <c r="F6" i="2"/>
  <c r="F6" i="1" s="1"/>
  <c r="F6" i="77" s="1"/>
  <c r="E6" i="2"/>
  <c r="E6" i="1" s="1"/>
  <c r="E6" i="77" s="1"/>
  <c r="L6" i="2"/>
  <c r="L6" i="1" s="1"/>
  <c r="L6" i="77" s="1"/>
  <c r="N6" i="2"/>
  <c r="N6" i="1" s="1"/>
  <c r="N6" i="77" s="1"/>
  <c r="O6" i="2"/>
  <c r="O6" i="1" s="1"/>
  <c r="O6" i="77" s="1"/>
  <c r="P6" i="2"/>
  <c r="Q6" i="2"/>
  <c r="T6" i="2"/>
  <c r="S6" i="2"/>
  <c r="R6" i="2" l="1"/>
  <c r="AC55" i="2" l="1"/>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CY8" i="5"/>
  <c r="CZ8" i="5" l="1"/>
  <c r="CZ8" i="75" s="1"/>
  <c r="CY8" i="75"/>
  <c r="CY59" i="5"/>
  <c r="CY58" i="5"/>
  <c r="AC6" i="2"/>
  <c r="V6" i="2"/>
  <c r="U6" i="2"/>
  <c r="CY58" i="75" l="1"/>
  <c r="CY59" i="75"/>
  <c r="CZ58" i="75"/>
  <c r="CZ59" i="75"/>
  <c r="AD7" i="2"/>
  <c r="AD9" i="2"/>
  <c r="AC57" i="2"/>
  <c r="AC56" i="2"/>
  <c r="V56" i="2"/>
  <c r="V57" i="2"/>
  <c r="V7" i="60"/>
  <c r="V7" i="76" s="1"/>
  <c r="V9" i="60"/>
  <c r="V9" i="76" s="1"/>
  <c r="CZ59" i="5" l="1"/>
  <c r="CZ58" i="5"/>
  <c r="V6" i="60"/>
  <c r="V6" i="76" s="1"/>
  <c r="U57" i="2"/>
  <c r="AD6" i="2"/>
  <c r="U56" i="2"/>
  <c r="AD56" i="2" l="1"/>
  <c r="AD57" i="2"/>
  <c r="Y4" i="55"/>
  <c r="B4" i="55"/>
  <c r="Y4" i="54"/>
  <c r="B4" i="54"/>
  <c r="Y4" i="53"/>
  <c r="B4" i="53"/>
  <c r="Y4" i="52"/>
  <c r="B4" i="52"/>
  <c r="Y4" i="51"/>
  <c r="B4" i="51"/>
  <c r="Y4" i="50"/>
  <c r="B4" i="50"/>
  <c r="Y4" i="49" l="1"/>
  <c r="B4" i="49"/>
  <c r="Y4" i="48"/>
  <c r="Y23" i="48" s="1"/>
  <c r="B4" i="48"/>
  <c r="Y4" i="47"/>
  <c r="Y23" i="47" s="1"/>
  <c r="B4" i="47"/>
  <c r="Y4" i="46"/>
  <c r="Y23" i="46" s="1"/>
  <c r="B4" i="46"/>
  <c r="Y4" i="45"/>
  <c r="Y23" i="45" s="1"/>
  <c r="B4" i="45"/>
  <c r="Y4" i="44"/>
  <c r="Y23" i="44" s="1"/>
  <c r="B4" i="44"/>
  <c r="Y4" i="42"/>
  <c r="Y23" i="42" s="1"/>
  <c r="B4" i="42"/>
  <c r="Y4" i="43"/>
  <c r="Y23" i="43" s="1"/>
  <c r="B4" i="43"/>
  <c r="Y4" i="41"/>
  <c r="Y23" i="41" s="1"/>
  <c r="B4" i="41"/>
  <c r="Y4" i="40"/>
  <c r="Y23" i="40" s="1"/>
  <c r="B4" i="40"/>
  <c r="Y4" i="39"/>
  <c r="Y23" i="39" s="1"/>
  <c r="B4" i="39"/>
  <c r="Y4" i="38"/>
  <c r="Y23" i="38" s="1"/>
  <c r="B4" i="38"/>
  <c r="Y4" i="37"/>
  <c r="Y23" i="37" s="1"/>
  <c r="B4" i="37"/>
  <c r="Y4" i="36"/>
  <c r="Y23" i="36" s="1"/>
  <c r="B4" i="36"/>
  <c r="Y4" i="35"/>
  <c r="Y23" i="35" s="1"/>
  <c r="B4" i="35"/>
  <c r="Y4" i="34"/>
  <c r="Y23" i="34" s="1"/>
  <c r="B4" i="34"/>
  <c r="Y4" i="33"/>
  <c r="Y23" i="33" s="1"/>
  <c r="B4" i="33"/>
  <c r="Y4" i="32"/>
  <c r="Y23" i="32" s="1"/>
  <c r="B4" i="32"/>
  <c r="Y4" i="31"/>
  <c r="Y23" i="31" s="1"/>
  <c r="B4" i="31"/>
  <c r="Y4" i="30"/>
  <c r="Y23" i="30" s="1"/>
  <c r="B4" i="30"/>
  <c r="Y4" i="29"/>
  <c r="Y23" i="29" s="1"/>
  <c r="B4" i="29"/>
  <c r="Y4" i="28"/>
  <c r="Y23" i="28" s="1"/>
  <c r="B4" i="28"/>
  <c r="Y4" i="27"/>
  <c r="Y23" i="27" s="1"/>
  <c r="B4" i="27"/>
  <c r="Y4" i="26"/>
  <c r="Y23" i="26" s="1"/>
  <c r="B4" i="26"/>
  <c r="Y4" i="25"/>
  <c r="Y23" i="25" s="1"/>
  <c r="B4" i="25"/>
  <c r="Y4" i="24"/>
  <c r="Y23" i="24" s="1"/>
  <c r="B4" i="24"/>
  <c r="Y4" i="23"/>
  <c r="Y23" i="23" s="1"/>
  <c r="B4" i="23"/>
  <c r="Y4" i="22"/>
  <c r="Y23" i="22" s="1"/>
  <c r="B4" i="22"/>
  <c r="Y4" i="21"/>
  <c r="Y23" i="21" s="1"/>
  <c r="B4" i="21"/>
  <c r="Y4" i="20"/>
  <c r="Y23" i="20" s="1"/>
  <c r="B4" i="20"/>
  <c r="Y4" i="19"/>
  <c r="Y23" i="19" s="1"/>
  <c r="B4" i="19"/>
  <c r="Y4" i="18"/>
  <c r="Y23" i="18" s="1"/>
  <c r="B4" i="18"/>
  <c r="Y4" i="17"/>
  <c r="Y23" i="17" s="1"/>
  <c r="B4" i="17"/>
  <c r="Y4" i="16"/>
  <c r="Y23" i="16" s="1"/>
  <c r="B4" i="16"/>
  <c r="Y4" i="15"/>
  <c r="Y23" i="15" s="1"/>
  <c r="B4" i="15"/>
  <c r="Y4" i="14"/>
  <c r="Y23" i="14" s="1"/>
  <c r="B4" i="14"/>
  <c r="Y4" i="13"/>
  <c r="Y23" i="13" s="1"/>
  <c r="B4" i="13"/>
  <c r="Y4" i="12"/>
  <c r="Y23" i="12" s="1"/>
  <c r="B4" i="12"/>
  <c r="Y4" i="11"/>
  <c r="Y23" i="11" s="1"/>
  <c r="B4" i="11"/>
  <c r="Y4" i="10"/>
  <c r="Y23" i="10" s="1"/>
  <c r="B4" i="10"/>
  <c r="Y4" i="9"/>
  <c r="Y23" i="9" s="1"/>
  <c r="B4" i="9"/>
  <c r="Y4" i="8"/>
  <c r="Y23" i="8" s="1"/>
  <c r="B4" i="8"/>
  <c r="Y4" i="7"/>
  <c r="Y23" i="7" s="1"/>
  <c r="B4" i="7"/>
  <c r="U22" i="55"/>
  <c r="V22" i="55" s="1"/>
  <c r="T22" i="55"/>
  <c r="S22" i="55"/>
  <c r="U21" i="55"/>
  <c r="T21" i="55"/>
  <c r="S21" i="55"/>
  <c r="U20" i="55"/>
  <c r="V20" i="55" s="1"/>
  <c r="T20" i="55"/>
  <c r="S20" i="55"/>
  <c r="U19" i="55"/>
  <c r="T19" i="55"/>
  <c r="S19" i="55"/>
  <c r="U18" i="55"/>
  <c r="V18" i="55" s="1"/>
  <c r="T18" i="55"/>
  <c r="S18" i="55"/>
  <c r="U17" i="55"/>
  <c r="T17" i="55"/>
  <c r="S17" i="55"/>
  <c r="U16" i="55"/>
  <c r="V16" i="55" s="1"/>
  <c r="T16" i="55"/>
  <c r="S16" i="55"/>
  <c r="U15" i="55"/>
  <c r="T15" i="55"/>
  <c r="S15" i="55"/>
  <c r="U14" i="55"/>
  <c r="V14" i="55" s="1"/>
  <c r="W14" i="55" s="1"/>
  <c r="T14" i="55"/>
  <c r="S14" i="55"/>
  <c r="U13" i="55"/>
  <c r="T13" i="55"/>
  <c r="S13" i="55"/>
  <c r="U12" i="55"/>
  <c r="V12" i="55" s="1"/>
  <c r="W12" i="55" s="1"/>
  <c r="T12" i="55"/>
  <c r="S12" i="55"/>
  <c r="U11" i="55"/>
  <c r="T11" i="55"/>
  <c r="S11" i="55"/>
  <c r="U10" i="55"/>
  <c r="V10" i="55" s="1"/>
  <c r="W10" i="55" s="1"/>
  <c r="T10" i="55"/>
  <c r="S10" i="55"/>
  <c r="U9" i="55"/>
  <c r="T9" i="55"/>
  <c r="S9" i="55"/>
  <c r="U8" i="55"/>
  <c r="V8" i="55" s="1"/>
  <c r="W8" i="55" s="1"/>
  <c r="T8" i="55"/>
  <c r="S8" i="55"/>
  <c r="U7" i="55"/>
  <c r="T7" i="55"/>
  <c r="S7" i="55"/>
  <c r="U6" i="55"/>
  <c r="V6" i="55" s="1"/>
  <c r="W6" i="55" s="1"/>
  <c r="T6" i="55"/>
  <c r="S6" i="55"/>
  <c r="U5" i="55"/>
  <c r="T5" i="55"/>
  <c r="S5" i="55"/>
  <c r="Y23" i="55"/>
  <c r="U4" i="55"/>
  <c r="T4" i="55"/>
  <c r="S4" i="55"/>
  <c r="U22" i="54"/>
  <c r="V22" i="54" s="1"/>
  <c r="T22" i="54"/>
  <c r="S22" i="54"/>
  <c r="U21" i="54"/>
  <c r="V21" i="54" s="1"/>
  <c r="W21" i="54" s="1"/>
  <c r="T21" i="54"/>
  <c r="S21" i="54"/>
  <c r="U20" i="54"/>
  <c r="V20" i="54" s="1"/>
  <c r="T20" i="54"/>
  <c r="S20" i="54"/>
  <c r="U19" i="54"/>
  <c r="V19" i="54" s="1"/>
  <c r="W19" i="54" s="1"/>
  <c r="T19" i="54"/>
  <c r="S19" i="54"/>
  <c r="U18" i="54"/>
  <c r="V18" i="54" s="1"/>
  <c r="T18" i="54"/>
  <c r="S18" i="54"/>
  <c r="U17" i="54"/>
  <c r="V17" i="54" s="1"/>
  <c r="W17" i="54" s="1"/>
  <c r="T17" i="54"/>
  <c r="S17" i="54"/>
  <c r="U16" i="54"/>
  <c r="V16" i="54" s="1"/>
  <c r="T16" i="54"/>
  <c r="S16" i="54"/>
  <c r="U15" i="54"/>
  <c r="V15" i="54" s="1"/>
  <c r="W15" i="54" s="1"/>
  <c r="T15" i="54"/>
  <c r="S15" i="54"/>
  <c r="U14" i="54"/>
  <c r="V14" i="54" s="1"/>
  <c r="T14" i="54"/>
  <c r="S14" i="54"/>
  <c r="U13" i="54"/>
  <c r="V13" i="54" s="1"/>
  <c r="W13" i="54" s="1"/>
  <c r="T13" i="54"/>
  <c r="S13" i="54"/>
  <c r="U12" i="54"/>
  <c r="V12" i="54" s="1"/>
  <c r="T12" i="54"/>
  <c r="S12" i="54"/>
  <c r="U11" i="54"/>
  <c r="V11" i="54" s="1"/>
  <c r="W11" i="54" s="1"/>
  <c r="T11" i="54"/>
  <c r="S11" i="54"/>
  <c r="U10" i="54"/>
  <c r="V10" i="54" s="1"/>
  <c r="T10" i="54"/>
  <c r="S10" i="54"/>
  <c r="U9" i="54"/>
  <c r="V9" i="54" s="1"/>
  <c r="W9" i="54" s="1"/>
  <c r="T9" i="54"/>
  <c r="S9" i="54"/>
  <c r="U8" i="54"/>
  <c r="V8" i="54" s="1"/>
  <c r="T8" i="54"/>
  <c r="S8" i="54"/>
  <c r="U7" i="54"/>
  <c r="V7" i="54" s="1"/>
  <c r="W7" i="54" s="1"/>
  <c r="T7" i="54"/>
  <c r="S7" i="54"/>
  <c r="U6" i="54"/>
  <c r="V6" i="54" s="1"/>
  <c r="T6" i="54"/>
  <c r="S6" i="54"/>
  <c r="U5" i="54"/>
  <c r="V5" i="54" s="1"/>
  <c r="W5" i="54" s="1"/>
  <c r="T5" i="54"/>
  <c r="S5" i="54"/>
  <c r="Y23" i="54"/>
  <c r="U4" i="54"/>
  <c r="T4" i="54"/>
  <c r="S4" i="54"/>
  <c r="U22" i="53"/>
  <c r="V22" i="53" s="1"/>
  <c r="T22" i="53"/>
  <c r="S22" i="53"/>
  <c r="U21" i="53"/>
  <c r="T21" i="53"/>
  <c r="S21" i="53"/>
  <c r="U20" i="53"/>
  <c r="V20" i="53" s="1"/>
  <c r="T20" i="53"/>
  <c r="S20" i="53"/>
  <c r="U19" i="53"/>
  <c r="T19" i="53"/>
  <c r="S19" i="53"/>
  <c r="U18" i="53"/>
  <c r="V18" i="53" s="1"/>
  <c r="T18" i="53"/>
  <c r="S18" i="53"/>
  <c r="U17" i="53"/>
  <c r="T17" i="53"/>
  <c r="S17" i="53"/>
  <c r="U16" i="53"/>
  <c r="V16" i="53" s="1"/>
  <c r="T16" i="53"/>
  <c r="S16" i="53"/>
  <c r="U15" i="53"/>
  <c r="T15" i="53"/>
  <c r="S15" i="53"/>
  <c r="U14" i="53"/>
  <c r="V14" i="53" s="1"/>
  <c r="T14" i="53"/>
  <c r="S14" i="53"/>
  <c r="U13" i="53"/>
  <c r="T13" i="53"/>
  <c r="S13" i="53"/>
  <c r="U12" i="53"/>
  <c r="V12" i="53" s="1"/>
  <c r="T12" i="53"/>
  <c r="S12" i="53"/>
  <c r="U11" i="53"/>
  <c r="T11" i="53"/>
  <c r="S11" i="53"/>
  <c r="U10" i="53"/>
  <c r="V10" i="53" s="1"/>
  <c r="T10" i="53"/>
  <c r="S10" i="53"/>
  <c r="U9" i="53"/>
  <c r="T9" i="53"/>
  <c r="S9" i="53"/>
  <c r="U8" i="53"/>
  <c r="V8" i="53" s="1"/>
  <c r="T8" i="53"/>
  <c r="S8" i="53"/>
  <c r="U7" i="53"/>
  <c r="T7" i="53"/>
  <c r="S7" i="53"/>
  <c r="U6" i="53"/>
  <c r="V6" i="53" s="1"/>
  <c r="T6" i="53"/>
  <c r="S6" i="53"/>
  <c r="U5" i="53"/>
  <c r="T5" i="53"/>
  <c r="S5" i="53"/>
  <c r="Y23" i="53"/>
  <c r="U4" i="53"/>
  <c r="T4" i="53"/>
  <c r="S4" i="53"/>
  <c r="U22" i="52"/>
  <c r="V22" i="52" s="1"/>
  <c r="T22" i="52"/>
  <c r="S22" i="52"/>
  <c r="U21" i="52"/>
  <c r="V21" i="52" s="1"/>
  <c r="W21" i="52" s="1"/>
  <c r="T21" i="52"/>
  <c r="S21" i="52"/>
  <c r="U20" i="52"/>
  <c r="V20" i="52" s="1"/>
  <c r="T20" i="52"/>
  <c r="S20" i="52"/>
  <c r="U19" i="52"/>
  <c r="V19" i="52" s="1"/>
  <c r="W19" i="52" s="1"/>
  <c r="T19" i="52"/>
  <c r="S19" i="52"/>
  <c r="U18" i="52"/>
  <c r="V18" i="52" s="1"/>
  <c r="T18" i="52"/>
  <c r="S18" i="52"/>
  <c r="U17" i="52"/>
  <c r="V17" i="52" s="1"/>
  <c r="W17" i="52" s="1"/>
  <c r="T17" i="52"/>
  <c r="S17" i="52"/>
  <c r="U16" i="52"/>
  <c r="V16" i="52" s="1"/>
  <c r="T16" i="52"/>
  <c r="S16" i="52"/>
  <c r="U15" i="52"/>
  <c r="V15" i="52" s="1"/>
  <c r="W15" i="52" s="1"/>
  <c r="T15" i="52"/>
  <c r="S15" i="52"/>
  <c r="U14" i="52"/>
  <c r="V14" i="52" s="1"/>
  <c r="T14" i="52"/>
  <c r="S14" i="52"/>
  <c r="U13" i="52"/>
  <c r="V13" i="52" s="1"/>
  <c r="W13" i="52" s="1"/>
  <c r="T13" i="52"/>
  <c r="S13" i="52"/>
  <c r="U12" i="52"/>
  <c r="V12" i="52" s="1"/>
  <c r="T12" i="52"/>
  <c r="S12" i="52"/>
  <c r="U11" i="52"/>
  <c r="V11" i="52" s="1"/>
  <c r="W11" i="52" s="1"/>
  <c r="T11" i="52"/>
  <c r="S11" i="52"/>
  <c r="U10" i="52"/>
  <c r="V10" i="52" s="1"/>
  <c r="T10" i="52"/>
  <c r="S10" i="52"/>
  <c r="U9" i="52"/>
  <c r="V9" i="52" s="1"/>
  <c r="W9" i="52" s="1"/>
  <c r="T9" i="52"/>
  <c r="S9" i="52"/>
  <c r="U8" i="52"/>
  <c r="V8" i="52" s="1"/>
  <c r="T8" i="52"/>
  <c r="S8" i="52"/>
  <c r="U7" i="52"/>
  <c r="V7" i="52" s="1"/>
  <c r="W7" i="52" s="1"/>
  <c r="T7" i="52"/>
  <c r="S7" i="52"/>
  <c r="U6" i="52"/>
  <c r="V6" i="52" s="1"/>
  <c r="T6" i="52"/>
  <c r="S6" i="52"/>
  <c r="U5" i="52"/>
  <c r="V5" i="52" s="1"/>
  <c r="W5" i="52" s="1"/>
  <c r="T5" i="52"/>
  <c r="S5" i="52"/>
  <c r="Y23" i="52"/>
  <c r="U4" i="52"/>
  <c r="T4" i="52"/>
  <c r="S4" i="52"/>
  <c r="U22" i="51"/>
  <c r="V22" i="51" s="1"/>
  <c r="T22" i="51"/>
  <c r="S22" i="51"/>
  <c r="U21" i="51"/>
  <c r="V21" i="51" s="1"/>
  <c r="W21" i="51" s="1"/>
  <c r="T21" i="51"/>
  <c r="S21" i="51"/>
  <c r="U20" i="51"/>
  <c r="V20" i="51" s="1"/>
  <c r="T20" i="51"/>
  <c r="S20" i="51"/>
  <c r="U19" i="51"/>
  <c r="V19" i="51" s="1"/>
  <c r="W19" i="51" s="1"/>
  <c r="T19" i="51"/>
  <c r="S19" i="51"/>
  <c r="U18" i="51"/>
  <c r="V18" i="51" s="1"/>
  <c r="T18" i="51"/>
  <c r="S18" i="51"/>
  <c r="U17" i="51"/>
  <c r="V17" i="51" s="1"/>
  <c r="W17" i="51" s="1"/>
  <c r="T17" i="51"/>
  <c r="S17" i="51"/>
  <c r="U16" i="51"/>
  <c r="V16" i="51" s="1"/>
  <c r="T16" i="51"/>
  <c r="S16" i="51"/>
  <c r="U15" i="51"/>
  <c r="V15" i="51" s="1"/>
  <c r="W15" i="51" s="1"/>
  <c r="T15" i="51"/>
  <c r="S15" i="51"/>
  <c r="U14" i="51"/>
  <c r="V14" i="51" s="1"/>
  <c r="T14" i="51"/>
  <c r="S14" i="51"/>
  <c r="U13" i="51"/>
  <c r="V13" i="51" s="1"/>
  <c r="W13" i="51" s="1"/>
  <c r="T13" i="51"/>
  <c r="S13" i="51"/>
  <c r="U12" i="51"/>
  <c r="V12" i="51" s="1"/>
  <c r="T12" i="51"/>
  <c r="S12" i="51"/>
  <c r="U11" i="51"/>
  <c r="V11" i="51" s="1"/>
  <c r="W11" i="51" s="1"/>
  <c r="T11" i="51"/>
  <c r="S11" i="51"/>
  <c r="U10" i="51"/>
  <c r="V10" i="51" s="1"/>
  <c r="T10" i="51"/>
  <c r="S10" i="51"/>
  <c r="U9" i="51"/>
  <c r="V9" i="51" s="1"/>
  <c r="W9" i="51" s="1"/>
  <c r="T9" i="51"/>
  <c r="S9" i="51"/>
  <c r="U8" i="51"/>
  <c r="V8" i="51" s="1"/>
  <c r="T8" i="51"/>
  <c r="S8" i="51"/>
  <c r="U7" i="51"/>
  <c r="V7" i="51" s="1"/>
  <c r="W7" i="51" s="1"/>
  <c r="T7" i="51"/>
  <c r="S7" i="51"/>
  <c r="U6" i="51"/>
  <c r="V6" i="51" s="1"/>
  <c r="T6" i="51"/>
  <c r="S6" i="51"/>
  <c r="U5" i="51"/>
  <c r="V5" i="51" s="1"/>
  <c r="W5" i="51" s="1"/>
  <c r="T5" i="51"/>
  <c r="S5" i="51"/>
  <c r="Y23" i="51"/>
  <c r="U4" i="51"/>
  <c r="T4" i="51"/>
  <c r="S4" i="51"/>
  <c r="U22" i="50"/>
  <c r="V22" i="50" s="1"/>
  <c r="T22" i="50"/>
  <c r="S22" i="50"/>
  <c r="U21" i="50"/>
  <c r="V21" i="50" s="1"/>
  <c r="W21" i="50" s="1"/>
  <c r="T21" i="50"/>
  <c r="S21" i="50"/>
  <c r="U20" i="50"/>
  <c r="V20" i="50" s="1"/>
  <c r="T20" i="50"/>
  <c r="S20" i="50"/>
  <c r="U19" i="50"/>
  <c r="V19" i="50" s="1"/>
  <c r="W19" i="50" s="1"/>
  <c r="T19" i="50"/>
  <c r="S19" i="50"/>
  <c r="U18" i="50"/>
  <c r="V18" i="50" s="1"/>
  <c r="T18" i="50"/>
  <c r="S18" i="50"/>
  <c r="U17" i="50"/>
  <c r="V17" i="50" s="1"/>
  <c r="W17" i="50" s="1"/>
  <c r="T17" i="50"/>
  <c r="S17" i="50"/>
  <c r="U16" i="50"/>
  <c r="V16" i="50" s="1"/>
  <c r="T16" i="50"/>
  <c r="S16" i="50"/>
  <c r="U15" i="50"/>
  <c r="V15" i="50" s="1"/>
  <c r="W15" i="50" s="1"/>
  <c r="T15" i="50"/>
  <c r="S15" i="50"/>
  <c r="U14" i="50"/>
  <c r="V14" i="50" s="1"/>
  <c r="T14" i="50"/>
  <c r="S14" i="50"/>
  <c r="U13" i="50"/>
  <c r="V13" i="50" s="1"/>
  <c r="W13" i="50" s="1"/>
  <c r="T13" i="50"/>
  <c r="S13" i="50"/>
  <c r="U12" i="50"/>
  <c r="V12" i="50" s="1"/>
  <c r="T12" i="50"/>
  <c r="S12" i="50"/>
  <c r="U11" i="50"/>
  <c r="V11" i="50" s="1"/>
  <c r="W11" i="50" s="1"/>
  <c r="T11" i="50"/>
  <c r="S11" i="50"/>
  <c r="U10" i="50"/>
  <c r="V10" i="50" s="1"/>
  <c r="T10" i="50"/>
  <c r="S10" i="50"/>
  <c r="U9" i="50"/>
  <c r="V9" i="50" s="1"/>
  <c r="W9" i="50" s="1"/>
  <c r="T9" i="50"/>
  <c r="S9" i="50"/>
  <c r="U8" i="50"/>
  <c r="V8" i="50" s="1"/>
  <c r="T8" i="50"/>
  <c r="S8" i="50"/>
  <c r="U7" i="50"/>
  <c r="V7" i="50" s="1"/>
  <c r="W7" i="50" s="1"/>
  <c r="T7" i="50"/>
  <c r="S7" i="50"/>
  <c r="U6" i="50"/>
  <c r="V6" i="50" s="1"/>
  <c r="T6" i="50"/>
  <c r="S6" i="50"/>
  <c r="U5" i="50"/>
  <c r="V5" i="50" s="1"/>
  <c r="W5" i="50" s="1"/>
  <c r="T5" i="50"/>
  <c r="S5" i="50"/>
  <c r="Y23" i="50"/>
  <c r="U4" i="50"/>
  <c r="T4" i="50"/>
  <c r="S4" i="50"/>
  <c r="U22" i="49"/>
  <c r="V22" i="49" s="1"/>
  <c r="T22" i="49"/>
  <c r="S22" i="49"/>
  <c r="U21" i="49"/>
  <c r="V21" i="49" s="1"/>
  <c r="W21" i="49" s="1"/>
  <c r="T21" i="49"/>
  <c r="S21" i="49"/>
  <c r="U20" i="49"/>
  <c r="V20" i="49" s="1"/>
  <c r="T20" i="49"/>
  <c r="S20" i="49"/>
  <c r="U19" i="49"/>
  <c r="V19" i="49" s="1"/>
  <c r="W19" i="49" s="1"/>
  <c r="T19" i="49"/>
  <c r="S19" i="49"/>
  <c r="U18" i="49"/>
  <c r="V18" i="49" s="1"/>
  <c r="T18" i="49"/>
  <c r="S18" i="49"/>
  <c r="U17" i="49"/>
  <c r="V17" i="49" s="1"/>
  <c r="W17" i="49" s="1"/>
  <c r="T17" i="49"/>
  <c r="S17" i="49"/>
  <c r="U16" i="49"/>
  <c r="V16" i="49" s="1"/>
  <c r="T16" i="49"/>
  <c r="S16" i="49"/>
  <c r="U15" i="49"/>
  <c r="V15" i="49" s="1"/>
  <c r="W15" i="49" s="1"/>
  <c r="T15" i="49"/>
  <c r="S15" i="49"/>
  <c r="U14" i="49"/>
  <c r="V14" i="49" s="1"/>
  <c r="T14" i="49"/>
  <c r="S14" i="49"/>
  <c r="U13" i="49"/>
  <c r="V13" i="49" s="1"/>
  <c r="W13" i="49" s="1"/>
  <c r="T13" i="49"/>
  <c r="S13" i="49"/>
  <c r="U12" i="49"/>
  <c r="V12" i="49" s="1"/>
  <c r="T12" i="49"/>
  <c r="S12" i="49"/>
  <c r="U11" i="49"/>
  <c r="V11" i="49" s="1"/>
  <c r="W11" i="49" s="1"/>
  <c r="T11" i="49"/>
  <c r="S11" i="49"/>
  <c r="U10" i="49"/>
  <c r="V10" i="49" s="1"/>
  <c r="T10" i="49"/>
  <c r="S10" i="49"/>
  <c r="U9" i="49"/>
  <c r="V9" i="49" s="1"/>
  <c r="W9" i="49" s="1"/>
  <c r="T9" i="49"/>
  <c r="S9" i="49"/>
  <c r="U8" i="49"/>
  <c r="V8" i="49" s="1"/>
  <c r="T8" i="49"/>
  <c r="S8" i="49"/>
  <c r="U7" i="49"/>
  <c r="V7" i="49" s="1"/>
  <c r="W7" i="49" s="1"/>
  <c r="T7" i="49"/>
  <c r="S7" i="49"/>
  <c r="U6" i="49"/>
  <c r="V6" i="49" s="1"/>
  <c r="T6" i="49"/>
  <c r="S6" i="49"/>
  <c r="U5" i="49"/>
  <c r="V5" i="49" s="1"/>
  <c r="W5" i="49" s="1"/>
  <c r="T5" i="49"/>
  <c r="S5" i="49"/>
  <c r="Y23" i="49"/>
  <c r="U4" i="49"/>
  <c r="T4" i="49"/>
  <c r="S4" i="49"/>
  <c r="U22" i="48"/>
  <c r="V22" i="48" s="1"/>
  <c r="T22" i="48"/>
  <c r="S22" i="48"/>
  <c r="U21" i="48"/>
  <c r="V21" i="48" s="1"/>
  <c r="W21" i="48" s="1"/>
  <c r="T21" i="48"/>
  <c r="S21" i="48"/>
  <c r="U20" i="48"/>
  <c r="V20" i="48" s="1"/>
  <c r="T20" i="48"/>
  <c r="S20" i="48"/>
  <c r="U19" i="48"/>
  <c r="V19" i="48" s="1"/>
  <c r="W19" i="48" s="1"/>
  <c r="T19" i="48"/>
  <c r="S19" i="48"/>
  <c r="U18" i="48"/>
  <c r="V18" i="48" s="1"/>
  <c r="T18" i="48"/>
  <c r="S18" i="48"/>
  <c r="U17" i="48"/>
  <c r="V17" i="48" s="1"/>
  <c r="W17" i="48" s="1"/>
  <c r="T17" i="48"/>
  <c r="S17" i="48"/>
  <c r="U16" i="48"/>
  <c r="V16" i="48" s="1"/>
  <c r="T16" i="48"/>
  <c r="S16" i="48"/>
  <c r="U15" i="48"/>
  <c r="V15" i="48" s="1"/>
  <c r="W15" i="48" s="1"/>
  <c r="T15" i="48"/>
  <c r="S15" i="48"/>
  <c r="U14" i="48"/>
  <c r="V14" i="48" s="1"/>
  <c r="T14" i="48"/>
  <c r="S14" i="48"/>
  <c r="U13" i="48"/>
  <c r="V13" i="48" s="1"/>
  <c r="W13" i="48" s="1"/>
  <c r="T13" i="48"/>
  <c r="S13" i="48"/>
  <c r="U12" i="48"/>
  <c r="V12" i="48" s="1"/>
  <c r="T12" i="48"/>
  <c r="S12" i="48"/>
  <c r="U11" i="48"/>
  <c r="V11" i="48" s="1"/>
  <c r="W11" i="48" s="1"/>
  <c r="T11" i="48"/>
  <c r="S11" i="48"/>
  <c r="U10" i="48"/>
  <c r="V10" i="48" s="1"/>
  <c r="T10" i="48"/>
  <c r="S10" i="48"/>
  <c r="U9" i="48"/>
  <c r="V9" i="48" s="1"/>
  <c r="W9" i="48" s="1"/>
  <c r="T9" i="48"/>
  <c r="S9" i="48"/>
  <c r="U8" i="48"/>
  <c r="V8" i="48" s="1"/>
  <c r="T8" i="48"/>
  <c r="S8" i="48"/>
  <c r="U7" i="48"/>
  <c r="V7" i="48" s="1"/>
  <c r="W7" i="48" s="1"/>
  <c r="T7" i="48"/>
  <c r="S7" i="48"/>
  <c r="U6" i="48"/>
  <c r="V6" i="48" s="1"/>
  <c r="T6" i="48"/>
  <c r="S6" i="48"/>
  <c r="U5" i="48"/>
  <c r="V5" i="48" s="1"/>
  <c r="W5" i="48" s="1"/>
  <c r="T5" i="48"/>
  <c r="S5" i="48"/>
  <c r="U4" i="48"/>
  <c r="T4" i="48"/>
  <c r="S4" i="48"/>
  <c r="U22" i="47"/>
  <c r="V22" i="47" s="1"/>
  <c r="T22" i="47"/>
  <c r="S22" i="47"/>
  <c r="U21" i="47"/>
  <c r="V21" i="47" s="1"/>
  <c r="W21" i="47" s="1"/>
  <c r="T21" i="47"/>
  <c r="S21" i="47"/>
  <c r="U20" i="47"/>
  <c r="V20" i="47" s="1"/>
  <c r="T20" i="47"/>
  <c r="S20" i="47"/>
  <c r="U19" i="47"/>
  <c r="V19" i="47" s="1"/>
  <c r="W19" i="47" s="1"/>
  <c r="T19" i="47"/>
  <c r="S19" i="47"/>
  <c r="U18" i="47"/>
  <c r="V18" i="47" s="1"/>
  <c r="T18" i="47"/>
  <c r="S18" i="47"/>
  <c r="U17" i="47"/>
  <c r="V17" i="47" s="1"/>
  <c r="W17" i="47" s="1"/>
  <c r="T17" i="47"/>
  <c r="S17" i="47"/>
  <c r="U16" i="47"/>
  <c r="V16" i="47" s="1"/>
  <c r="T16" i="47"/>
  <c r="S16" i="47"/>
  <c r="U15" i="47"/>
  <c r="V15" i="47" s="1"/>
  <c r="W15" i="47" s="1"/>
  <c r="T15" i="47"/>
  <c r="S15" i="47"/>
  <c r="U14" i="47"/>
  <c r="V14" i="47" s="1"/>
  <c r="T14" i="47"/>
  <c r="S14" i="47"/>
  <c r="U13" i="47"/>
  <c r="V13" i="47" s="1"/>
  <c r="W13" i="47" s="1"/>
  <c r="T13" i="47"/>
  <c r="S13" i="47"/>
  <c r="U12" i="47"/>
  <c r="V12" i="47" s="1"/>
  <c r="T12" i="47"/>
  <c r="S12" i="47"/>
  <c r="U11" i="47"/>
  <c r="V11" i="47" s="1"/>
  <c r="W11" i="47" s="1"/>
  <c r="T11" i="47"/>
  <c r="S11" i="47"/>
  <c r="U10" i="47"/>
  <c r="V10" i="47" s="1"/>
  <c r="T10" i="47"/>
  <c r="S10" i="47"/>
  <c r="U9" i="47"/>
  <c r="V9" i="47" s="1"/>
  <c r="W9" i="47" s="1"/>
  <c r="T9" i="47"/>
  <c r="S9" i="47"/>
  <c r="U8" i="47"/>
  <c r="V8" i="47" s="1"/>
  <c r="T8" i="47"/>
  <c r="S8" i="47"/>
  <c r="U7" i="47"/>
  <c r="V7" i="47" s="1"/>
  <c r="W7" i="47" s="1"/>
  <c r="T7" i="47"/>
  <c r="S7" i="47"/>
  <c r="U6" i="47"/>
  <c r="V6" i="47" s="1"/>
  <c r="T6" i="47"/>
  <c r="S6" i="47"/>
  <c r="U5" i="47"/>
  <c r="V5" i="47" s="1"/>
  <c r="W5" i="47" s="1"/>
  <c r="T5" i="47"/>
  <c r="S5" i="47"/>
  <c r="U4" i="47"/>
  <c r="T4" i="47"/>
  <c r="S4" i="47"/>
  <c r="U22" i="46"/>
  <c r="V22" i="46" s="1"/>
  <c r="T22" i="46"/>
  <c r="S22" i="46"/>
  <c r="U21" i="46"/>
  <c r="V21" i="46" s="1"/>
  <c r="W21" i="46" s="1"/>
  <c r="T21" i="46"/>
  <c r="S21" i="46"/>
  <c r="U20" i="46"/>
  <c r="V20" i="46" s="1"/>
  <c r="T20" i="46"/>
  <c r="S20" i="46"/>
  <c r="U19" i="46"/>
  <c r="V19" i="46" s="1"/>
  <c r="W19" i="46" s="1"/>
  <c r="T19" i="46"/>
  <c r="S19" i="46"/>
  <c r="U18" i="46"/>
  <c r="V18" i="46" s="1"/>
  <c r="T18" i="46"/>
  <c r="S18" i="46"/>
  <c r="U17" i="46"/>
  <c r="V17" i="46" s="1"/>
  <c r="W17" i="46" s="1"/>
  <c r="T17" i="46"/>
  <c r="S17" i="46"/>
  <c r="U16" i="46"/>
  <c r="V16" i="46" s="1"/>
  <c r="T16" i="46"/>
  <c r="S16" i="46"/>
  <c r="U15" i="46"/>
  <c r="V15" i="46" s="1"/>
  <c r="W15" i="46" s="1"/>
  <c r="T15" i="46"/>
  <c r="S15" i="46"/>
  <c r="U14" i="46"/>
  <c r="V14" i="46" s="1"/>
  <c r="T14" i="46"/>
  <c r="S14" i="46"/>
  <c r="U13" i="46"/>
  <c r="V13" i="46" s="1"/>
  <c r="W13" i="46" s="1"/>
  <c r="T13" i="46"/>
  <c r="S13" i="46"/>
  <c r="U12" i="46"/>
  <c r="V12" i="46" s="1"/>
  <c r="T12" i="46"/>
  <c r="S12" i="46"/>
  <c r="U11" i="46"/>
  <c r="V11" i="46" s="1"/>
  <c r="W11" i="46" s="1"/>
  <c r="T11" i="46"/>
  <c r="S11" i="46"/>
  <c r="U10" i="46"/>
  <c r="V10" i="46" s="1"/>
  <c r="T10" i="46"/>
  <c r="S10" i="46"/>
  <c r="U9" i="46"/>
  <c r="V9" i="46" s="1"/>
  <c r="W9" i="46" s="1"/>
  <c r="T9" i="46"/>
  <c r="S9" i="46"/>
  <c r="U8" i="46"/>
  <c r="V8" i="46" s="1"/>
  <c r="T8" i="46"/>
  <c r="S8" i="46"/>
  <c r="U7" i="46"/>
  <c r="V7" i="46" s="1"/>
  <c r="W7" i="46" s="1"/>
  <c r="T7" i="46"/>
  <c r="S7" i="46"/>
  <c r="U6" i="46"/>
  <c r="V6" i="46" s="1"/>
  <c r="T6" i="46"/>
  <c r="S6" i="46"/>
  <c r="U5" i="46"/>
  <c r="V5" i="46" s="1"/>
  <c r="W5" i="46" s="1"/>
  <c r="T5" i="46"/>
  <c r="S5" i="46"/>
  <c r="U4" i="46"/>
  <c r="T4" i="46"/>
  <c r="S4" i="46"/>
  <c r="U22" i="45"/>
  <c r="V22" i="45" s="1"/>
  <c r="T22" i="45"/>
  <c r="S22" i="45"/>
  <c r="U21" i="45"/>
  <c r="V21" i="45" s="1"/>
  <c r="W21" i="45" s="1"/>
  <c r="T21" i="45"/>
  <c r="S21" i="45"/>
  <c r="U20" i="45"/>
  <c r="V20" i="45" s="1"/>
  <c r="T20" i="45"/>
  <c r="S20" i="45"/>
  <c r="U19" i="45"/>
  <c r="V19" i="45" s="1"/>
  <c r="W19" i="45" s="1"/>
  <c r="T19" i="45"/>
  <c r="S19" i="45"/>
  <c r="U18" i="45"/>
  <c r="V18" i="45" s="1"/>
  <c r="T18" i="45"/>
  <c r="S18" i="45"/>
  <c r="U17" i="45"/>
  <c r="V17" i="45" s="1"/>
  <c r="W17" i="45" s="1"/>
  <c r="T17" i="45"/>
  <c r="S17" i="45"/>
  <c r="U16" i="45"/>
  <c r="V16" i="45" s="1"/>
  <c r="T16" i="45"/>
  <c r="S16" i="45"/>
  <c r="U15" i="45"/>
  <c r="V15" i="45" s="1"/>
  <c r="W15" i="45" s="1"/>
  <c r="T15" i="45"/>
  <c r="S15" i="45"/>
  <c r="U14" i="45"/>
  <c r="V14" i="45" s="1"/>
  <c r="T14" i="45"/>
  <c r="S14" i="45"/>
  <c r="U13" i="45"/>
  <c r="V13" i="45" s="1"/>
  <c r="W13" i="45" s="1"/>
  <c r="T13" i="45"/>
  <c r="S13" i="45"/>
  <c r="U12" i="45"/>
  <c r="V12" i="45" s="1"/>
  <c r="T12" i="45"/>
  <c r="S12" i="45"/>
  <c r="U11" i="45"/>
  <c r="V11" i="45" s="1"/>
  <c r="W11" i="45" s="1"/>
  <c r="T11" i="45"/>
  <c r="S11" i="45"/>
  <c r="U10" i="45"/>
  <c r="V10" i="45" s="1"/>
  <c r="T10" i="45"/>
  <c r="S10" i="45"/>
  <c r="U9" i="45"/>
  <c r="V9" i="45" s="1"/>
  <c r="W9" i="45" s="1"/>
  <c r="T9" i="45"/>
  <c r="S9" i="45"/>
  <c r="U8" i="45"/>
  <c r="V8" i="45" s="1"/>
  <c r="T8" i="45"/>
  <c r="S8" i="45"/>
  <c r="U7" i="45"/>
  <c r="V7" i="45" s="1"/>
  <c r="W7" i="45" s="1"/>
  <c r="T7" i="45"/>
  <c r="S7" i="45"/>
  <c r="U6" i="45"/>
  <c r="V6" i="45" s="1"/>
  <c r="T6" i="45"/>
  <c r="S6" i="45"/>
  <c r="U5" i="45"/>
  <c r="V5" i="45" s="1"/>
  <c r="W5" i="45" s="1"/>
  <c r="T5" i="45"/>
  <c r="S5" i="45"/>
  <c r="U4" i="45"/>
  <c r="T4" i="45"/>
  <c r="S4" i="45"/>
  <c r="U22" i="44"/>
  <c r="V22" i="44" s="1"/>
  <c r="T22" i="44"/>
  <c r="S22" i="44"/>
  <c r="U21" i="44"/>
  <c r="V21" i="44" s="1"/>
  <c r="W21" i="44" s="1"/>
  <c r="T21" i="44"/>
  <c r="S21" i="44"/>
  <c r="U20" i="44"/>
  <c r="V20" i="44" s="1"/>
  <c r="T20" i="44"/>
  <c r="S20" i="44"/>
  <c r="U19" i="44"/>
  <c r="V19" i="44" s="1"/>
  <c r="W19" i="44" s="1"/>
  <c r="T19" i="44"/>
  <c r="S19" i="44"/>
  <c r="U18" i="44"/>
  <c r="V18" i="44" s="1"/>
  <c r="T18" i="44"/>
  <c r="S18" i="44"/>
  <c r="U17" i="44"/>
  <c r="V17" i="44" s="1"/>
  <c r="W17" i="44" s="1"/>
  <c r="T17" i="44"/>
  <c r="S17" i="44"/>
  <c r="U16" i="44"/>
  <c r="V16" i="44" s="1"/>
  <c r="T16" i="44"/>
  <c r="S16" i="44"/>
  <c r="U15" i="44"/>
  <c r="V15" i="44" s="1"/>
  <c r="W15" i="44" s="1"/>
  <c r="T15" i="44"/>
  <c r="S15" i="44"/>
  <c r="U14" i="44"/>
  <c r="V14" i="44" s="1"/>
  <c r="T14" i="44"/>
  <c r="S14" i="44"/>
  <c r="U13" i="44"/>
  <c r="V13" i="44" s="1"/>
  <c r="W13" i="44" s="1"/>
  <c r="T13" i="44"/>
  <c r="S13" i="44"/>
  <c r="U12" i="44"/>
  <c r="V12" i="44" s="1"/>
  <c r="T12" i="44"/>
  <c r="S12" i="44"/>
  <c r="U11" i="44"/>
  <c r="V11" i="44" s="1"/>
  <c r="W11" i="44" s="1"/>
  <c r="T11" i="44"/>
  <c r="S11" i="44"/>
  <c r="U10" i="44"/>
  <c r="V10" i="44" s="1"/>
  <c r="T10" i="44"/>
  <c r="S10" i="44"/>
  <c r="U9" i="44"/>
  <c r="V9" i="44" s="1"/>
  <c r="W9" i="44" s="1"/>
  <c r="T9" i="44"/>
  <c r="S9" i="44"/>
  <c r="U8" i="44"/>
  <c r="V8" i="44" s="1"/>
  <c r="T8" i="44"/>
  <c r="S8" i="44"/>
  <c r="U7" i="44"/>
  <c r="V7" i="44" s="1"/>
  <c r="W7" i="44" s="1"/>
  <c r="T7" i="44"/>
  <c r="S7" i="44"/>
  <c r="U6" i="44"/>
  <c r="V6" i="44" s="1"/>
  <c r="T6" i="44"/>
  <c r="S6" i="44"/>
  <c r="U5" i="44"/>
  <c r="V5" i="44" s="1"/>
  <c r="W5" i="44" s="1"/>
  <c r="T5" i="44"/>
  <c r="S5" i="44"/>
  <c r="U4" i="44"/>
  <c r="T4" i="44"/>
  <c r="S4" i="44"/>
  <c r="U22" i="43"/>
  <c r="V22" i="43" s="1"/>
  <c r="W22" i="43" s="1"/>
  <c r="T22" i="43"/>
  <c r="S22" i="43"/>
  <c r="U21" i="43"/>
  <c r="T21" i="43"/>
  <c r="S21" i="43"/>
  <c r="U20" i="43"/>
  <c r="V20" i="43" s="1"/>
  <c r="W20" i="43" s="1"/>
  <c r="T20" i="43"/>
  <c r="S20" i="43"/>
  <c r="U19" i="43"/>
  <c r="T19" i="43"/>
  <c r="S19" i="43"/>
  <c r="U18" i="43"/>
  <c r="V18" i="43" s="1"/>
  <c r="W18" i="43" s="1"/>
  <c r="T18" i="43"/>
  <c r="S18" i="43"/>
  <c r="U17" i="43"/>
  <c r="T17" i="43"/>
  <c r="S17" i="43"/>
  <c r="U16" i="43"/>
  <c r="V16" i="43" s="1"/>
  <c r="W16" i="43" s="1"/>
  <c r="T16" i="43"/>
  <c r="S16" i="43"/>
  <c r="U15" i="43"/>
  <c r="T15" i="43"/>
  <c r="S15" i="43"/>
  <c r="U14" i="43"/>
  <c r="V14" i="43" s="1"/>
  <c r="W14" i="43" s="1"/>
  <c r="T14" i="43"/>
  <c r="S14" i="43"/>
  <c r="U13" i="43"/>
  <c r="T13" i="43"/>
  <c r="S13" i="43"/>
  <c r="U12" i="43"/>
  <c r="V12" i="43" s="1"/>
  <c r="W12" i="43" s="1"/>
  <c r="T12" i="43"/>
  <c r="S12" i="43"/>
  <c r="U11" i="43"/>
  <c r="T11" i="43"/>
  <c r="S11" i="43"/>
  <c r="U10" i="43"/>
  <c r="V10" i="43" s="1"/>
  <c r="W10" i="43" s="1"/>
  <c r="T10" i="43"/>
  <c r="S10" i="43"/>
  <c r="U9" i="43"/>
  <c r="T9" i="43"/>
  <c r="S9" i="43"/>
  <c r="U8" i="43"/>
  <c r="V8" i="43" s="1"/>
  <c r="W8" i="43" s="1"/>
  <c r="T8" i="43"/>
  <c r="S8" i="43"/>
  <c r="U7" i="43"/>
  <c r="T7" i="43"/>
  <c r="S7" i="43"/>
  <c r="U6" i="43"/>
  <c r="V6" i="43" s="1"/>
  <c r="W6" i="43" s="1"/>
  <c r="T6" i="43"/>
  <c r="S6" i="43"/>
  <c r="U5" i="43"/>
  <c r="T5" i="43"/>
  <c r="S5" i="43"/>
  <c r="U4" i="43"/>
  <c r="T4" i="43"/>
  <c r="S4" i="43"/>
  <c r="U22" i="42"/>
  <c r="V22" i="42" s="1"/>
  <c r="T22" i="42"/>
  <c r="S22" i="42"/>
  <c r="U21" i="42"/>
  <c r="V21" i="42" s="1"/>
  <c r="W21" i="42" s="1"/>
  <c r="T21" i="42"/>
  <c r="S21" i="42"/>
  <c r="U20" i="42"/>
  <c r="V20" i="42" s="1"/>
  <c r="T20" i="42"/>
  <c r="S20" i="42"/>
  <c r="U19" i="42"/>
  <c r="V19" i="42" s="1"/>
  <c r="W19" i="42" s="1"/>
  <c r="T19" i="42"/>
  <c r="S19" i="42"/>
  <c r="U18" i="42"/>
  <c r="V18" i="42" s="1"/>
  <c r="T18" i="42"/>
  <c r="S18" i="42"/>
  <c r="U17" i="42"/>
  <c r="V17" i="42" s="1"/>
  <c r="W17" i="42" s="1"/>
  <c r="T17" i="42"/>
  <c r="S17" i="42"/>
  <c r="U16" i="42"/>
  <c r="V16" i="42" s="1"/>
  <c r="T16" i="42"/>
  <c r="S16" i="42"/>
  <c r="U15" i="42"/>
  <c r="V15" i="42" s="1"/>
  <c r="W15" i="42" s="1"/>
  <c r="T15" i="42"/>
  <c r="S15" i="42"/>
  <c r="U14" i="42"/>
  <c r="V14" i="42" s="1"/>
  <c r="T14" i="42"/>
  <c r="S14" i="42"/>
  <c r="U13" i="42"/>
  <c r="V13" i="42" s="1"/>
  <c r="W13" i="42" s="1"/>
  <c r="T13" i="42"/>
  <c r="S13" i="42"/>
  <c r="U12" i="42"/>
  <c r="V12" i="42" s="1"/>
  <c r="T12" i="42"/>
  <c r="S12" i="42"/>
  <c r="U11" i="42"/>
  <c r="V11" i="42" s="1"/>
  <c r="W11" i="42" s="1"/>
  <c r="T11" i="42"/>
  <c r="S11" i="42"/>
  <c r="U10" i="42"/>
  <c r="V10" i="42" s="1"/>
  <c r="T10" i="42"/>
  <c r="S10" i="42"/>
  <c r="U9" i="42"/>
  <c r="V9" i="42" s="1"/>
  <c r="W9" i="42" s="1"/>
  <c r="T9" i="42"/>
  <c r="S9" i="42"/>
  <c r="U8" i="42"/>
  <c r="V8" i="42" s="1"/>
  <c r="T8" i="42"/>
  <c r="S8" i="42"/>
  <c r="U7" i="42"/>
  <c r="V7" i="42" s="1"/>
  <c r="W7" i="42" s="1"/>
  <c r="T7" i="42"/>
  <c r="S7" i="42"/>
  <c r="U6" i="42"/>
  <c r="V6" i="42" s="1"/>
  <c r="T6" i="42"/>
  <c r="S6" i="42"/>
  <c r="U5" i="42"/>
  <c r="V5" i="42" s="1"/>
  <c r="W5" i="42" s="1"/>
  <c r="T5" i="42"/>
  <c r="S5" i="42"/>
  <c r="U4" i="42"/>
  <c r="T4" i="42"/>
  <c r="S4" i="42"/>
  <c r="U22" i="41"/>
  <c r="V22" i="41" s="1"/>
  <c r="T22" i="41"/>
  <c r="S22" i="41"/>
  <c r="U21" i="41"/>
  <c r="T21" i="41"/>
  <c r="S21" i="41"/>
  <c r="U20" i="41"/>
  <c r="V20" i="41" s="1"/>
  <c r="T20" i="41"/>
  <c r="S20" i="41"/>
  <c r="U19" i="41"/>
  <c r="T19" i="41"/>
  <c r="S19" i="41"/>
  <c r="U18" i="41"/>
  <c r="V18" i="41" s="1"/>
  <c r="T18" i="41"/>
  <c r="S18" i="41"/>
  <c r="U17" i="41"/>
  <c r="T17" i="41"/>
  <c r="S17" i="41"/>
  <c r="U16" i="41"/>
  <c r="V16" i="41" s="1"/>
  <c r="T16" i="41"/>
  <c r="S16" i="41"/>
  <c r="U15" i="41"/>
  <c r="T15" i="41"/>
  <c r="S15" i="41"/>
  <c r="U14" i="41"/>
  <c r="V14" i="41" s="1"/>
  <c r="T14" i="41"/>
  <c r="S14" i="41"/>
  <c r="U13" i="41"/>
  <c r="T13" i="41"/>
  <c r="S13" i="41"/>
  <c r="U12" i="41"/>
  <c r="V12" i="41" s="1"/>
  <c r="T12" i="41"/>
  <c r="S12" i="41"/>
  <c r="U11" i="41"/>
  <c r="T11" i="41"/>
  <c r="S11" i="41"/>
  <c r="U10" i="41"/>
  <c r="V10" i="41" s="1"/>
  <c r="T10" i="41"/>
  <c r="S10" i="41"/>
  <c r="U9" i="41"/>
  <c r="T9" i="41"/>
  <c r="S9" i="41"/>
  <c r="U8" i="41"/>
  <c r="V8" i="41" s="1"/>
  <c r="T8" i="41"/>
  <c r="S8" i="41"/>
  <c r="U7" i="41"/>
  <c r="T7" i="41"/>
  <c r="S7" i="41"/>
  <c r="U6" i="41"/>
  <c r="V6" i="41" s="1"/>
  <c r="T6" i="41"/>
  <c r="S6" i="41"/>
  <c r="U5" i="41"/>
  <c r="T5" i="41"/>
  <c r="S5" i="41"/>
  <c r="U4" i="41"/>
  <c r="T4" i="41"/>
  <c r="S4" i="41"/>
  <c r="U22" i="40"/>
  <c r="V22" i="40" s="1"/>
  <c r="T22" i="40"/>
  <c r="S22" i="40"/>
  <c r="U21" i="40"/>
  <c r="T21" i="40"/>
  <c r="S21" i="40"/>
  <c r="U20" i="40"/>
  <c r="V20" i="40" s="1"/>
  <c r="T20" i="40"/>
  <c r="S20" i="40"/>
  <c r="U19" i="40"/>
  <c r="V19" i="40" s="1"/>
  <c r="T19" i="40"/>
  <c r="S19" i="40"/>
  <c r="U18" i="40"/>
  <c r="V18" i="40" s="1"/>
  <c r="T18" i="40"/>
  <c r="S18" i="40"/>
  <c r="U17" i="40"/>
  <c r="V17" i="40" s="1"/>
  <c r="W17" i="40" s="1"/>
  <c r="T17" i="40"/>
  <c r="S17" i="40"/>
  <c r="U16" i="40"/>
  <c r="V16" i="40" s="1"/>
  <c r="T16" i="40"/>
  <c r="S16" i="40"/>
  <c r="U15" i="40"/>
  <c r="V15" i="40" s="1"/>
  <c r="W15" i="40" s="1"/>
  <c r="T15" i="40"/>
  <c r="S15" i="40"/>
  <c r="U14" i="40"/>
  <c r="V14" i="40" s="1"/>
  <c r="T14" i="40"/>
  <c r="S14" i="40"/>
  <c r="U13" i="40"/>
  <c r="V13" i="40" s="1"/>
  <c r="W13" i="40" s="1"/>
  <c r="T13" i="40"/>
  <c r="S13" i="40"/>
  <c r="U12" i="40"/>
  <c r="V12" i="40" s="1"/>
  <c r="T12" i="40"/>
  <c r="S12" i="40"/>
  <c r="U11" i="40"/>
  <c r="V11" i="40" s="1"/>
  <c r="W11" i="40" s="1"/>
  <c r="T11" i="40"/>
  <c r="S11" i="40"/>
  <c r="U10" i="40"/>
  <c r="V10" i="40" s="1"/>
  <c r="T10" i="40"/>
  <c r="S10" i="40"/>
  <c r="U9" i="40"/>
  <c r="V9" i="40" s="1"/>
  <c r="W9" i="40" s="1"/>
  <c r="T9" i="40"/>
  <c r="S9" i="40"/>
  <c r="U8" i="40"/>
  <c r="V8" i="40" s="1"/>
  <c r="T8" i="40"/>
  <c r="S8" i="40"/>
  <c r="U7" i="40"/>
  <c r="V7" i="40" s="1"/>
  <c r="W7" i="40" s="1"/>
  <c r="T7" i="40"/>
  <c r="S7" i="40"/>
  <c r="U6" i="40"/>
  <c r="V6" i="40" s="1"/>
  <c r="T6" i="40"/>
  <c r="S6" i="40"/>
  <c r="U5" i="40"/>
  <c r="V5" i="40" s="1"/>
  <c r="W5" i="40" s="1"/>
  <c r="T5" i="40"/>
  <c r="S5" i="40"/>
  <c r="U4" i="40"/>
  <c r="T4" i="40"/>
  <c r="S4" i="40"/>
  <c r="U22" i="39"/>
  <c r="V22" i="39" s="1"/>
  <c r="T22" i="39"/>
  <c r="S22" i="39"/>
  <c r="U21" i="39"/>
  <c r="T21" i="39"/>
  <c r="S21" i="39"/>
  <c r="U20" i="39"/>
  <c r="V20" i="39" s="1"/>
  <c r="T20" i="39"/>
  <c r="S20" i="39"/>
  <c r="U19" i="39"/>
  <c r="T19" i="39"/>
  <c r="S19" i="39"/>
  <c r="U18" i="39"/>
  <c r="V18" i="39" s="1"/>
  <c r="T18" i="39"/>
  <c r="S18" i="39"/>
  <c r="U17" i="39"/>
  <c r="T17" i="39"/>
  <c r="S17" i="39"/>
  <c r="U16" i="39"/>
  <c r="V16" i="39" s="1"/>
  <c r="T16" i="39"/>
  <c r="S16" i="39"/>
  <c r="U15" i="39"/>
  <c r="T15" i="39"/>
  <c r="S15" i="39"/>
  <c r="U14" i="39"/>
  <c r="V14" i="39" s="1"/>
  <c r="T14" i="39"/>
  <c r="S14" i="39"/>
  <c r="U13" i="39"/>
  <c r="T13" i="39"/>
  <c r="S13" i="39"/>
  <c r="U12" i="39"/>
  <c r="V12" i="39" s="1"/>
  <c r="T12" i="39"/>
  <c r="S12" i="39"/>
  <c r="U11" i="39"/>
  <c r="T11" i="39"/>
  <c r="S11" i="39"/>
  <c r="U10" i="39"/>
  <c r="V10" i="39" s="1"/>
  <c r="T10" i="39"/>
  <c r="S10" i="39"/>
  <c r="U9" i="39"/>
  <c r="T9" i="39"/>
  <c r="S9" i="39"/>
  <c r="U8" i="39"/>
  <c r="V8" i="39" s="1"/>
  <c r="T8" i="39"/>
  <c r="S8" i="39"/>
  <c r="U7" i="39"/>
  <c r="T7" i="39"/>
  <c r="S7" i="39"/>
  <c r="U6" i="39"/>
  <c r="V6" i="39" s="1"/>
  <c r="T6" i="39"/>
  <c r="S6" i="39"/>
  <c r="U5" i="39"/>
  <c r="T5" i="39"/>
  <c r="S5" i="39"/>
  <c r="U4" i="39"/>
  <c r="T4" i="39"/>
  <c r="S4" i="39"/>
  <c r="U22" i="38"/>
  <c r="V22" i="38" s="1"/>
  <c r="T22" i="38"/>
  <c r="S22" i="38"/>
  <c r="U21" i="38"/>
  <c r="V21" i="38" s="1"/>
  <c r="W21" i="38" s="1"/>
  <c r="T21" i="38"/>
  <c r="S21" i="38"/>
  <c r="U20" i="38"/>
  <c r="V20" i="38" s="1"/>
  <c r="T20" i="38"/>
  <c r="S20" i="38"/>
  <c r="U19" i="38"/>
  <c r="V19" i="38" s="1"/>
  <c r="W19" i="38" s="1"/>
  <c r="T19" i="38"/>
  <c r="S19" i="38"/>
  <c r="U18" i="38"/>
  <c r="V18" i="38" s="1"/>
  <c r="T18" i="38"/>
  <c r="S18" i="38"/>
  <c r="U17" i="38"/>
  <c r="V17" i="38" s="1"/>
  <c r="W17" i="38" s="1"/>
  <c r="T17" i="38"/>
  <c r="S17" i="38"/>
  <c r="U16" i="38"/>
  <c r="V16" i="38" s="1"/>
  <c r="T16" i="38"/>
  <c r="S16" i="38"/>
  <c r="U15" i="38"/>
  <c r="V15" i="38" s="1"/>
  <c r="W15" i="38" s="1"/>
  <c r="T15" i="38"/>
  <c r="S15" i="38"/>
  <c r="U14" i="38"/>
  <c r="V14" i="38" s="1"/>
  <c r="T14" i="38"/>
  <c r="S14" i="38"/>
  <c r="U13" i="38"/>
  <c r="V13" i="38" s="1"/>
  <c r="W13" i="38" s="1"/>
  <c r="T13" i="38"/>
  <c r="S13" i="38"/>
  <c r="U12" i="38"/>
  <c r="V12" i="38" s="1"/>
  <c r="T12" i="38"/>
  <c r="S12" i="38"/>
  <c r="U11" i="38"/>
  <c r="V11" i="38" s="1"/>
  <c r="W11" i="38" s="1"/>
  <c r="T11" i="38"/>
  <c r="S11" i="38"/>
  <c r="U10" i="38"/>
  <c r="V10" i="38" s="1"/>
  <c r="T10" i="38"/>
  <c r="S10" i="38"/>
  <c r="U9" i="38"/>
  <c r="V9" i="38" s="1"/>
  <c r="W9" i="38" s="1"/>
  <c r="T9" i="38"/>
  <c r="S9" i="38"/>
  <c r="U8" i="38"/>
  <c r="V8" i="38" s="1"/>
  <c r="T8" i="38"/>
  <c r="S8" i="38"/>
  <c r="U7" i="38"/>
  <c r="V7" i="38" s="1"/>
  <c r="W7" i="38" s="1"/>
  <c r="T7" i="38"/>
  <c r="S7" i="38"/>
  <c r="U6" i="38"/>
  <c r="V6" i="38" s="1"/>
  <c r="T6" i="38"/>
  <c r="S6" i="38"/>
  <c r="U5" i="38"/>
  <c r="V5" i="38" s="1"/>
  <c r="W5" i="38" s="1"/>
  <c r="T5" i="38"/>
  <c r="S5" i="38"/>
  <c r="U4" i="38"/>
  <c r="T4" i="38"/>
  <c r="S4" i="38"/>
  <c r="U22" i="37"/>
  <c r="V22" i="37" s="1"/>
  <c r="T22" i="37"/>
  <c r="S22" i="37"/>
  <c r="U21" i="37"/>
  <c r="V21" i="37" s="1"/>
  <c r="W21" i="37" s="1"/>
  <c r="T21" i="37"/>
  <c r="S21" i="37"/>
  <c r="U20" i="37"/>
  <c r="V20" i="37" s="1"/>
  <c r="T20" i="37"/>
  <c r="S20" i="37"/>
  <c r="U19" i="37"/>
  <c r="V19" i="37" s="1"/>
  <c r="W19" i="37" s="1"/>
  <c r="T19" i="37"/>
  <c r="S19" i="37"/>
  <c r="U18" i="37"/>
  <c r="V18" i="37" s="1"/>
  <c r="T18" i="37"/>
  <c r="S18" i="37"/>
  <c r="U17" i="37"/>
  <c r="V17" i="37" s="1"/>
  <c r="W17" i="37" s="1"/>
  <c r="T17" i="37"/>
  <c r="S17" i="37"/>
  <c r="U16" i="37"/>
  <c r="V16" i="37" s="1"/>
  <c r="T16" i="37"/>
  <c r="S16" i="37"/>
  <c r="U15" i="37"/>
  <c r="V15" i="37" s="1"/>
  <c r="W15" i="37" s="1"/>
  <c r="T15" i="37"/>
  <c r="S15" i="37"/>
  <c r="U14" i="37"/>
  <c r="V14" i="37" s="1"/>
  <c r="T14" i="37"/>
  <c r="S14" i="37"/>
  <c r="U13" i="37"/>
  <c r="V13" i="37" s="1"/>
  <c r="W13" i="37" s="1"/>
  <c r="T13" i="37"/>
  <c r="S13" i="37"/>
  <c r="U12" i="37"/>
  <c r="V12" i="37" s="1"/>
  <c r="T12" i="37"/>
  <c r="S12" i="37"/>
  <c r="U11" i="37"/>
  <c r="V11" i="37" s="1"/>
  <c r="W11" i="37" s="1"/>
  <c r="T11" i="37"/>
  <c r="S11" i="37"/>
  <c r="U10" i="37"/>
  <c r="V10" i="37" s="1"/>
  <c r="T10" i="37"/>
  <c r="S10" i="37"/>
  <c r="U9" i="37"/>
  <c r="V9" i="37" s="1"/>
  <c r="W9" i="37" s="1"/>
  <c r="T9" i="37"/>
  <c r="S9" i="37"/>
  <c r="U8" i="37"/>
  <c r="V8" i="37" s="1"/>
  <c r="T8" i="37"/>
  <c r="S8" i="37"/>
  <c r="U7" i="37"/>
  <c r="V7" i="37" s="1"/>
  <c r="W7" i="37" s="1"/>
  <c r="T7" i="37"/>
  <c r="S7" i="37"/>
  <c r="U6" i="37"/>
  <c r="V6" i="37" s="1"/>
  <c r="T6" i="37"/>
  <c r="S6" i="37"/>
  <c r="U5" i="37"/>
  <c r="V5" i="37" s="1"/>
  <c r="W5" i="37" s="1"/>
  <c r="T5" i="37"/>
  <c r="S5" i="37"/>
  <c r="U4" i="37"/>
  <c r="T4" i="37"/>
  <c r="S4" i="37"/>
  <c r="U22" i="36"/>
  <c r="V22" i="36" s="1"/>
  <c r="T22" i="36"/>
  <c r="S22" i="36"/>
  <c r="U21" i="36"/>
  <c r="V21" i="36" s="1"/>
  <c r="W21" i="36" s="1"/>
  <c r="T21" i="36"/>
  <c r="S21" i="36"/>
  <c r="U20" i="36"/>
  <c r="V20" i="36" s="1"/>
  <c r="T20" i="36"/>
  <c r="S20" i="36"/>
  <c r="U19" i="36"/>
  <c r="V19" i="36" s="1"/>
  <c r="W19" i="36" s="1"/>
  <c r="T19" i="36"/>
  <c r="S19" i="36"/>
  <c r="U18" i="36"/>
  <c r="V18" i="36" s="1"/>
  <c r="T18" i="36"/>
  <c r="S18" i="36"/>
  <c r="U17" i="36"/>
  <c r="V17" i="36" s="1"/>
  <c r="W17" i="36" s="1"/>
  <c r="T17" i="36"/>
  <c r="S17" i="36"/>
  <c r="U16" i="36"/>
  <c r="V16" i="36" s="1"/>
  <c r="T16" i="36"/>
  <c r="S16" i="36"/>
  <c r="U15" i="36"/>
  <c r="V15" i="36" s="1"/>
  <c r="W15" i="36" s="1"/>
  <c r="T15" i="36"/>
  <c r="S15" i="36"/>
  <c r="U14" i="36"/>
  <c r="V14" i="36" s="1"/>
  <c r="T14" i="36"/>
  <c r="S14" i="36"/>
  <c r="U13" i="36"/>
  <c r="V13" i="36" s="1"/>
  <c r="W13" i="36" s="1"/>
  <c r="T13" i="36"/>
  <c r="S13" i="36"/>
  <c r="U12" i="36"/>
  <c r="V12" i="36" s="1"/>
  <c r="T12" i="36"/>
  <c r="S12" i="36"/>
  <c r="U11" i="36"/>
  <c r="T11" i="36"/>
  <c r="S11" i="36"/>
  <c r="U10" i="36"/>
  <c r="V10" i="36" s="1"/>
  <c r="T10" i="36"/>
  <c r="S10" i="36"/>
  <c r="U9" i="36"/>
  <c r="T9" i="36"/>
  <c r="S9" i="36"/>
  <c r="U8" i="36"/>
  <c r="V8" i="36" s="1"/>
  <c r="T8" i="36"/>
  <c r="S8" i="36"/>
  <c r="U7" i="36"/>
  <c r="T7" i="36"/>
  <c r="S7" i="36"/>
  <c r="U6" i="36"/>
  <c r="V6" i="36" s="1"/>
  <c r="T6" i="36"/>
  <c r="S6" i="36"/>
  <c r="U5" i="36"/>
  <c r="T5" i="36"/>
  <c r="S5" i="36"/>
  <c r="U4" i="36"/>
  <c r="T4" i="36"/>
  <c r="S4" i="36"/>
  <c r="U22" i="35"/>
  <c r="V22" i="35" s="1"/>
  <c r="T22" i="35"/>
  <c r="S22" i="35"/>
  <c r="U21" i="35"/>
  <c r="V21" i="35" s="1"/>
  <c r="T21" i="35"/>
  <c r="S21" i="35"/>
  <c r="U20" i="35"/>
  <c r="V20" i="35" s="1"/>
  <c r="T20" i="35"/>
  <c r="S20" i="35"/>
  <c r="U19" i="35"/>
  <c r="V19" i="35" s="1"/>
  <c r="T19" i="35"/>
  <c r="S19" i="35"/>
  <c r="U18" i="35"/>
  <c r="V18" i="35" s="1"/>
  <c r="T18" i="35"/>
  <c r="S18" i="35"/>
  <c r="U17" i="35"/>
  <c r="V17" i="35" s="1"/>
  <c r="W17" i="35" s="1"/>
  <c r="T17" i="35"/>
  <c r="S17" i="35"/>
  <c r="U16" i="35"/>
  <c r="V16" i="35" s="1"/>
  <c r="T16" i="35"/>
  <c r="S16" i="35"/>
  <c r="U15" i="35"/>
  <c r="V15" i="35" s="1"/>
  <c r="W15" i="35" s="1"/>
  <c r="T15" i="35"/>
  <c r="S15" i="35"/>
  <c r="U14" i="35"/>
  <c r="V14" i="35" s="1"/>
  <c r="T14" i="35"/>
  <c r="S14" i="35"/>
  <c r="U13" i="35"/>
  <c r="V13" i="35" s="1"/>
  <c r="W13" i="35" s="1"/>
  <c r="T13" i="35"/>
  <c r="S13" i="35"/>
  <c r="U12" i="35"/>
  <c r="V12" i="35" s="1"/>
  <c r="T12" i="35"/>
  <c r="S12" i="35"/>
  <c r="U11" i="35"/>
  <c r="V11" i="35" s="1"/>
  <c r="W11" i="35" s="1"/>
  <c r="T11" i="35"/>
  <c r="S11" i="35"/>
  <c r="U10" i="35"/>
  <c r="V10" i="35" s="1"/>
  <c r="T10" i="35"/>
  <c r="S10" i="35"/>
  <c r="U9" i="35"/>
  <c r="V9" i="35" s="1"/>
  <c r="W9" i="35" s="1"/>
  <c r="T9" i="35"/>
  <c r="S9" i="35"/>
  <c r="U8" i="35"/>
  <c r="V8" i="35" s="1"/>
  <c r="T8" i="35"/>
  <c r="S8" i="35"/>
  <c r="U7" i="35"/>
  <c r="V7" i="35" s="1"/>
  <c r="W7" i="35" s="1"/>
  <c r="T7" i="35"/>
  <c r="S7" i="35"/>
  <c r="U6" i="35"/>
  <c r="V6" i="35" s="1"/>
  <c r="T6" i="35"/>
  <c r="S6" i="35"/>
  <c r="U5" i="35"/>
  <c r="V5" i="35" s="1"/>
  <c r="W5" i="35" s="1"/>
  <c r="T5" i="35"/>
  <c r="S5" i="35"/>
  <c r="U4" i="35"/>
  <c r="T4" i="35"/>
  <c r="S4" i="35"/>
  <c r="U22" i="34"/>
  <c r="V22" i="34" s="1"/>
  <c r="T22" i="34"/>
  <c r="S22" i="34"/>
  <c r="U21" i="34"/>
  <c r="T21" i="34"/>
  <c r="S21" i="34"/>
  <c r="U20" i="34"/>
  <c r="V20" i="34" s="1"/>
  <c r="T20" i="34"/>
  <c r="S20" i="34"/>
  <c r="U19" i="34"/>
  <c r="T19" i="34"/>
  <c r="S19" i="34"/>
  <c r="U18" i="34"/>
  <c r="V18" i="34" s="1"/>
  <c r="T18" i="34"/>
  <c r="S18" i="34"/>
  <c r="U17" i="34"/>
  <c r="T17" i="34"/>
  <c r="S17" i="34"/>
  <c r="U16" i="34"/>
  <c r="V16" i="34" s="1"/>
  <c r="T16" i="34"/>
  <c r="S16" i="34"/>
  <c r="U15" i="34"/>
  <c r="T15" i="34"/>
  <c r="S15" i="34"/>
  <c r="U14" i="34"/>
  <c r="V14" i="34" s="1"/>
  <c r="W14" i="34" s="1"/>
  <c r="T14" i="34"/>
  <c r="S14" i="34"/>
  <c r="U13" i="34"/>
  <c r="T13" i="34"/>
  <c r="S13" i="34"/>
  <c r="U12" i="34"/>
  <c r="V12" i="34" s="1"/>
  <c r="W12" i="34" s="1"/>
  <c r="T12" i="34"/>
  <c r="S12" i="34"/>
  <c r="U11" i="34"/>
  <c r="T11" i="34"/>
  <c r="S11" i="34"/>
  <c r="U10" i="34"/>
  <c r="V10" i="34" s="1"/>
  <c r="W10" i="34" s="1"/>
  <c r="T10" i="34"/>
  <c r="S10" i="34"/>
  <c r="U9" i="34"/>
  <c r="T9" i="34"/>
  <c r="S9" i="34"/>
  <c r="U8" i="34"/>
  <c r="V8" i="34" s="1"/>
  <c r="W8" i="34" s="1"/>
  <c r="T8" i="34"/>
  <c r="S8" i="34"/>
  <c r="U7" i="34"/>
  <c r="T7" i="34"/>
  <c r="S7" i="34"/>
  <c r="U6" i="34"/>
  <c r="V6" i="34" s="1"/>
  <c r="W6" i="34" s="1"/>
  <c r="T6" i="34"/>
  <c r="S6" i="34"/>
  <c r="U5" i="34"/>
  <c r="T5" i="34"/>
  <c r="S5" i="34"/>
  <c r="U4" i="34"/>
  <c r="T4" i="34"/>
  <c r="S4" i="34"/>
  <c r="U22" i="33"/>
  <c r="V22" i="33" s="1"/>
  <c r="T22" i="33"/>
  <c r="S22" i="33"/>
  <c r="U21" i="33"/>
  <c r="T21" i="33"/>
  <c r="S21" i="33"/>
  <c r="U20" i="33"/>
  <c r="V20" i="33" s="1"/>
  <c r="T20" i="33"/>
  <c r="S20" i="33"/>
  <c r="U19" i="33"/>
  <c r="V19" i="33" s="1"/>
  <c r="W19" i="33" s="1"/>
  <c r="T19" i="33"/>
  <c r="S19" i="33"/>
  <c r="U18" i="33"/>
  <c r="V18" i="33" s="1"/>
  <c r="T18" i="33"/>
  <c r="S18" i="33"/>
  <c r="U17" i="33"/>
  <c r="V17" i="33" s="1"/>
  <c r="W17" i="33" s="1"/>
  <c r="T17" i="33"/>
  <c r="S17" i="33"/>
  <c r="U16" i="33"/>
  <c r="V16" i="33" s="1"/>
  <c r="T16" i="33"/>
  <c r="S16" i="33"/>
  <c r="U15" i="33"/>
  <c r="V15" i="33" s="1"/>
  <c r="W15" i="33" s="1"/>
  <c r="T15" i="33"/>
  <c r="S15" i="33"/>
  <c r="U14" i="33"/>
  <c r="V14" i="33" s="1"/>
  <c r="T14" i="33"/>
  <c r="S14" i="33"/>
  <c r="U13" i="33"/>
  <c r="V13" i="33" s="1"/>
  <c r="W13" i="33" s="1"/>
  <c r="T13" i="33"/>
  <c r="S13" i="33"/>
  <c r="U12" i="33"/>
  <c r="V12" i="33" s="1"/>
  <c r="T12" i="33"/>
  <c r="S12" i="33"/>
  <c r="U11" i="33"/>
  <c r="V11" i="33" s="1"/>
  <c r="W11" i="33" s="1"/>
  <c r="T11" i="33"/>
  <c r="S11" i="33"/>
  <c r="U10" i="33"/>
  <c r="V10" i="33" s="1"/>
  <c r="T10" i="33"/>
  <c r="S10" i="33"/>
  <c r="U9" i="33"/>
  <c r="V9" i="33" s="1"/>
  <c r="W9" i="33" s="1"/>
  <c r="T9" i="33"/>
  <c r="S9" i="33"/>
  <c r="U8" i="33"/>
  <c r="V8" i="33" s="1"/>
  <c r="T8" i="33"/>
  <c r="S8" i="33"/>
  <c r="U7" i="33"/>
  <c r="V7" i="33" s="1"/>
  <c r="W7" i="33" s="1"/>
  <c r="T7" i="33"/>
  <c r="S7" i="33"/>
  <c r="U6" i="33"/>
  <c r="V6" i="33" s="1"/>
  <c r="T6" i="33"/>
  <c r="S6" i="33"/>
  <c r="U5" i="33"/>
  <c r="V5" i="33" s="1"/>
  <c r="W5" i="33" s="1"/>
  <c r="T5" i="33"/>
  <c r="S5" i="33"/>
  <c r="U4" i="33"/>
  <c r="T4" i="33"/>
  <c r="S4" i="33"/>
  <c r="U22" i="32"/>
  <c r="V22" i="32" s="1"/>
  <c r="T22" i="32"/>
  <c r="S22" i="32"/>
  <c r="U21" i="32"/>
  <c r="V21" i="32" s="1"/>
  <c r="W21" i="32" s="1"/>
  <c r="T21" i="32"/>
  <c r="S21" i="32"/>
  <c r="U20" i="32"/>
  <c r="V20" i="32" s="1"/>
  <c r="T20" i="32"/>
  <c r="S20" i="32"/>
  <c r="U19" i="32"/>
  <c r="V19" i="32" s="1"/>
  <c r="W19" i="32" s="1"/>
  <c r="T19" i="32"/>
  <c r="S19" i="32"/>
  <c r="U18" i="32"/>
  <c r="V18" i="32" s="1"/>
  <c r="T18" i="32"/>
  <c r="S18" i="32"/>
  <c r="U17" i="32"/>
  <c r="V17" i="32" s="1"/>
  <c r="W17" i="32" s="1"/>
  <c r="T17" i="32"/>
  <c r="S17" i="32"/>
  <c r="U16" i="32"/>
  <c r="V16" i="32" s="1"/>
  <c r="T16" i="32"/>
  <c r="S16" i="32"/>
  <c r="U15" i="32"/>
  <c r="V15" i="32" s="1"/>
  <c r="W15" i="32" s="1"/>
  <c r="T15" i="32"/>
  <c r="S15" i="32"/>
  <c r="U14" i="32"/>
  <c r="V14" i="32" s="1"/>
  <c r="T14" i="32"/>
  <c r="S14" i="32"/>
  <c r="U13" i="32"/>
  <c r="V13" i="32" s="1"/>
  <c r="W13" i="32" s="1"/>
  <c r="T13" i="32"/>
  <c r="S13" i="32"/>
  <c r="U12" i="32"/>
  <c r="V12" i="32" s="1"/>
  <c r="T12" i="32"/>
  <c r="S12" i="32"/>
  <c r="U11" i="32"/>
  <c r="V11" i="32" s="1"/>
  <c r="W11" i="32" s="1"/>
  <c r="T11" i="32"/>
  <c r="S11" i="32"/>
  <c r="U10" i="32"/>
  <c r="V10" i="32" s="1"/>
  <c r="T10" i="32"/>
  <c r="S10" i="32"/>
  <c r="U9" i="32"/>
  <c r="V9" i="32" s="1"/>
  <c r="W9" i="32" s="1"/>
  <c r="T9" i="32"/>
  <c r="S9" i="32"/>
  <c r="U8" i="32"/>
  <c r="V8" i="32" s="1"/>
  <c r="T8" i="32"/>
  <c r="S8" i="32"/>
  <c r="U7" i="32"/>
  <c r="V7" i="32" s="1"/>
  <c r="W7" i="32" s="1"/>
  <c r="T7" i="32"/>
  <c r="S7" i="32"/>
  <c r="U6" i="32"/>
  <c r="V6" i="32" s="1"/>
  <c r="T6" i="32"/>
  <c r="S6" i="32"/>
  <c r="U5" i="32"/>
  <c r="V5" i="32" s="1"/>
  <c r="W5" i="32" s="1"/>
  <c r="T5" i="32"/>
  <c r="S5" i="32"/>
  <c r="U4" i="32"/>
  <c r="T4" i="32"/>
  <c r="S4" i="32"/>
  <c r="U22" i="31"/>
  <c r="V22" i="31" s="1"/>
  <c r="T22" i="31"/>
  <c r="S22" i="31"/>
  <c r="U21" i="31"/>
  <c r="V21" i="31" s="1"/>
  <c r="W21" i="31" s="1"/>
  <c r="T21" i="31"/>
  <c r="S21" i="31"/>
  <c r="U20" i="31"/>
  <c r="V20" i="31" s="1"/>
  <c r="T20" i="31"/>
  <c r="S20" i="31"/>
  <c r="U19" i="31"/>
  <c r="V19" i="31" s="1"/>
  <c r="T19" i="31"/>
  <c r="S19" i="31"/>
  <c r="U18" i="31"/>
  <c r="V18" i="31" s="1"/>
  <c r="T18" i="31"/>
  <c r="S18" i="31"/>
  <c r="U17" i="31"/>
  <c r="V17" i="31" s="1"/>
  <c r="W17" i="31" s="1"/>
  <c r="T17" i="31"/>
  <c r="S17" i="31"/>
  <c r="U16" i="31"/>
  <c r="V16" i="31" s="1"/>
  <c r="T16" i="31"/>
  <c r="S16" i="31"/>
  <c r="U15" i="31"/>
  <c r="V15" i="31" s="1"/>
  <c r="W15" i="31" s="1"/>
  <c r="T15" i="31"/>
  <c r="S15" i="31"/>
  <c r="U14" i="31"/>
  <c r="V14" i="31" s="1"/>
  <c r="T14" i="31"/>
  <c r="S14" i="31"/>
  <c r="U13" i="31"/>
  <c r="V13" i="31" s="1"/>
  <c r="W13" i="31" s="1"/>
  <c r="T13" i="31"/>
  <c r="S13" i="31"/>
  <c r="U12" i="31"/>
  <c r="V12" i="31" s="1"/>
  <c r="T12" i="31"/>
  <c r="S12" i="31"/>
  <c r="U11" i="31"/>
  <c r="V11" i="31" s="1"/>
  <c r="W11" i="31" s="1"/>
  <c r="T11" i="31"/>
  <c r="S11" i="31"/>
  <c r="U10" i="31"/>
  <c r="V10" i="31" s="1"/>
  <c r="T10" i="31"/>
  <c r="S10" i="31"/>
  <c r="U9" i="31"/>
  <c r="V9" i="31" s="1"/>
  <c r="W9" i="31" s="1"/>
  <c r="T9" i="31"/>
  <c r="S9" i="31"/>
  <c r="U8" i="31"/>
  <c r="V8" i="31" s="1"/>
  <c r="T8" i="31"/>
  <c r="S8" i="31"/>
  <c r="U7" i="31"/>
  <c r="V7" i="31" s="1"/>
  <c r="W7" i="31" s="1"/>
  <c r="T7" i="31"/>
  <c r="S7" i="31"/>
  <c r="U6" i="31"/>
  <c r="V6" i="31" s="1"/>
  <c r="T6" i="31"/>
  <c r="S6" i="31"/>
  <c r="U5" i="31"/>
  <c r="T5" i="31"/>
  <c r="S5" i="31"/>
  <c r="U4" i="31"/>
  <c r="T4" i="31"/>
  <c r="S4" i="31"/>
  <c r="U22" i="30"/>
  <c r="V22" i="30" s="1"/>
  <c r="T22" i="30"/>
  <c r="S22" i="30"/>
  <c r="U21" i="30"/>
  <c r="V21" i="30" s="1"/>
  <c r="W21" i="30" s="1"/>
  <c r="T21" i="30"/>
  <c r="S21" i="30"/>
  <c r="U20" i="30"/>
  <c r="V20" i="30" s="1"/>
  <c r="T20" i="30"/>
  <c r="S20" i="30"/>
  <c r="U19" i="30"/>
  <c r="V19" i="30" s="1"/>
  <c r="W19" i="30" s="1"/>
  <c r="T19" i="30"/>
  <c r="S19" i="30"/>
  <c r="U18" i="30"/>
  <c r="V18" i="30" s="1"/>
  <c r="T18" i="30"/>
  <c r="S18" i="30"/>
  <c r="U17" i="30"/>
  <c r="V17" i="30" s="1"/>
  <c r="W17" i="30" s="1"/>
  <c r="T17" i="30"/>
  <c r="S17" i="30"/>
  <c r="U16" i="30"/>
  <c r="V16" i="30" s="1"/>
  <c r="T16" i="30"/>
  <c r="S16" i="30"/>
  <c r="U15" i="30"/>
  <c r="V15" i="30" s="1"/>
  <c r="W15" i="30" s="1"/>
  <c r="T15" i="30"/>
  <c r="S15" i="30"/>
  <c r="U14" i="30"/>
  <c r="V14" i="30" s="1"/>
  <c r="T14" i="30"/>
  <c r="S14" i="30"/>
  <c r="U13" i="30"/>
  <c r="V13" i="30" s="1"/>
  <c r="W13" i="30" s="1"/>
  <c r="T13" i="30"/>
  <c r="S13" i="30"/>
  <c r="U12" i="30"/>
  <c r="V12" i="30" s="1"/>
  <c r="T12" i="30"/>
  <c r="S12" i="30"/>
  <c r="U11" i="30"/>
  <c r="V11" i="30" s="1"/>
  <c r="W11" i="30" s="1"/>
  <c r="T11" i="30"/>
  <c r="S11" i="30"/>
  <c r="U10" i="30"/>
  <c r="V10" i="30" s="1"/>
  <c r="T10" i="30"/>
  <c r="S10" i="30"/>
  <c r="U9" i="30"/>
  <c r="V9" i="30" s="1"/>
  <c r="W9" i="30" s="1"/>
  <c r="T9" i="30"/>
  <c r="S9" i="30"/>
  <c r="U8" i="30"/>
  <c r="V8" i="30" s="1"/>
  <c r="T8" i="30"/>
  <c r="S8" i="30"/>
  <c r="U7" i="30"/>
  <c r="V7" i="30" s="1"/>
  <c r="W7" i="30" s="1"/>
  <c r="T7" i="30"/>
  <c r="S7" i="30"/>
  <c r="U6" i="30"/>
  <c r="V6" i="30" s="1"/>
  <c r="T6" i="30"/>
  <c r="S6" i="30"/>
  <c r="U5" i="30"/>
  <c r="V5" i="30" s="1"/>
  <c r="W5" i="30" s="1"/>
  <c r="T5" i="30"/>
  <c r="S5" i="30"/>
  <c r="U4" i="30"/>
  <c r="T4" i="30"/>
  <c r="S4" i="30"/>
  <c r="U22" i="29"/>
  <c r="V22" i="29" s="1"/>
  <c r="T22" i="29"/>
  <c r="S22" i="29"/>
  <c r="U21" i="29"/>
  <c r="T21" i="29"/>
  <c r="S21" i="29"/>
  <c r="U20" i="29"/>
  <c r="V20" i="29" s="1"/>
  <c r="T20" i="29"/>
  <c r="S20" i="29"/>
  <c r="U19" i="29"/>
  <c r="T19" i="29"/>
  <c r="S19" i="29"/>
  <c r="U18" i="29"/>
  <c r="V18" i="29" s="1"/>
  <c r="T18" i="29"/>
  <c r="S18" i="29"/>
  <c r="U17" i="29"/>
  <c r="T17" i="29"/>
  <c r="S17" i="29"/>
  <c r="U16" i="29"/>
  <c r="V16" i="29" s="1"/>
  <c r="W16" i="29" s="1"/>
  <c r="T16" i="29"/>
  <c r="S16" i="29"/>
  <c r="U15" i="29"/>
  <c r="T15" i="29"/>
  <c r="S15" i="29"/>
  <c r="U14" i="29"/>
  <c r="V14" i="29" s="1"/>
  <c r="W14" i="29" s="1"/>
  <c r="T14" i="29"/>
  <c r="S14" i="29"/>
  <c r="U13" i="29"/>
  <c r="T13" i="29"/>
  <c r="S13" i="29"/>
  <c r="U12" i="29"/>
  <c r="V12" i="29" s="1"/>
  <c r="W12" i="29" s="1"/>
  <c r="T12" i="29"/>
  <c r="S12" i="29"/>
  <c r="U11" i="29"/>
  <c r="T11" i="29"/>
  <c r="S11" i="29"/>
  <c r="U10" i="29"/>
  <c r="V10" i="29" s="1"/>
  <c r="W10" i="29" s="1"/>
  <c r="T10" i="29"/>
  <c r="S10" i="29"/>
  <c r="U9" i="29"/>
  <c r="T9" i="29"/>
  <c r="S9" i="29"/>
  <c r="U8" i="29"/>
  <c r="V8" i="29" s="1"/>
  <c r="W8" i="29" s="1"/>
  <c r="T8" i="29"/>
  <c r="S8" i="29"/>
  <c r="U7" i="29"/>
  <c r="T7" i="29"/>
  <c r="S7" i="29"/>
  <c r="U6" i="29"/>
  <c r="V6" i="29" s="1"/>
  <c r="W6" i="29" s="1"/>
  <c r="T6" i="29"/>
  <c r="S6" i="29"/>
  <c r="U5" i="29"/>
  <c r="T5" i="29"/>
  <c r="S5" i="29"/>
  <c r="U4" i="29"/>
  <c r="T4" i="29"/>
  <c r="S4" i="29"/>
  <c r="U22" i="28"/>
  <c r="V22" i="28" s="1"/>
  <c r="T22" i="28"/>
  <c r="S22" i="28"/>
  <c r="U21" i="28"/>
  <c r="T21" i="28"/>
  <c r="S21" i="28"/>
  <c r="U20" i="28"/>
  <c r="V20" i="28" s="1"/>
  <c r="T20" i="28"/>
  <c r="S20" i="28"/>
  <c r="U19" i="28"/>
  <c r="T19" i="28"/>
  <c r="S19" i="28"/>
  <c r="U18" i="28"/>
  <c r="V18" i="28" s="1"/>
  <c r="T18" i="28"/>
  <c r="S18" i="28"/>
  <c r="U17" i="28"/>
  <c r="T17" i="28"/>
  <c r="S17" i="28"/>
  <c r="U16" i="28"/>
  <c r="V16" i="28" s="1"/>
  <c r="T16" i="28"/>
  <c r="S16" i="28"/>
  <c r="U15" i="28"/>
  <c r="T15" i="28"/>
  <c r="S15" i="28"/>
  <c r="U14" i="28"/>
  <c r="V14" i="28" s="1"/>
  <c r="W14" i="28" s="1"/>
  <c r="T14" i="28"/>
  <c r="S14" i="28"/>
  <c r="U13" i="28"/>
  <c r="T13" i="28"/>
  <c r="S13" i="28"/>
  <c r="U12" i="28"/>
  <c r="V12" i="28" s="1"/>
  <c r="W12" i="28" s="1"/>
  <c r="T12" i="28"/>
  <c r="S12" i="28"/>
  <c r="U11" i="28"/>
  <c r="T11" i="28"/>
  <c r="S11" i="28"/>
  <c r="U10" i="28"/>
  <c r="V10" i="28" s="1"/>
  <c r="W10" i="28" s="1"/>
  <c r="T10" i="28"/>
  <c r="S10" i="28"/>
  <c r="U9" i="28"/>
  <c r="T9" i="28"/>
  <c r="S9" i="28"/>
  <c r="U8" i="28"/>
  <c r="V8" i="28" s="1"/>
  <c r="W8" i="28" s="1"/>
  <c r="T8" i="28"/>
  <c r="S8" i="28"/>
  <c r="U7" i="28"/>
  <c r="T7" i="28"/>
  <c r="S7" i="28"/>
  <c r="U6" i="28"/>
  <c r="V6" i="28" s="1"/>
  <c r="W6" i="28" s="1"/>
  <c r="T6" i="28"/>
  <c r="S6" i="28"/>
  <c r="U5" i="28"/>
  <c r="T5" i="28"/>
  <c r="S5" i="28"/>
  <c r="U4" i="28"/>
  <c r="T4" i="28"/>
  <c r="S4" i="28"/>
  <c r="U22" i="27"/>
  <c r="V22" i="27" s="1"/>
  <c r="T22" i="27"/>
  <c r="S22" i="27"/>
  <c r="U21" i="27"/>
  <c r="V21" i="27" s="1"/>
  <c r="W21" i="27" s="1"/>
  <c r="T21" i="27"/>
  <c r="S21" i="27"/>
  <c r="U20" i="27"/>
  <c r="V20" i="27" s="1"/>
  <c r="T20" i="27"/>
  <c r="S20" i="27"/>
  <c r="U19" i="27"/>
  <c r="V19" i="27" s="1"/>
  <c r="W19" i="27" s="1"/>
  <c r="T19" i="27"/>
  <c r="S19" i="27"/>
  <c r="U18" i="27"/>
  <c r="V18" i="27" s="1"/>
  <c r="T18" i="27"/>
  <c r="S18" i="27"/>
  <c r="U17" i="27"/>
  <c r="V17" i="27" s="1"/>
  <c r="W17" i="27" s="1"/>
  <c r="T17" i="27"/>
  <c r="S17" i="27"/>
  <c r="U16" i="27"/>
  <c r="V16" i="27" s="1"/>
  <c r="T16" i="27"/>
  <c r="S16" i="27"/>
  <c r="U15" i="27"/>
  <c r="V15" i="27" s="1"/>
  <c r="W15" i="27" s="1"/>
  <c r="T15" i="27"/>
  <c r="S15" i="27"/>
  <c r="U14" i="27"/>
  <c r="V14" i="27" s="1"/>
  <c r="T14" i="27"/>
  <c r="S14" i="27"/>
  <c r="U13" i="27"/>
  <c r="V13" i="27" s="1"/>
  <c r="W13" i="27" s="1"/>
  <c r="T13" i="27"/>
  <c r="S13" i="27"/>
  <c r="U12" i="27"/>
  <c r="V12" i="27" s="1"/>
  <c r="T12" i="27"/>
  <c r="S12" i="27"/>
  <c r="U11" i="27"/>
  <c r="V11" i="27" s="1"/>
  <c r="W11" i="27" s="1"/>
  <c r="T11" i="27"/>
  <c r="S11" i="27"/>
  <c r="U10" i="27"/>
  <c r="V10" i="27" s="1"/>
  <c r="T10" i="27"/>
  <c r="S10" i="27"/>
  <c r="U9" i="27"/>
  <c r="V9" i="27" s="1"/>
  <c r="W9" i="27" s="1"/>
  <c r="T9" i="27"/>
  <c r="S9" i="27"/>
  <c r="U8" i="27"/>
  <c r="V8" i="27" s="1"/>
  <c r="T8" i="27"/>
  <c r="S8" i="27"/>
  <c r="U7" i="27"/>
  <c r="V7" i="27" s="1"/>
  <c r="W7" i="27" s="1"/>
  <c r="T7" i="27"/>
  <c r="S7" i="27"/>
  <c r="U6" i="27"/>
  <c r="V6" i="27" s="1"/>
  <c r="T6" i="27"/>
  <c r="S6" i="27"/>
  <c r="U5" i="27"/>
  <c r="V5" i="27" s="1"/>
  <c r="W5" i="27" s="1"/>
  <c r="T5" i="27"/>
  <c r="S5" i="27"/>
  <c r="U4" i="27"/>
  <c r="T4" i="27"/>
  <c r="S4" i="27"/>
  <c r="U22" i="26"/>
  <c r="V22" i="26" s="1"/>
  <c r="T22" i="26"/>
  <c r="S22" i="26"/>
  <c r="U21" i="26"/>
  <c r="V21" i="26" s="1"/>
  <c r="T21" i="26"/>
  <c r="S21" i="26"/>
  <c r="U20" i="26"/>
  <c r="V20" i="26" s="1"/>
  <c r="T20" i="26"/>
  <c r="S20" i="26"/>
  <c r="U19" i="26"/>
  <c r="V19" i="26" s="1"/>
  <c r="W19" i="26" s="1"/>
  <c r="T19" i="26"/>
  <c r="S19" i="26"/>
  <c r="U18" i="26"/>
  <c r="V18" i="26" s="1"/>
  <c r="T18" i="26"/>
  <c r="S18" i="26"/>
  <c r="U17" i="26"/>
  <c r="V17" i="26" s="1"/>
  <c r="W17" i="26" s="1"/>
  <c r="T17" i="26"/>
  <c r="S17" i="26"/>
  <c r="U16" i="26"/>
  <c r="V16" i="26" s="1"/>
  <c r="T16" i="26"/>
  <c r="S16" i="26"/>
  <c r="U15" i="26"/>
  <c r="V15" i="26" s="1"/>
  <c r="W15" i="26" s="1"/>
  <c r="T15" i="26"/>
  <c r="S15" i="26"/>
  <c r="U14" i="26"/>
  <c r="V14" i="26" s="1"/>
  <c r="T14" i="26"/>
  <c r="S14" i="26"/>
  <c r="U13" i="26"/>
  <c r="V13" i="26" s="1"/>
  <c r="W13" i="26" s="1"/>
  <c r="T13" i="26"/>
  <c r="S13" i="26"/>
  <c r="U12" i="26"/>
  <c r="V12" i="26" s="1"/>
  <c r="T12" i="26"/>
  <c r="S12" i="26"/>
  <c r="U11" i="26"/>
  <c r="V11" i="26" s="1"/>
  <c r="W11" i="26" s="1"/>
  <c r="T11" i="26"/>
  <c r="S11" i="26"/>
  <c r="U10" i="26"/>
  <c r="V10" i="26" s="1"/>
  <c r="T10" i="26"/>
  <c r="S10" i="26"/>
  <c r="U9" i="26"/>
  <c r="V9" i="26" s="1"/>
  <c r="W9" i="26" s="1"/>
  <c r="T9" i="26"/>
  <c r="S9" i="26"/>
  <c r="U8" i="26"/>
  <c r="V8" i="26" s="1"/>
  <c r="T8" i="26"/>
  <c r="S8" i="26"/>
  <c r="U7" i="26"/>
  <c r="V7" i="26" s="1"/>
  <c r="W7" i="26" s="1"/>
  <c r="T7" i="26"/>
  <c r="S7" i="26"/>
  <c r="U6" i="26"/>
  <c r="V6" i="26" s="1"/>
  <c r="T6" i="26"/>
  <c r="S6" i="26"/>
  <c r="U5" i="26"/>
  <c r="V5" i="26" s="1"/>
  <c r="W5" i="26" s="1"/>
  <c r="T5" i="26"/>
  <c r="S5" i="26"/>
  <c r="U4" i="26"/>
  <c r="T4" i="26"/>
  <c r="S4" i="26"/>
  <c r="U22" i="25"/>
  <c r="V22" i="25" s="1"/>
  <c r="T22" i="25"/>
  <c r="S22" i="25"/>
  <c r="U21" i="25"/>
  <c r="V21" i="25" s="1"/>
  <c r="W21" i="25" s="1"/>
  <c r="T21" i="25"/>
  <c r="S21" i="25"/>
  <c r="U20" i="25"/>
  <c r="V20" i="25" s="1"/>
  <c r="T20" i="25"/>
  <c r="S20" i="25"/>
  <c r="U19" i="25"/>
  <c r="V19" i="25" s="1"/>
  <c r="W19" i="25" s="1"/>
  <c r="T19" i="25"/>
  <c r="S19" i="25"/>
  <c r="U18" i="25"/>
  <c r="V18" i="25" s="1"/>
  <c r="T18" i="25"/>
  <c r="S18" i="25"/>
  <c r="U17" i="25"/>
  <c r="V17" i="25" s="1"/>
  <c r="W17" i="25" s="1"/>
  <c r="T17" i="25"/>
  <c r="S17" i="25"/>
  <c r="U16" i="25"/>
  <c r="V16" i="25" s="1"/>
  <c r="T16" i="25"/>
  <c r="S16" i="25"/>
  <c r="U15" i="25"/>
  <c r="V15" i="25" s="1"/>
  <c r="W15" i="25" s="1"/>
  <c r="T15" i="25"/>
  <c r="S15" i="25"/>
  <c r="U14" i="25"/>
  <c r="V14" i="25" s="1"/>
  <c r="T14" i="25"/>
  <c r="S14" i="25"/>
  <c r="U13" i="25"/>
  <c r="V13" i="25" s="1"/>
  <c r="W13" i="25" s="1"/>
  <c r="T13" i="25"/>
  <c r="S13" i="25"/>
  <c r="U12" i="25"/>
  <c r="V12" i="25" s="1"/>
  <c r="T12" i="25"/>
  <c r="S12" i="25"/>
  <c r="U11" i="25"/>
  <c r="V11" i="25" s="1"/>
  <c r="W11" i="25" s="1"/>
  <c r="T11" i="25"/>
  <c r="S11" i="25"/>
  <c r="U10" i="25"/>
  <c r="V10" i="25" s="1"/>
  <c r="T10" i="25"/>
  <c r="S10" i="25"/>
  <c r="U9" i="25"/>
  <c r="V9" i="25" s="1"/>
  <c r="W9" i="25" s="1"/>
  <c r="T9" i="25"/>
  <c r="S9" i="25"/>
  <c r="U8" i="25"/>
  <c r="V8" i="25" s="1"/>
  <c r="T8" i="25"/>
  <c r="S8" i="25"/>
  <c r="U7" i="25"/>
  <c r="V7" i="25" s="1"/>
  <c r="W7" i="25" s="1"/>
  <c r="T7" i="25"/>
  <c r="S7" i="25"/>
  <c r="U6" i="25"/>
  <c r="V6" i="25" s="1"/>
  <c r="T6" i="25"/>
  <c r="S6" i="25"/>
  <c r="U5" i="25"/>
  <c r="V5" i="25" s="1"/>
  <c r="W5" i="25" s="1"/>
  <c r="T5" i="25"/>
  <c r="S5" i="25"/>
  <c r="U4" i="25"/>
  <c r="T4" i="25"/>
  <c r="S4" i="25"/>
  <c r="U22" i="24"/>
  <c r="V22" i="24" s="1"/>
  <c r="T22" i="24"/>
  <c r="S22" i="24"/>
  <c r="U21" i="24"/>
  <c r="V21" i="24" s="1"/>
  <c r="W21" i="24" s="1"/>
  <c r="T21" i="24"/>
  <c r="S21" i="24"/>
  <c r="U20" i="24"/>
  <c r="V20" i="24" s="1"/>
  <c r="T20" i="24"/>
  <c r="S20" i="24"/>
  <c r="U19" i="24"/>
  <c r="V19" i="24" s="1"/>
  <c r="W19" i="24" s="1"/>
  <c r="T19" i="24"/>
  <c r="S19" i="24"/>
  <c r="U18" i="24"/>
  <c r="V18" i="24" s="1"/>
  <c r="T18" i="24"/>
  <c r="S18" i="24"/>
  <c r="U17" i="24"/>
  <c r="V17" i="24" s="1"/>
  <c r="W17" i="24" s="1"/>
  <c r="T17" i="24"/>
  <c r="S17" i="24"/>
  <c r="U16" i="24"/>
  <c r="V16" i="24" s="1"/>
  <c r="T16" i="24"/>
  <c r="S16" i="24"/>
  <c r="U15" i="24"/>
  <c r="V15" i="24" s="1"/>
  <c r="W15" i="24" s="1"/>
  <c r="T15" i="24"/>
  <c r="S15" i="24"/>
  <c r="U14" i="24"/>
  <c r="V14" i="24" s="1"/>
  <c r="T14" i="24"/>
  <c r="S14" i="24"/>
  <c r="U13" i="24"/>
  <c r="V13" i="24" s="1"/>
  <c r="W13" i="24" s="1"/>
  <c r="T13" i="24"/>
  <c r="S13" i="24"/>
  <c r="U12" i="24"/>
  <c r="V12" i="24" s="1"/>
  <c r="T12" i="24"/>
  <c r="S12" i="24"/>
  <c r="U11" i="24"/>
  <c r="V11" i="24" s="1"/>
  <c r="W11" i="24" s="1"/>
  <c r="T11" i="24"/>
  <c r="S11" i="24"/>
  <c r="U10" i="24"/>
  <c r="V10" i="24" s="1"/>
  <c r="T10" i="24"/>
  <c r="S10" i="24"/>
  <c r="U9" i="24"/>
  <c r="V9" i="24" s="1"/>
  <c r="W9" i="24" s="1"/>
  <c r="T9" i="24"/>
  <c r="S9" i="24"/>
  <c r="U8" i="24"/>
  <c r="V8" i="24" s="1"/>
  <c r="T8" i="24"/>
  <c r="S8" i="24"/>
  <c r="U7" i="24"/>
  <c r="V7" i="24" s="1"/>
  <c r="W7" i="24" s="1"/>
  <c r="T7" i="24"/>
  <c r="S7" i="24"/>
  <c r="U6" i="24"/>
  <c r="V6" i="24" s="1"/>
  <c r="T6" i="24"/>
  <c r="S6" i="24"/>
  <c r="U5" i="24"/>
  <c r="V5" i="24" s="1"/>
  <c r="W5" i="24" s="1"/>
  <c r="T5" i="24"/>
  <c r="S5" i="24"/>
  <c r="U4" i="24"/>
  <c r="T4" i="24"/>
  <c r="S4" i="24"/>
  <c r="U22" i="23"/>
  <c r="V22" i="23" s="1"/>
  <c r="T22" i="23"/>
  <c r="S22" i="23"/>
  <c r="U21" i="23"/>
  <c r="V21" i="23" s="1"/>
  <c r="W21" i="23" s="1"/>
  <c r="T21" i="23"/>
  <c r="S21" i="23"/>
  <c r="U20" i="23"/>
  <c r="V20" i="23" s="1"/>
  <c r="T20" i="23"/>
  <c r="S20" i="23"/>
  <c r="U19" i="23"/>
  <c r="V19" i="23" s="1"/>
  <c r="W19" i="23" s="1"/>
  <c r="T19" i="23"/>
  <c r="S19" i="23"/>
  <c r="U18" i="23"/>
  <c r="V18" i="23" s="1"/>
  <c r="T18" i="23"/>
  <c r="S18" i="23"/>
  <c r="U17" i="23"/>
  <c r="V17" i="23" s="1"/>
  <c r="W17" i="23" s="1"/>
  <c r="T17" i="23"/>
  <c r="S17" i="23"/>
  <c r="U16" i="23"/>
  <c r="V16" i="23" s="1"/>
  <c r="T16" i="23"/>
  <c r="S16" i="23"/>
  <c r="U15" i="23"/>
  <c r="V15" i="23" s="1"/>
  <c r="W15" i="23" s="1"/>
  <c r="T15" i="23"/>
  <c r="S15" i="23"/>
  <c r="U14" i="23"/>
  <c r="V14" i="23" s="1"/>
  <c r="T14" i="23"/>
  <c r="S14" i="23"/>
  <c r="U13" i="23"/>
  <c r="V13" i="23" s="1"/>
  <c r="W13" i="23" s="1"/>
  <c r="T13" i="23"/>
  <c r="S13" i="23"/>
  <c r="U12" i="23"/>
  <c r="V12" i="23" s="1"/>
  <c r="T12" i="23"/>
  <c r="S12" i="23"/>
  <c r="U11" i="23"/>
  <c r="V11" i="23" s="1"/>
  <c r="W11" i="23" s="1"/>
  <c r="T11" i="23"/>
  <c r="S11" i="23"/>
  <c r="U10" i="23"/>
  <c r="V10" i="23" s="1"/>
  <c r="T10" i="23"/>
  <c r="S10" i="23"/>
  <c r="U9" i="23"/>
  <c r="V9" i="23" s="1"/>
  <c r="W9" i="23" s="1"/>
  <c r="T9" i="23"/>
  <c r="S9" i="23"/>
  <c r="U8" i="23"/>
  <c r="V8" i="23" s="1"/>
  <c r="T8" i="23"/>
  <c r="S8" i="23"/>
  <c r="U7" i="23"/>
  <c r="V7" i="23" s="1"/>
  <c r="W7" i="23" s="1"/>
  <c r="T7" i="23"/>
  <c r="S7" i="23"/>
  <c r="U6" i="23"/>
  <c r="V6" i="23" s="1"/>
  <c r="T6" i="23"/>
  <c r="S6" i="23"/>
  <c r="U5" i="23"/>
  <c r="V5" i="23" s="1"/>
  <c r="W5" i="23" s="1"/>
  <c r="T5" i="23"/>
  <c r="S5" i="23"/>
  <c r="U4" i="23"/>
  <c r="T4" i="23"/>
  <c r="S4" i="23"/>
  <c r="U22" i="22"/>
  <c r="V22" i="22" s="1"/>
  <c r="T22" i="22"/>
  <c r="S22" i="22"/>
  <c r="U21" i="22"/>
  <c r="V21" i="22" s="1"/>
  <c r="W21" i="22" s="1"/>
  <c r="T21" i="22"/>
  <c r="S21" i="22"/>
  <c r="U20" i="22"/>
  <c r="V20" i="22" s="1"/>
  <c r="T20" i="22"/>
  <c r="S20" i="22"/>
  <c r="U19" i="22"/>
  <c r="V19" i="22" s="1"/>
  <c r="W19" i="22" s="1"/>
  <c r="T19" i="22"/>
  <c r="S19" i="22"/>
  <c r="U18" i="22"/>
  <c r="V18" i="22" s="1"/>
  <c r="T18" i="22"/>
  <c r="S18" i="22"/>
  <c r="U17" i="22"/>
  <c r="V17" i="22" s="1"/>
  <c r="W17" i="22" s="1"/>
  <c r="T17" i="22"/>
  <c r="S17" i="22"/>
  <c r="U16" i="22"/>
  <c r="V16" i="22" s="1"/>
  <c r="T16" i="22"/>
  <c r="S16" i="22"/>
  <c r="U15" i="22"/>
  <c r="V15" i="22" s="1"/>
  <c r="W15" i="22" s="1"/>
  <c r="T15" i="22"/>
  <c r="S15" i="22"/>
  <c r="U14" i="22"/>
  <c r="V14" i="22" s="1"/>
  <c r="T14" i="22"/>
  <c r="S14" i="22"/>
  <c r="U13" i="22"/>
  <c r="V13" i="22" s="1"/>
  <c r="W13" i="22" s="1"/>
  <c r="T13" i="22"/>
  <c r="S13" i="22"/>
  <c r="U12" i="22"/>
  <c r="V12" i="22" s="1"/>
  <c r="T12" i="22"/>
  <c r="S12" i="22"/>
  <c r="U11" i="22"/>
  <c r="V11" i="22" s="1"/>
  <c r="W11" i="22" s="1"/>
  <c r="T11" i="22"/>
  <c r="S11" i="22"/>
  <c r="U10" i="22"/>
  <c r="V10" i="22" s="1"/>
  <c r="T10" i="22"/>
  <c r="S10" i="22"/>
  <c r="U9" i="22"/>
  <c r="T9" i="22"/>
  <c r="S9" i="22"/>
  <c r="U8" i="22"/>
  <c r="V8" i="22" s="1"/>
  <c r="T8" i="22"/>
  <c r="S8" i="22"/>
  <c r="U7" i="22"/>
  <c r="T7" i="22"/>
  <c r="S7" i="22"/>
  <c r="U6" i="22"/>
  <c r="V6" i="22" s="1"/>
  <c r="T6" i="22"/>
  <c r="S6" i="22"/>
  <c r="U5" i="22"/>
  <c r="T5" i="22"/>
  <c r="S5" i="22"/>
  <c r="U4" i="22"/>
  <c r="T4" i="22"/>
  <c r="S4" i="22"/>
  <c r="U22" i="21"/>
  <c r="V22" i="21" s="1"/>
  <c r="T22" i="21"/>
  <c r="S22" i="21"/>
  <c r="U21" i="21"/>
  <c r="T21" i="21"/>
  <c r="S21" i="21"/>
  <c r="U20" i="21"/>
  <c r="V20" i="21" s="1"/>
  <c r="T20" i="21"/>
  <c r="S20" i="21"/>
  <c r="U19" i="21"/>
  <c r="T19" i="21"/>
  <c r="S19" i="21"/>
  <c r="U18" i="21"/>
  <c r="V18" i="21" s="1"/>
  <c r="T18" i="21"/>
  <c r="S18" i="21"/>
  <c r="U17" i="21"/>
  <c r="T17" i="21"/>
  <c r="S17" i="21"/>
  <c r="U16" i="21"/>
  <c r="V16" i="21" s="1"/>
  <c r="T16" i="21"/>
  <c r="S16" i="21"/>
  <c r="U15" i="21"/>
  <c r="T15" i="21"/>
  <c r="S15" i="21"/>
  <c r="U14" i="21"/>
  <c r="V14" i="21" s="1"/>
  <c r="T14" i="21"/>
  <c r="S14" i="21"/>
  <c r="U13" i="21"/>
  <c r="T13" i="21"/>
  <c r="S13" i="21"/>
  <c r="U12" i="21"/>
  <c r="V12" i="21" s="1"/>
  <c r="T12" i="21"/>
  <c r="S12" i="21"/>
  <c r="U11" i="21"/>
  <c r="T11" i="21"/>
  <c r="S11" i="21"/>
  <c r="U10" i="21"/>
  <c r="V10" i="21" s="1"/>
  <c r="T10" i="21"/>
  <c r="S10" i="21"/>
  <c r="U9" i="21"/>
  <c r="T9" i="21"/>
  <c r="S9" i="21"/>
  <c r="U8" i="21"/>
  <c r="V8" i="21" s="1"/>
  <c r="T8" i="21"/>
  <c r="S8" i="21"/>
  <c r="U7" i="21"/>
  <c r="T7" i="21"/>
  <c r="S7" i="21"/>
  <c r="U6" i="21"/>
  <c r="V6" i="21" s="1"/>
  <c r="T6" i="21"/>
  <c r="S6" i="21"/>
  <c r="U5" i="21"/>
  <c r="T5" i="21"/>
  <c r="S5" i="21"/>
  <c r="U4" i="21"/>
  <c r="T4" i="21"/>
  <c r="S4" i="21"/>
  <c r="U22" i="20"/>
  <c r="V22" i="20" s="1"/>
  <c r="T22" i="20"/>
  <c r="S22" i="20"/>
  <c r="U21" i="20"/>
  <c r="V21" i="20" s="1"/>
  <c r="W21" i="20" s="1"/>
  <c r="T21" i="20"/>
  <c r="S21" i="20"/>
  <c r="U20" i="20"/>
  <c r="V20" i="20" s="1"/>
  <c r="T20" i="20"/>
  <c r="S20" i="20"/>
  <c r="U19" i="20"/>
  <c r="V19" i="20" s="1"/>
  <c r="W19" i="20" s="1"/>
  <c r="T19" i="20"/>
  <c r="S19" i="20"/>
  <c r="U18" i="20"/>
  <c r="V18" i="20" s="1"/>
  <c r="T18" i="20"/>
  <c r="S18" i="20"/>
  <c r="U17" i="20"/>
  <c r="V17" i="20" s="1"/>
  <c r="W17" i="20" s="1"/>
  <c r="T17" i="20"/>
  <c r="S17" i="20"/>
  <c r="U16" i="20"/>
  <c r="V16" i="20" s="1"/>
  <c r="T16" i="20"/>
  <c r="S16" i="20"/>
  <c r="U15" i="20"/>
  <c r="V15" i="20" s="1"/>
  <c r="W15" i="20" s="1"/>
  <c r="T15" i="20"/>
  <c r="S15" i="20"/>
  <c r="U14" i="20"/>
  <c r="V14" i="20" s="1"/>
  <c r="T14" i="20"/>
  <c r="S14" i="20"/>
  <c r="U13" i="20"/>
  <c r="V13" i="20" s="1"/>
  <c r="W13" i="20" s="1"/>
  <c r="T13" i="20"/>
  <c r="S13" i="20"/>
  <c r="U12" i="20"/>
  <c r="V12" i="20" s="1"/>
  <c r="T12" i="20"/>
  <c r="S12" i="20"/>
  <c r="U11" i="20"/>
  <c r="V11" i="20" s="1"/>
  <c r="W11" i="20" s="1"/>
  <c r="T11" i="20"/>
  <c r="S11" i="20"/>
  <c r="U10" i="20"/>
  <c r="V10" i="20" s="1"/>
  <c r="T10" i="20"/>
  <c r="S10" i="20"/>
  <c r="U9" i="20"/>
  <c r="V9" i="20" s="1"/>
  <c r="W9" i="20" s="1"/>
  <c r="T9" i="20"/>
  <c r="S9" i="20"/>
  <c r="U8" i="20"/>
  <c r="V8" i="20" s="1"/>
  <c r="T8" i="20"/>
  <c r="S8" i="20"/>
  <c r="U7" i="20"/>
  <c r="V7" i="20" s="1"/>
  <c r="W7" i="20" s="1"/>
  <c r="T7" i="20"/>
  <c r="S7" i="20"/>
  <c r="U6" i="20"/>
  <c r="V6" i="20" s="1"/>
  <c r="T6" i="20"/>
  <c r="S6" i="20"/>
  <c r="U5" i="20"/>
  <c r="V5" i="20" s="1"/>
  <c r="W5" i="20" s="1"/>
  <c r="T5" i="20"/>
  <c r="S5" i="20"/>
  <c r="U4" i="20"/>
  <c r="T4" i="20"/>
  <c r="S4" i="20"/>
  <c r="U22" i="19"/>
  <c r="V22" i="19" s="1"/>
  <c r="T22" i="19"/>
  <c r="S22" i="19"/>
  <c r="U21" i="19"/>
  <c r="V21" i="19" s="1"/>
  <c r="W21" i="19" s="1"/>
  <c r="T21" i="19"/>
  <c r="S21" i="19"/>
  <c r="U20" i="19"/>
  <c r="V20" i="19" s="1"/>
  <c r="T20" i="19"/>
  <c r="S20" i="19"/>
  <c r="U19" i="19"/>
  <c r="V19" i="19" s="1"/>
  <c r="W19" i="19" s="1"/>
  <c r="T19" i="19"/>
  <c r="S19" i="19"/>
  <c r="U18" i="19"/>
  <c r="V18" i="19" s="1"/>
  <c r="T18" i="19"/>
  <c r="S18" i="19"/>
  <c r="U17" i="19"/>
  <c r="V17" i="19" s="1"/>
  <c r="W17" i="19" s="1"/>
  <c r="T17" i="19"/>
  <c r="S17" i="19"/>
  <c r="U16" i="19"/>
  <c r="V16" i="19" s="1"/>
  <c r="T16" i="19"/>
  <c r="S16" i="19"/>
  <c r="U15" i="19"/>
  <c r="V15" i="19" s="1"/>
  <c r="W15" i="19" s="1"/>
  <c r="T15" i="19"/>
  <c r="S15" i="19"/>
  <c r="U14" i="19"/>
  <c r="V14" i="19" s="1"/>
  <c r="T14" i="19"/>
  <c r="S14" i="19"/>
  <c r="U13" i="19"/>
  <c r="V13" i="19" s="1"/>
  <c r="W13" i="19" s="1"/>
  <c r="T13" i="19"/>
  <c r="S13" i="19"/>
  <c r="U12" i="19"/>
  <c r="V12" i="19" s="1"/>
  <c r="T12" i="19"/>
  <c r="S12" i="19"/>
  <c r="U11" i="19"/>
  <c r="V11" i="19" s="1"/>
  <c r="W11" i="19" s="1"/>
  <c r="T11" i="19"/>
  <c r="S11" i="19"/>
  <c r="U10" i="19"/>
  <c r="V10" i="19" s="1"/>
  <c r="T10" i="19"/>
  <c r="S10" i="19"/>
  <c r="U9" i="19"/>
  <c r="V9" i="19" s="1"/>
  <c r="W9" i="19" s="1"/>
  <c r="T9" i="19"/>
  <c r="S9" i="19"/>
  <c r="U8" i="19"/>
  <c r="V8" i="19" s="1"/>
  <c r="T8" i="19"/>
  <c r="S8" i="19"/>
  <c r="U7" i="19"/>
  <c r="V7" i="19" s="1"/>
  <c r="W7" i="19" s="1"/>
  <c r="T7" i="19"/>
  <c r="S7" i="19"/>
  <c r="U6" i="19"/>
  <c r="V6" i="19" s="1"/>
  <c r="T6" i="19"/>
  <c r="S6" i="19"/>
  <c r="U5" i="19"/>
  <c r="V5" i="19" s="1"/>
  <c r="W5" i="19" s="1"/>
  <c r="T5" i="19"/>
  <c r="S5" i="19"/>
  <c r="U4" i="19"/>
  <c r="T4" i="19"/>
  <c r="S4" i="19"/>
  <c r="U22" i="18"/>
  <c r="V22" i="18" s="1"/>
  <c r="T22" i="18"/>
  <c r="S22" i="18"/>
  <c r="U21" i="18"/>
  <c r="V21" i="18" s="1"/>
  <c r="W21" i="18" s="1"/>
  <c r="T21" i="18"/>
  <c r="S21" i="18"/>
  <c r="U20" i="18"/>
  <c r="V20" i="18" s="1"/>
  <c r="T20" i="18"/>
  <c r="S20" i="18"/>
  <c r="U19" i="18"/>
  <c r="V19" i="18" s="1"/>
  <c r="W19" i="18" s="1"/>
  <c r="T19" i="18"/>
  <c r="S19" i="18"/>
  <c r="U18" i="18"/>
  <c r="V18" i="18" s="1"/>
  <c r="T18" i="18"/>
  <c r="S18" i="18"/>
  <c r="U17" i="18"/>
  <c r="V17" i="18" s="1"/>
  <c r="W17" i="18" s="1"/>
  <c r="T17" i="18"/>
  <c r="S17" i="18"/>
  <c r="U16" i="18"/>
  <c r="V16" i="18" s="1"/>
  <c r="T16" i="18"/>
  <c r="S16" i="18"/>
  <c r="U15" i="18"/>
  <c r="V15" i="18" s="1"/>
  <c r="W15" i="18" s="1"/>
  <c r="T15" i="18"/>
  <c r="S15" i="18"/>
  <c r="U14" i="18"/>
  <c r="V14" i="18" s="1"/>
  <c r="T14" i="18"/>
  <c r="S14" i="18"/>
  <c r="U13" i="18"/>
  <c r="V13" i="18" s="1"/>
  <c r="W13" i="18" s="1"/>
  <c r="T13" i="18"/>
  <c r="S13" i="18"/>
  <c r="U12" i="18"/>
  <c r="V12" i="18" s="1"/>
  <c r="T12" i="18"/>
  <c r="S12" i="18"/>
  <c r="U11" i="18"/>
  <c r="V11" i="18" s="1"/>
  <c r="W11" i="18" s="1"/>
  <c r="T11" i="18"/>
  <c r="S11" i="18"/>
  <c r="U10" i="18"/>
  <c r="V10" i="18" s="1"/>
  <c r="T10" i="18"/>
  <c r="S10" i="18"/>
  <c r="U9" i="18"/>
  <c r="T9" i="18"/>
  <c r="S9" i="18"/>
  <c r="U8" i="18"/>
  <c r="V8" i="18" s="1"/>
  <c r="T8" i="18"/>
  <c r="S8" i="18"/>
  <c r="U7" i="18"/>
  <c r="T7" i="18"/>
  <c r="S7" i="18"/>
  <c r="U6" i="18"/>
  <c r="V6" i="18" s="1"/>
  <c r="T6" i="18"/>
  <c r="S6" i="18"/>
  <c r="U5" i="18"/>
  <c r="T5" i="18"/>
  <c r="S5" i="18"/>
  <c r="U4" i="18"/>
  <c r="T4" i="18"/>
  <c r="S4" i="18"/>
  <c r="U22" i="17"/>
  <c r="V22" i="17" s="1"/>
  <c r="T22" i="17"/>
  <c r="S22" i="17"/>
  <c r="U21" i="17"/>
  <c r="T21" i="17"/>
  <c r="S21" i="17"/>
  <c r="U20" i="17"/>
  <c r="V20" i="17" s="1"/>
  <c r="W20" i="17" s="1"/>
  <c r="T20" i="17"/>
  <c r="S20" i="17"/>
  <c r="U19" i="17"/>
  <c r="T19" i="17"/>
  <c r="S19" i="17"/>
  <c r="U18" i="17"/>
  <c r="V18" i="17" s="1"/>
  <c r="T18" i="17"/>
  <c r="S18" i="17"/>
  <c r="U17" i="17"/>
  <c r="V17" i="17" s="1"/>
  <c r="W17" i="17" s="1"/>
  <c r="T17" i="17"/>
  <c r="S17" i="17"/>
  <c r="U16" i="17"/>
  <c r="V16" i="17" s="1"/>
  <c r="T16" i="17"/>
  <c r="S16" i="17"/>
  <c r="U15" i="17"/>
  <c r="V15" i="17" s="1"/>
  <c r="W15" i="17" s="1"/>
  <c r="T15" i="17"/>
  <c r="S15" i="17"/>
  <c r="U14" i="17"/>
  <c r="V14" i="17" s="1"/>
  <c r="T14" i="17"/>
  <c r="S14" i="17"/>
  <c r="U13" i="17"/>
  <c r="V13" i="17" s="1"/>
  <c r="W13" i="17" s="1"/>
  <c r="T13" i="17"/>
  <c r="S13" i="17"/>
  <c r="U12" i="17"/>
  <c r="V12" i="17" s="1"/>
  <c r="T12" i="17"/>
  <c r="S12" i="17"/>
  <c r="U11" i="17"/>
  <c r="V11" i="17" s="1"/>
  <c r="W11" i="17" s="1"/>
  <c r="T11" i="17"/>
  <c r="S11" i="17"/>
  <c r="U10" i="17"/>
  <c r="V10" i="17" s="1"/>
  <c r="T10" i="17"/>
  <c r="S10" i="17"/>
  <c r="U9" i="17"/>
  <c r="T9" i="17"/>
  <c r="S9" i="17"/>
  <c r="U8" i="17"/>
  <c r="V8" i="17" s="1"/>
  <c r="T8" i="17"/>
  <c r="S8" i="17"/>
  <c r="U7" i="17"/>
  <c r="T7" i="17"/>
  <c r="S7" i="17"/>
  <c r="U6" i="17"/>
  <c r="V6" i="17" s="1"/>
  <c r="W6" i="17" s="1"/>
  <c r="T6" i="17"/>
  <c r="S6" i="17"/>
  <c r="U5" i="17"/>
  <c r="T5" i="17"/>
  <c r="S5" i="17"/>
  <c r="U4" i="17"/>
  <c r="T4" i="17"/>
  <c r="S4" i="17"/>
  <c r="U22" i="16"/>
  <c r="V22" i="16" s="1"/>
  <c r="T22" i="16"/>
  <c r="S22" i="16"/>
  <c r="U21" i="16"/>
  <c r="T21" i="16"/>
  <c r="S21" i="16"/>
  <c r="U20" i="16"/>
  <c r="V20" i="16" s="1"/>
  <c r="T20" i="16"/>
  <c r="S20" i="16"/>
  <c r="U19" i="16"/>
  <c r="V19" i="16" s="1"/>
  <c r="W19" i="16" s="1"/>
  <c r="T19" i="16"/>
  <c r="S19" i="16"/>
  <c r="U18" i="16"/>
  <c r="V18" i="16" s="1"/>
  <c r="T18" i="16"/>
  <c r="S18" i="16"/>
  <c r="U17" i="16"/>
  <c r="V17" i="16" s="1"/>
  <c r="W17" i="16" s="1"/>
  <c r="T17" i="16"/>
  <c r="S17" i="16"/>
  <c r="U16" i="16"/>
  <c r="V16" i="16" s="1"/>
  <c r="T16" i="16"/>
  <c r="S16" i="16"/>
  <c r="U15" i="16"/>
  <c r="V15" i="16" s="1"/>
  <c r="W15" i="16" s="1"/>
  <c r="T15" i="16"/>
  <c r="S15" i="16"/>
  <c r="U14" i="16"/>
  <c r="V14" i="16" s="1"/>
  <c r="T14" i="16"/>
  <c r="S14" i="16"/>
  <c r="U13" i="16"/>
  <c r="V13" i="16" s="1"/>
  <c r="W13" i="16" s="1"/>
  <c r="T13" i="16"/>
  <c r="S13" i="16"/>
  <c r="U12" i="16"/>
  <c r="V12" i="16" s="1"/>
  <c r="T12" i="16"/>
  <c r="S12" i="16"/>
  <c r="U11" i="16"/>
  <c r="T11" i="16"/>
  <c r="S11" i="16"/>
  <c r="U10" i="16"/>
  <c r="V10" i="16" s="1"/>
  <c r="T10" i="16"/>
  <c r="S10" i="16"/>
  <c r="U9" i="16"/>
  <c r="T9" i="16"/>
  <c r="S9" i="16"/>
  <c r="U8" i="16"/>
  <c r="V8" i="16" s="1"/>
  <c r="T8" i="16"/>
  <c r="S8" i="16"/>
  <c r="U7" i="16"/>
  <c r="T7" i="16"/>
  <c r="S7" i="16"/>
  <c r="U6" i="16"/>
  <c r="V6" i="16" s="1"/>
  <c r="T6" i="16"/>
  <c r="S6" i="16"/>
  <c r="U5" i="16"/>
  <c r="T5" i="16"/>
  <c r="S5" i="16"/>
  <c r="U4" i="16"/>
  <c r="T4" i="16"/>
  <c r="S4" i="16"/>
  <c r="U22" i="15"/>
  <c r="V22" i="15" s="1"/>
  <c r="T22" i="15"/>
  <c r="S22" i="15"/>
  <c r="U21" i="15"/>
  <c r="V21" i="15" s="1"/>
  <c r="W21" i="15" s="1"/>
  <c r="T21" i="15"/>
  <c r="S21" i="15"/>
  <c r="U20" i="15"/>
  <c r="V20" i="15" s="1"/>
  <c r="T20" i="15"/>
  <c r="S20" i="15"/>
  <c r="U19" i="15"/>
  <c r="V19" i="15" s="1"/>
  <c r="W19" i="15" s="1"/>
  <c r="T19" i="15"/>
  <c r="S19" i="15"/>
  <c r="U18" i="15"/>
  <c r="V18" i="15" s="1"/>
  <c r="T18" i="15"/>
  <c r="S18" i="15"/>
  <c r="U17" i="15"/>
  <c r="V17" i="15" s="1"/>
  <c r="W17" i="15" s="1"/>
  <c r="T17" i="15"/>
  <c r="S17" i="15"/>
  <c r="U16" i="15"/>
  <c r="V16" i="15" s="1"/>
  <c r="T16" i="15"/>
  <c r="S16" i="15"/>
  <c r="U15" i="15"/>
  <c r="V15" i="15" s="1"/>
  <c r="W15" i="15" s="1"/>
  <c r="T15" i="15"/>
  <c r="S15" i="15"/>
  <c r="U14" i="15"/>
  <c r="V14" i="15" s="1"/>
  <c r="T14" i="15"/>
  <c r="S14" i="15"/>
  <c r="U13" i="15"/>
  <c r="V13" i="15" s="1"/>
  <c r="W13" i="15" s="1"/>
  <c r="T13" i="15"/>
  <c r="S13" i="15"/>
  <c r="U12" i="15"/>
  <c r="V12" i="15" s="1"/>
  <c r="T12" i="15"/>
  <c r="S12" i="15"/>
  <c r="U11" i="15"/>
  <c r="V11" i="15" s="1"/>
  <c r="W11" i="15" s="1"/>
  <c r="T11" i="15"/>
  <c r="S11" i="15"/>
  <c r="U10" i="15"/>
  <c r="V10" i="15" s="1"/>
  <c r="T10" i="15"/>
  <c r="S10" i="15"/>
  <c r="U9" i="15"/>
  <c r="V9" i="15" s="1"/>
  <c r="W9" i="15" s="1"/>
  <c r="T9" i="15"/>
  <c r="S9" i="15"/>
  <c r="U8" i="15"/>
  <c r="V8" i="15" s="1"/>
  <c r="T8" i="15"/>
  <c r="S8" i="15"/>
  <c r="U7" i="15"/>
  <c r="T7" i="15"/>
  <c r="S7" i="15"/>
  <c r="U6" i="15"/>
  <c r="V6" i="15" s="1"/>
  <c r="T6" i="15"/>
  <c r="S6" i="15"/>
  <c r="U5" i="15"/>
  <c r="T5" i="15"/>
  <c r="S5" i="15"/>
  <c r="U4" i="15"/>
  <c r="T4" i="15"/>
  <c r="S4" i="15"/>
  <c r="U22" i="14"/>
  <c r="V22" i="14" s="1"/>
  <c r="T22" i="14"/>
  <c r="S22" i="14"/>
  <c r="U21" i="14"/>
  <c r="V21" i="14" s="1"/>
  <c r="W21" i="14" s="1"/>
  <c r="T21" i="14"/>
  <c r="S21" i="14"/>
  <c r="U20" i="14"/>
  <c r="V20" i="14" s="1"/>
  <c r="T20" i="14"/>
  <c r="S20" i="14"/>
  <c r="U19" i="14"/>
  <c r="V19" i="14" s="1"/>
  <c r="W19" i="14" s="1"/>
  <c r="T19" i="14"/>
  <c r="S19" i="14"/>
  <c r="U18" i="14"/>
  <c r="V18" i="14" s="1"/>
  <c r="T18" i="14"/>
  <c r="S18" i="14"/>
  <c r="U17" i="14"/>
  <c r="V17" i="14" s="1"/>
  <c r="W17" i="14" s="1"/>
  <c r="T17" i="14"/>
  <c r="S17" i="14"/>
  <c r="U16" i="14"/>
  <c r="V16" i="14" s="1"/>
  <c r="T16" i="14"/>
  <c r="S16" i="14"/>
  <c r="U15" i="14"/>
  <c r="V15" i="14" s="1"/>
  <c r="W15" i="14" s="1"/>
  <c r="T15" i="14"/>
  <c r="S15" i="14"/>
  <c r="U14" i="14"/>
  <c r="V14" i="14" s="1"/>
  <c r="T14" i="14"/>
  <c r="S14" i="14"/>
  <c r="U13" i="14"/>
  <c r="V13" i="14" s="1"/>
  <c r="W13" i="14" s="1"/>
  <c r="T13" i="14"/>
  <c r="S13" i="14"/>
  <c r="U12" i="14"/>
  <c r="V12" i="14" s="1"/>
  <c r="T12" i="14"/>
  <c r="S12" i="14"/>
  <c r="U11" i="14"/>
  <c r="V11" i="14" s="1"/>
  <c r="W11" i="14" s="1"/>
  <c r="T11" i="14"/>
  <c r="S11" i="14"/>
  <c r="U10" i="14"/>
  <c r="V10" i="14" s="1"/>
  <c r="T10" i="14"/>
  <c r="S10" i="14"/>
  <c r="U9" i="14"/>
  <c r="V9" i="14" s="1"/>
  <c r="W9" i="14" s="1"/>
  <c r="T9" i="14"/>
  <c r="S9" i="14"/>
  <c r="U8" i="14"/>
  <c r="V8" i="14" s="1"/>
  <c r="T8" i="14"/>
  <c r="S8" i="14"/>
  <c r="U7" i="14"/>
  <c r="T7" i="14"/>
  <c r="S7" i="14"/>
  <c r="U6" i="14"/>
  <c r="V6" i="14" s="1"/>
  <c r="T6" i="14"/>
  <c r="S6" i="14"/>
  <c r="U5" i="14"/>
  <c r="T5" i="14"/>
  <c r="S5" i="14"/>
  <c r="U4" i="14"/>
  <c r="T4" i="14"/>
  <c r="S4" i="14"/>
  <c r="U22" i="13"/>
  <c r="V22" i="13" s="1"/>
  <c r="T22" i="13"/>
  <c r="S22" i="13"/>
  <c r="U21" i="13"/>
  <c r="V21" i="13" s="1"/>
  <c r="W21" i="13" s="1"/>
  <c r="T21" i="13"/>
  <c r="S21" i="13"/>
  <c r="U20" i="13"/>
  <c r="V20" i="13" s="1"/>
  <c r="T20" i="13"/>
  <c r="S20" i="13"/>
  <c r="U19" i="13"/>
  <c r="V19" i="13" s="1"/>
  <c r="W19" i="13" s="1"/>
  <c r="T19" i="13"/>
  <c r="S19" i="13"/>
  <c r="U18" i="13"/>
  <c r="V18" i="13" s="1"/>
  <c r="T18" i="13"/>
  <c r="S18" i="13"/>
  <c r="U17" i="13"/>
  <c r="V17" i="13" s="1"/>
  <c r="W17" i="13" s="1"/>
  <c r="T17" i="13"/>
  <c r="S17" i="13"/>
  <c r="U16" i="13"/>
  <c r="V16" i="13" s="1"/>
  <c r="T16" i="13"/>
  <c r="S16" i="13"/>
  <c r="U15" i="13"/>
  <c r="V15" i="13" s="1"/>
  <c r="W15" i="13" s="1"/>
  <c r="T15" i="13"/>
  <c r="S15" i="13"/>
  <c r="U14" i="13"/>
  <c r="V14" i="13" s="1"/>
  <c r="T14" i="13"/>
  <c r="S14" i="13"/>
  <c r="U13" i="13"/>
  <c r="V13" i="13" s="1"/>
  <c r="W13" i="13" s="1"/>
  <c r="T13" i="13"/>
  <c r="S13" i="13"/>
  <c r="U12" i="13"/>
  <c r="V12" i="13" s="1"/>
  <c r="T12" i="13"/>
  <c r="S12" i="13"/>
  <c r="U11" i="13"/>
  <c r="T11" i="13"/>
  <c r="S11" i="13"/>
  <c r="U10" i="13"/>
  <c r="V10" i="13" s="1"/>
  <c r="T10" i="13"/>
  <c r="S10" i="13"/>
  <c r="U9" i="13"/>
  <c r="T9" i="13"/>
  <c r="S9" i="13"/>
  <c r="U8" i="13"/>
  <c r="V8" i="13" s="1"/>
  <c r="T8" i="13"/>
  <c r="S8" i="13"/>
  <c r="U7" i="13"/>
  <c r="T7" i="13"/>
  <c r="S7" i="13"/>
  <c r="U6" i="13"/>
  <c r="V6" i="13" s="1"/>
  <c r="T6" i="13"/>
  <c r="S6" i="13"/>
  <c r="U5" i="13"/>
  <c r="T5" i="13"/>
  <c r="S5" i="13"/>
  <c r="U4" i="13"/>
  <c r="T4" i="13"/>
  <c r="S4" i="13"/>
  <c r="U22" i="12"/>
  <c r="V22" i="12" s="1"/>
  <c r="T22" i="12"/>
  <c r="S22" i="12"/>
  <c r="U21" i="12"/>
  <c r="V21" i="12" s="1"/>
  <c r="T21" i="12"/>
  <c r="S21" i="12"/>
  <c r="U20" i="12"/>
  <c r="V20" i="12" s="1"/>
  <c r="T20" i="12"/>
  <c r="S20" i="12"/>
  <c r="U19" i="12"/>
  <c r="T19" i="12"/>
  <c r="S19" i="12"/>
  <c r="U18" i="12"/>
  <c r="V18" i="12" s="1"/>
  <c r="T18" i="12"/>
  <c r="S18" i="12"/>
  <c r="U17" i="12"/>
  <c r="T17" i="12"/>
  <c r="S17" i="12"/>
  <c r="U16" i="12"/>
  <c r="V16" i="12" s="1"/>
  <c r="T16" i="12"/>
  <c r="S16" i="12"/>
  <c r="U15" i="12"/>
  <c r="T15" i="12"/>
  <c r="S15" i="12"/>
  <c r="U14" i="12"/>
  <c r="V14" i="12" s="1"/>
  <c r="T14" i="12"/>
  <c r="S14" i="12"/>
  <c r="U13" i="12"/>
  <c r="T13" i="12"/>
  <c r="S13" i="12"/>
  <c r="U12" i="12"/>
  <c r="V12" i="12" s="1"/>
  <c r="T12" i="12"/>
  <c r="S12" i="12"/>
  <c r="U11" i="12"/>
  <c r="T11" i="12"/>
  <c r="S11" i="12"/>
  <c r="U10" i="12"/>
  <c r="V10" i="12" s="1"/>
  <c r="T10" i="12"/>
  <c r="S10" i="12"/>
  <c r="U9" i="12"/>
  <c r="V9" i="12" s="1"/>
  <c r="T9" i="12"/>
  <c r="S9" i="12"/>
  <c r="U8" i="12"/>
  <c r="V8" i="12" s="1"/>
  <c r="T8" i="12"/>
  <c r="S8" i="12"/>
  <c r="U7" i="12"/>
  <c r="V7" i="12" s="1"/>
  <c r="T7" i="12"/>
  <c r="S7" i="12"/>
  <c r="U6" i="12"/>
  <c r="V6" i="12" s="1"/>
  <c r="T6" i="12"/>
  <c r="S6" i="12"/>
  <c r="U5" i="12"/>
  <c r="V5" i="12" s="1"/>
  <c r="T5" i="12"/>
  <c r="S5" i="12"/>
  <c r="U4" i="12"/>
  <c r="T4" i="12"/>
  <c r="U22" i="11"/>
  <c r="V22" i="11" s="1"/>
  <c r="T22" i="11"/>
  <c r="S22" i="11"/>
  <c r="U21" i="11"/>
  <c r="T21" i="11"/>
  <c r="S21" i="11"/>
  <c r="U20" i="11"/>
  <c r="V20" i="11" s="1"/>
  <c r="T20" i="11"/>
  <c r="S20" i="11"/>
  <c r="U19" i="11"/>
  <c r="T19" i="11"/>
  <c r="S19" i="11"/>
  <c r="U18" i="11"/>
  <c r="V18" i="11" s="1"/>
  <c r="T18" i="11"/>
  <c r="S18" i="11"/>
  <c r="U17" i="11"/>
  <c r="T17" i="11"/>
  <c r="S17" i="11"/>
  <c r="U16" i="11"/>
  <c r="V16" i="11" s="1"/>
  <c r="T16" i="11"/>
  <c r="S16" i="11"/>
  <c r="U15" i="11"/>
  <c r="V15" i="11" s="1"/>
  <c r="T15" i="11"/>
  <c r="S15" i="11"/>
  <c r="U14" i="11"/>
  <c r="V14" i="11" s="1"/>
  <c r="T14" i="11"/>
  <c r="S14" i="11"/>
  <c r="U13" i="11"/>
  <c r="V13" i="11" s="1"/>
  <c r="T13" i="11"/>
  <c r="S13" i="11"/>
  <c r="U12" i="11"/>
  <c r="V12" i="11" s="1"/>
  <c r="T12" i="11"/>
  <c r="S12" i="11"/>
  <c r="U11" i="11"/>
  <c r="V11" i="11" s="1"/>
  <c r="T11" i="11"/>
  <c r="S11" i="11"/>
  <c r="U10" i="11"/>
  <c r="V10" i="11" s="1"/>
  <c r="T10" i="11"/>
  <c r="S10" i="11"/>
  <c r="U9" i="11"/>
  <c r="V9" i="11" s="1"/>
  <c r="T9" i="11"/>
  <c r="S9" i="11"/>
  <c r="U8" i="11"/>
  <c r="T8" i="11"/>
  <c r="S8" i="11"/>
  <c r="U7" i="11"/>
  <c r="V7" i="11" s="1"/>
  <c r="T7" i="11"/>
  <c r="S7" i="11"/>
  <c r="U6" i="11"/>
  <c r="T6" i="11"/>
  <c r="S6" i="11"/>
  <c r="U5" i="11"/>
  <c r="V5" i="11" s="1"/>
  <c r="T5" i="11"/>
  <c r="S5" i="11"/>
  <c r="U4" i="11"/>
  <c r="T4" i="11"/>
  <c r="S4" i="11"/>
  <c r="U22" i="10"/>
  <c r="V22" i="10" s="1"/>
  <c r="T22" i="10"/>
  <c r="S22" i="10"/>
  <c r="U21" i="10"/>
  <c r="V21" i="10" s="1"/>
  <c r="T21" i="10"/>
  <c r="S21" i="10"/>
  <c r="U20" i="10"/>
  <c r="V20" i="10" s="1"/>
  <c r="T20" i="10"/>
  <c r="S20" i="10"/>
  <c r="U19" i="10"/>
  <c r="V19" i="10" s="1"/>
  <c r="T19" i="10"/>
  <c r="S19" i="10"/>
  <c r="U18" i="10"/>
  <c r="V18" i="10" s="1"/>
  <c r="T18" i="10"/>
  <c r="S18" i="10"/>
  <c r="U17" i="10"/>
  <c r="V17" i="10" s="1"/>
  <c r="T17" i="10"/>
  <c r="S17" i="10"/>
  <c r="U16" i="10"/>
  <c r="V16" i="10" s="1"/>
  <c r="T16" i="10"/>
  <c r="S16" i="10"/>
  <c r="U15" i="10"/>
  <c r="V15" i="10" s="1"/>
  <c r="T15" i="10"/>
  <c r="S15" i="10"/>
  <c r="U14" i="10"/>
  <c r="V14" i="10" s="1"/>
  <c r="T14" i="10"/>
  <c r="S14" i="10"/>
  <c r="U13" i="10"/>
  <c r="V13" i="10" s="1"/>
  <c r="T13" i="10"/>
  <c r="S13" i="10"/>
  <c r="U12" i="10"/>
  <c r="V12" i="10" s="1"/>
  <c r="T12" i="10"/>
  <c r="S12" i="10"/>
  <c r="U11" i="10"/>
  <c r="V11" i="10" s="1"/>
  <c r="T11" i="10"/>
  <c r="S11" i="10"/>
  <c r="U10" i="10"/>
  <c r="V10" i="10" s="1"/>
  <c r="T10" i="10"/>
  <c r="S10" i="10"/>
  <c r="U9" i="10"/>
  <c r="V9" i="10" s="1"/>
  <c r="T9" i="10"/>
  <c r="S9" i="10"/>
  <c r="U8" i="10"/>
  <c r="V8" i="10" s="1"/>
  <c r="T8" i="10"/>
  <c r="S8" i="10"/>
  <c r="U7" i="10"/>
  <c r="V7" i="10" s="1"/>
  <c r="T7" i="10"/>
  <c r="S7" i="10"/>
  <c r="U6" i="10"/>
  <c r="V6" i="10" s="1"/>
  <c r="T6" i="10"/>
  <c r="S6" i="10"/>
  <c r="U5" i="10"/>
  <c r="T5" i="10"/>
  <c r="S5" i="10"/>
  <c r="U4" i="10"/>
  <c r="V4" i="10" s="1"/>
  <c r="T4" i="10"/>
  <c r="S4" i="10"/>
  <c r="U22" i="9"/>
  <c r="V22" i="9" s="1"/>
  <c r="T22" i="9"/>
  <c r="S22" i="9"/>
  <c r="U21" i="9"/>
  <c r="V21" i="9" s="1"/>
  <c r="T21" i="9"/>
  <c r="S21" i="9"/>
  <c r="U20" i="9"/>
  <c r="V20" i="9" s="1"/>
  <c r="T20" i="9"/>
  <c r="S20" i="9"/>
  <c r="U19" i="9"/>
  <c r="T19" i="9"/>
  <c r="S19" i="9"/>
  <c r="U18" i="9"/>
  <c r="V18" i="9" s="1"/>
  <c r="T18" i="9"/>
  <c r="S18" i="9"/>
  <c r="U17" i="9"/>
  <c r="T17" i="9"/>
  <c r="S17" i="9"/>
  <c r="U16" i="9"/>
  <c r="V16" i="9" s="1"/>
  <c r="T16" i="9"/>
  <c r="S16" i="9"/>
  <c r="U15" i="9"/>
  <c r="T15" i="9"/>
  <c r="S15" i="9"/>
  <c r="U14" i="9"/>
  <c r="V14" i="9" s="1"/>
  <c r="T14" i="9"/>
  <c r="S14" i="9"/>
  <c r="U13" i="9"/>
  <c r="V13" i="9" s="1"/>
  <c r="T13" i="9"/>
  <c r="S13" i="9"/>
  <c r="U12" i="9"/>
  <c r="V12" i="9" s="1"/>
  <c r="T12" i="9"/>
  <c r="S12" i="9"/>
  <c r="U11" i="9"/>
  <c r="V11" i="9" s="1"/>
  <c r="T11" i="9"/>
  <c r="S11" i="9"/>
  <c r="U10" i="9"/>
  <c r="T10" i="9"/>
  <c r="S10" i="9"/>
  <c r="U9" i="9"/>
  <c r="V9" i="9" s="1"/>
  <c r="T9" i="9"/>
  <c r="S9" i="9"/>
  <c r="U8" i="9"/>
  <c r="V8" i="9" s="1"/>
  <c r="T8" i="9"/>
  <c r="S8" i="9"/>
  <c r="U7" i="9"/>
  <c r="V7" i="9" s="1"/>
  <c r="T7" i="9"/>
  <c r="S7" i="9"/>
  <c r="U6" i="9"/>
  <c r="T6" i="9"/>
  <c r="S6" i="9"/>
  <c r="U5" i="9"/>
  <c r="T5" i="9"/>
  <c r="S5" i="9"/>
  <c r="U4" i="9"/>
  <c r="V4" i="9" s="1"/>
  <c r="T4" i="9"/>
  <c r="S4" i="9"/>
  <c r="U22" i="8"/>
  <c r="V22" i="8" s="1"/>
  <c r="T22" i="8"/>
  <c r="S22" i="8"/>
  <c r="U21" i="8"/>
  <c r="T21" i="8"/>
  <c r="S21" i="8"/>
  <c r="U20" i="8"/>
  <c r="V20" i="8" s="1"/>
  <c r="T20" i="8"/>
  <c r="S20" i="8"/>
  <c r="U19" i="8"/>
  <c r="T19" i="8"/>
  <c r="S19" i="8"/>
  <c r="U18" i="8"/>
  <c r="V18" i="8" s="1"/>
  <c r="T18" i="8"/>
  <c r="S18" i="8"/>
  <c r="U17" i="8"/>
  <c r="T17" i="8"/>
  <c r="S17" i="8"/>
  <c r="U16" i="8"/>
  <c r="V16" i="8" s="1"/>
  <c r="T16" i="8"/>
  <c r="S16" i="8"/>
  <c r="U15" i="8"/>
  <c r="V15" i="8" s="1"/>
  <c r="T15" i="8"/>
  <c r="S15" i="8"/>
  <c r="U14" i="8"/>
  <c r="V14" i="8" s="1"/>
  <c r="T14" i="8"/>
  <c r="S14" i="8"/>
  <c r="U13" i="8"/>
  <c r="V13" i="8" s="1"/>
  <c r="T13" i="8"/>
  <c r="S13" i="8"/>
  <c r="U12" i="8"/>
  <c r="V12" i="8" s="1"/>
  <c r="T12" i="8"/>
  <c r="S12" i="8"/>
  <c r="U11" i="8"/>
  <c r="V11" i="8" s="1"/>
  <c r="T11" i="8"/>
  <c r="S11" i="8"/>
  <c r="U10" i="8"/>
  <c r="V10" i="8" s="1"/>
  <c r="T10" i="8"/>
  <c r="S10" i="8"/>
  <c r="U9" i="8"/>
  <c r="V9" i="8" s="1"/>
  <c r="T9" i="8"/>
  <c r="S9" i="8"/>
  <c r="U8" i="8"/>
  <c r="V8" i="8" s="1"/>
  <c r="T8" i="8"/>
  <c r="S8" i="8"/>
  <c r="U7" i="8"/>
  <c r="V7" i="8" s="1"/>
  <c r="T7" i="8"/>
  <c r="S7" i="8"/>
  <c r="U6" i="8"/>
  <c r="V6" i="8" s="1"/>
  <c r="T6" i="8"/>
  <c r="S6" i="8"/>
  <c r="U5" i="8"/>
  <c r="V5" i="8" s="1"/>
  <c r="T5" i="8"/>
  <c r="S5" i="8"/>
  <c r="U4" i="8"/>
  <c r="T4" i="8"/>
  <c r="S4" i="8"/>
  <c r="U22" i="7"/>
  <c r="T22" i="7"/>
  <c r="S22" i="7"/>
  <c r="U21" i="7"/>
  <c r="V21" i="7" s="1"/>
  <c r="T21" i="7"/>
  <c r="S21" i="7"/>
  <c r="U20" i="7"/>
  <c r="T20" i="7"/>
  <c r="S20" i="7"/>
  <c r="U19" i="7"/>
  <c r="V19" i="7" s="1"/>
  <c r="T19" i="7"/>
  <c r="S19" i="7"/>
  <c r="U18" i="7"/>
  <c r="T18" i="7"/>
  <c r="S18" i="7"/>
  <c r="U17" i="7"/>
  <c r="V17" i="7" s="1"/>
  <c r="T17" i="7"/>
  <c r="S17" i="7"/>
  <c r="U16" i="7"/>
  <c r="T16" i="7"/>
  <c r="S16" i="7"/>
  <c r="U15" i="7"/>
  <c r="V15" i="7" s="1"/>
  <c r="T15" i="7"/>
  <c r="S15" i="7"/>
  <c r="U14" i="7"/>
  <c r="T14" i="7"/>
  <c r="S14" i="7"/>
  <c r="U13" i="7"/>
  <c r="V13" i="7" s="1"/>
  <c r="T13" i="7"/>
  <c r="S13" i="7"/>
  <c r="U12" i="7"/>
  <c r="T12" i="7"/>
  <c r="S12" i="7"/>
  <c r="U11" i="7"/>
  <c r="V11" i="7" s="1"/>
  <c r="T11" i="7"/>
  <c r="S11" i="7"/>
  <c r="U10" i="7"/>
  <c r="T10" i="7"/>
  <c r="S10" i="7"/>
  <c r="U9" i="7"/>
  <c r="V9" i="7" s="1"/>
  <c r="T9" i="7"/>
  <c r="S9" i="7"/>
  <c r="U8" i="7"/>
  <c r="T8" i="7"/>
  <c r="S8" i="7"/>
  <c r="U7" i="7"/>
  <c r="V7" i="7" s="1"/>
  <c r="T7" i="7"/>
  <c r="S7" i="7"/>
  <c r="U6" i="7"/>
  <c r="T6" i="7"/>
  <c r="S6" i="7"/>
  <c r="U5" i="7"/>
  <c r="T5" i="7"/>
  <c r="S5" i="7"/>
  <c r="U4" i="7"/>
  <c r="T4" i="7"/>
  <c r="S4" i="7"/>
  <c r="U22" i="6"/>
  <c r="V22" i="6" s="1"/>
  <c r="T22" i="6"/>
  <c r="S22" i="6"/>
  <c r="U21" i="6"/>
  <c r="V21" i="6" s="1"/>
  <c r="T21" i="6"/>
  <c r="S21" i="6"/>
  <c r="U20" i="6"/>
  <c r="V20" i="6" s="1"/>
  <c r="T20" i="6"/>
  <c r="S20" i="6"/>
  <c r="U19" i="6"/>
  <c r="V19" i="6" s="1"/>
  <c r="T19" i="6"/>
  <c r="S19" i="6"/>
  <c r="U18" i="6"/>
  <c r="V18" i="6" s="1"/>
  <c r="T18" i="6"/>
  <c r="S18" i="6"/>
  <c r="U17" i="6"/>
  <c r="V17" i="6" s="1"/>
  <c r="T17" i="6"/>
  <c r="S17" i="6"/>
  <c r="U16" i="6"/>
  <c r="V16" i="6" s="1"/>
  <c r="T16" i="6"/>
  <c r="S16" i="6"/>
  <c r="U15" i="6"/>
  <c r="V15" i="6" s="1"/>
  <c r="T15" i="6"/>
  <c r="S15" i="6"/>
  <c r="U14" i="6"/>
  <c r="V14" i="6" s="1"/>
  <c r="T14" i="6"/>
  <c r="S14" i="6"/>
  <c r="U13" i="6"/>
  <c r="V13" i="6" s="1"/>
  <c r="T13" i="6"/>
  <c r="S13" i="6"/>
  <c r="U12" i="6"/>
  <c r="V12" i="6" s="1"/>
  <c r="T12" i="6"/>
  <c r="S12" i="6"/>
  <c r="U11" i="6"/>
  <c r="V11" i="6" s="1"/>
  <c r="T11" i="6"/>
  <c r="S11" i="6"/>
  <c r="U10" i="6"/>
  <c r="V10" i="6" s="1"/>
  <c r="T10" i="6"/>
  <c r="S10" i="6"/>
  <c r="U9" i="6"/>
  <c r="V9" i="6" s="1"/>
  <c r="T9" i="6"/>
  <c r="S9" i="6"/>
  <c r="U8" i="6"/>
  <c r="V8" i="6" s="1"/>
  <c r="T8" i="6"/>
  <c r="S8" i="6"/>
  <c r="U7" i="6"/>
  <c r="V7" i="6" s="1"/>
  <c r="T7" i="6"/>
  <c r="S7" i="6"/>
  <c r="U6" i="6"/>
  <c r="V6" i="6" s="1"/>
  <c r="T6" i="6"/>
  <c r="S6" i="6"/>
  <c r="U5" i="6"/>
  <c r="V5" i="6" s="1"/>
  <c r="T5" i="6"/>
  <c r="S5" i="6"/>
  <c r="Y4" i="6"/>
  <c r="Y23" i="6" s="1"/>
  <c r="T4" i="6"/>
  <c r="S4" i="6"/>
  <c r="X4" i="20" l="1"/>
  <c r="V4" i="20"/>
  <c r="X4" i="24"/>
  <c r="V4" i="24"/>
  <c r="W4" i="24" s="1"/>
  <c r="V4" i="28"/>
  <c r="W4" i="28" s="1"/>
  <c r="X4" i="28"/>
  <c r="V4" i="32"/>
  <c r="W4" i="32" s="1"/>
  <c r="X4" i="32"/>
  <c r="V4" i="36"/>
  <c r="X4" i="36"/>
  <c r="V4" i="40"/>
  <c r="W4" i="40" s="1"/>
  <c r="X4" i="40"/>
  <c r="V4" i="44"/>
  <c r="X4" i="44"/>
  <c r="X4" i="47"/>
  <c r="V4" i="47"/>
  <c r="W4" i="47" s="1"/>
  <c r="X4" i="50"/>
  <c r="V4" i="50"/>
  <c r="V4" i="52"/>
  <c r="W4" i="52" s="1"/>
  <c r="X4" i="52"/>
  <c r="X4" i="54"/>
  <c r="V4" i="54"/>
  <c r="X4" i="21"/>
  <c r="V4" i="21"/>
  <c r="W4" i="21" s="1"/>
  <c r="X4" i="25"/>
  <c r="V4" i="25"/>
  <c r="V4" i="29"/>
  <c r="W4" i="29" s="1"/>
  <c r="X4" i="29"/>
  <c r="X4" i="33"/>
  <c r="V4" i="33"/>
  <c r="X4" i="37"/>
  <c r="V4" i="37"/>
  <c r="X4" i="41"/>
  <c r="V4" i="41"/>
  <c r="V4" i="48"/>
  <c r="W4" i="48" s="1"/>
  <c r="X4" i="48"/>
  <c r="X4" i="18"/>
  <c r="V4" i="18"/>
  <c r="X4" i="22"/>
  <c r="V4" i="22"/>
  <c r="W4" i="22" s="1"/>
  <c r="X4" i="26"/>
  <c r="V4" i="26"/>
  <c r="X4" i="30"/>
  <c r="V4" i="30"/>
  <c r="W4" i="30" s="1"/>
  <c r="X4" i="34"/>
  <c r="V4" i="34"/>
  <c r="W4" i="34" s="1"/>
  <c r="X4" i="38"/>
  <c r="V4" i="38"/>
  <c r="W4" i="38" s="1"/>
  <c r="X4" i="42"/>
  <c r="V4" i="42"/>
  <c r="V4" i="45"/>
  <c r="W4" i="45" s="1"/>
  <c r="X4" i="45"/>
  <c r="X4" i="49"/>
  <c r="V4" i="49"/>
  <c r="X4" i="51"/>
  <c r="V4" i="51"/>
  <c r="W4" i="51" s="1"/>
  <c r="V4" i="53"/>
  <c r="X4" i="53"/>
  <c r="X4" i="55"/>
  <c r="V4" i="55"/>
  <c r="W4" i="55" s="1"/>
  <c r="X4" i="19"/>
  <c r="V4" i="19"/>
  <c r="X4" i="23"/>
  <c r="V4" i="23"/>
  <c r="W4" i="23" s="1"/>
  <c r="V4" i="27"/>
  <c r="X4" i="27"/>
  <c r="X4" i="31"/>
  <c r="V4" i="31"/>
  <c r="W4" i="31" s="1"/>
  <c r="V4" i="35"/>
  <c r="X4" i="35"/>
  <c r="V4" i="39"/>
  <c r="W4" i="39" s="1"/>
  <c r="X4" i="39"/>
  <c r="X4" i="43"/>
  <c r="V4" i="43"/>
  <c r="W4" i="43" s="1"/>
  <c r="X4" i="46"/>
  <c r="V4" i="46"/>
  <c r="X4" i="17"/>
  <c r="V4" i="17"/>
  <c r="W4" i="17" s="1"/>
  <c r="X4" i="16"/>
  <c r="V4" i="16"/>
  <c r="W4" i="16" s="1"/>
  <c r="X4" i="15"/>
  <c r="V4" i="15"/>
  <c r="X4" i="14"/>
  <c r="V4" i="14"/>
  <c r="W4" i="14" s="1"/>
  <c r="X4" i="13"/>
  <c r="V4" i="13"/>
  <c r="V4" i="12"/>
  <c r="W4" i="12" s="1"/>
  <c r="X4" i="12"/>
  <c r="V4" i="11"/>
  <c r="X4" i="11"/>
  <c r="X4" i="10"/>
  <c r="V5" i="10"/>
  <c r="W5" i="10" s="1"/>
  <c r="V5" i="9"/>
  <c r="X4" i="9"/>
  <c r="V5" i="7"/>
  <c r="W5" i="7" s="1"/>
  <c r="X4" i="7"/>
  <c r="DF9" i="5" s="1"/>
  <c r="DF9" i="75" s="1"/>
  <c r="V4" i="6"/>
  <c r="W4" i="6" s="1"/>
  <c r="X4" i="6"/>
  <c r="X4" i="8"/>
  <c r="V4" i="8"/>
  <c r="W4" i="8" s="1"/>
  <c r="V8" i="7"/>
  <c r="W8" i="7" s="1"/>
  <c r="V14" i="7"/>
  <c r="W14" i="7" s="1"/>
  <c r="V17" i="8"/>
  <c r="W17" i="8" s="1"/>
  <c r="W13" i="10"/>
  <c r="W19" i="10"/>
  <c r="V6" i="11"/>
  <c r="W6" i="11" s="1"/>
  <c r="V15" i="12"/>
  <c r="W15" i="12" s="1"/>
  <c r="V19" i="12"/>
  <c r="W19" i="12" s="1"/>
  <c r="V12" i="7"/>
  <c r="W12" i="7" s="1"/>
  <c r="V18" i="7"/>
  <c r="W18" i="7" s="1"/>
  <c r="V22" i="7"/>
  <c r="W22" i="7" s="1"/>
  <c r="V21" i="8"/>
  <c r="W21" i="8" s="1"/>
  <c r="W17" i="10"/>
  <c r="V8" i="11"/>
  <c r="W8" i="11" s="1"/>
  <c r="V11" i="12"/>
  <c r="W11" i="12" s="1"/>
  <c r="V4" i="7"/>
  <c r="W4" i="7" s="1"/>
  <c r="V10" i="7"/>
  <c r="W10" i="7" s="1"/>
  <c r="V16" i="7"/>
  <c r="W16" i="7" s="1"/>
  <c r="V20" i="7"/>
  <c r="W20" i="7" s="1"/>
  <c r="V19" i="8"/>
  <c r="W19" i="8" s="1"/>
  <c r="V10" i="9"/>
  <c r="W10" i="9" s="1"/>
  <c r="W15" i="10"/>
  <c r="V13" i="12"/>
  <c r="W13" i="12" s="1"/>
  <c r="V17" i="12"/>
  <c r="W17" i="12" s="1"/>
  <c r="V15" i="9"/>
  <c r="W15" i="9" s="1"/>
  <c r="V17" i="11"/>
  <c r="W17" i="11" s="1"/>
  <c r="V17" i="9"/>
  <c r="W17" i="9" s="1"/>
  <c r="V19" i="9"/>
  <c r="W19" i="9" s="1"/>
  <c r="V19" i="11"/>
  <c r="W19" i="11" s="1"/>
  <c r="V21" i="11"/>
  <c r="W21" i="11" s="1"/>
  <c r="V6" i="9"/>
  <c r="W6" i="9" s="1"/>
  <c r="V6" i="7"/>
  <c r="W6" i="7" s="1"/>
  <c r="W21" i="9"/>
  <c r="V21" i="33"/>
  <c r="W21" i="33" s="1"/>
  <c r="W21" i="10"/>
  <c r="W21" i="26"/>
  <c r="W19" i="31"/>
  <c r="W19" i="40"/>
  <c r="V21" i="40"/>
  <c r="W21" i="40" s="1"/>
  <c r="W21" i="12"/>
  <c r="W19" i="35"/>
  <c r="W21" i="35"/>
  <c r="V21" i="16"/>
  <c r="W21" i="16" s="1"/>
  <c r="W16" i="55"/>
  <c r="W18" i="55"/>
  <c r="W20" i="55"/>
  <c r="W22" i="55"/>
  <c r="V5" i="55"/>
  <c r="W5" i="55" s="1"/>
  <c r="V7" i="55"/>
  <c r="W7" i="55" s="1"/>
  <c r="V9" i="55"/>
  <c r="W9" i="55" s="1"/>
  <c r="V11" i="55"/>
  <c r="W11" i="55" s="1"/>
  <c r="V13" i="55"/>
  <c r="W13" i="55" s="1"/>
  <c r="V15" i="55"/>
  <c r="W15" i="55" s="1"/>
  <c r="V17" i="55"/>
  <c r="W17" i="55" s="1"/>
  <c r="V19" i="55"/>
  <c r="W19" i="55" s="1"/>
  <c r="V21" i="55"/>
  <c r="W21" i="55" s="1"/>
  <c r="W4" i="54"/>
  <c r="W6" i="54"/>
  <c r="W8" i="54"/>
  <c r="W10" i="54"/>
  <c r="W12" i="54"/>
  <c r="W14" i="54"/>
  <c r="W16" i="54"/>
  <c r="W18" i="54"/>
  <c r="W20" i="54"/>
  <c r="W22" i="54"/>
  <c r="W4" i="53"/>
  <c r="W6" i="53"/>
  <c r="W8" i="53"/>
  <c r="W10" i="53"/>
  <c r="W12" i="53"/>
  <c r="W14" i="53"/>
  <c r="W16" i="53"/>
  <c r="W18" i="53"/>
  <c r="W20" i="53"/>
  <c r="W22" i="53"/>
  <c r="V5" i="53"/>
  <c r="W5" i="53" s="1"/>
  <c r="V7" i="53"/>
  <c r="W7" i="53" s="1"/>
  <c r="V9" i="53"/>
  <c r="W9" i="53" s="1"/>
  <c r="V11" i="53"/>
  <c r="W11" i="53" s="1"/>
  <c r="V13" i="53"/>
  <c r="W13" i="53" s="1"/>
  <c r="V15" i="53"/>
  <c r="W15" i="53" s="1"/>
  <c r="V17" i="53"/>
  <c r="W17" i="53" s="1"/>
  <c r="V19" i="53"/>
  <c r="W19" i="53" s="1"/>
  <c r="V21" i="53"/>
  <c r="W21" i="53" s="1"/>
  <c r="W6" i="52"/>
  <c r="W8" i="52"/>
  <c r="W10" i="52"/>
  <c r="W12" i="52"/>
  <c r="W14" i="52"/>
  <c r="W16" i="52"/>
  <c r="W18" i="52"/>
  <c r="W20" i="52"/>
  <c r="W22" i="52"/>
  <c r="W6" i="51"/>
  <c r="W8" i="51"/>
  <c r="W10" i="51"/>
  <c r="W12" i="51"/>
  <c r="W14" i="51"/>
  <c r="W16" i="51"/>
  <c r="W18" i="51"/>
  <c r="W20" i="51"/>
  <c r="W22" i="51"/>
  <c r="W4" i="50"/>
  <c r="W6" i="50"/>
  <c r="W8" i="50"/>
  <c r="W10" i="50"/>
  <c r="W12" i="50"/>
  <c r="W14" i="50"/>
  <c r="W16" i="50"/>
  <c r="W18" i="50"/>
  <c r="W20" i="50"/>
  <c r="W22" i="50"/>
  <c r="W4" i="49"/>
  <c r="W6" i="49"/>
  <c r="W8" i="49"/>
  <c r="W10" i="49"/>
  <c r="W12" i="49"/>
  <c r="W14" i="49"/>
  <c r="W16" i="49"/>
  <c r="W18" i="49"/>
  <c r="W20" i="49"/>
  <c r="W22" i="49"/>
  <c r="W6" i="48"/>
  <c r="W8" i="48"/>
  <c r="W10" i="48"/>
  <c r="W12" i="48"/>
  <c r="W14" i="48"/>
  <c r="W16" i="48"/>
  <c r="W18" i="48"/>
  <c r="W20" i="48"/>
  <c r="W22" i="48"/>
  <c r="W6" i="47"/>
  <c r="W8" i="47"/>
  <c r="W10" i="47"/>
  <c r="W12" i="47"/>
  <c r="W14" i="47"/>
  <c r="W16" i="47"/>
  <c r="W18" i="47"/>
  <c r="W20" i="47"/>
  <c r="W22" i="47"/>
  <c r="W4" i="46"/>
  <c r="W6" i="46"/>
  <c r="W8" i="46"/>
  <c r="W10" i="46"/>
  <c r="W12" i="46"/>
  <c r="W14" i="46"/>
  <c r="W16" i="46"/>
  <c r="W18" i="46"/>
  <c r="W20" i="46"/>
  <c r="W22" i="46"/>
  <c r="W6" i="45"/>
  <c r="W8" i="45"/>
  <c r="W10" i="45"/>
  <c r="W12" i="45"/>
  <c r="W14" i="45"/>
  <c r="W16" i="45"/>
  <c r="W18" i="45"/>
  <c r="W20" i="45"/>
  <c r="W22" i="45"/>
  <c r="W4" i="44"/>
  <c r="W6" i="44"/>
  <c r="W8" i="44"/>
  <c r="W10" i="44"/>
  <c r="W12" i="44"/>
  <c r="W14" i="44"/>
  <c r="W16" i="44"/>
  <c r="W18" i="44"/>
  <c r="W20" i="44"/>
  <c r="W22" i="44"/>
  <c r="V5" i="43"/>
  <c r="W5" i="43" s="1"/>
  <c r="V7" i="43"/>
  <c r="W7" i="43" s="1"/>
  <c r="V9" i="43"/>
  <c r="W9" i="43" s="1"/>
  <c r="V11" i="43"/>
  <c r="W11" i="43" s="1"/>
  <c r="V13" i="43"/>
  <c r="W13" i="43" s="1"/>
  <c r="V15" i="43"/>
  <c r="W15" i="43" s="1"/>
  <c r="V17" i="43"/>
  <c r="W17" i="43" s="1"/>
  <c r="V19" i="43"/>
  <c r="W19" i="43" s="1"/>
  <c r="V21" i="43"/>
  <c r="W21" i="43" s="1"/>
  <c r="W4" i="42"/>
  <c r="W6" i="42"/>
  <c r="W8" i="42"/>
  <c r="W10" i="42"/>
  <c r="W12" i="42"/>
  <c r="W14" i="42"/>
  <c r="W16" i="42"/>
  <c r="W18" i="42"/>
  <c r="W20" i="42"/>
  <c r="W22" i="42"/>
  <c r="W4" i="41"/>
  <c r="W6" i="41"/>
  <c r="W8" i="41"/>
  <c r="W10" i="41"/>
  <c r="W12" i="41"/>
  <c r="W14" i="41"/>
  <c r="W16" i="41"/>
  <c r="W18" i="41"/>
  <c r="W20" i="41"/>
  <c r="W22" i="41"/>
  <c r="V5" i="41"/>
  <c r="W5" i="41" s="1"/>
  <c r="V7" i="41"/>
  <c r="W7" i="41" s="1"/>
  <c r="V9" i="41"/>
  <c r="W9" i="41" s="1"/>
  <c r="V11" i="41"/>
  <c r="W11" i="41" s="1"/>
  <c r="V13" i="41"/>
  <c r="W13" i="41" s="1"/>
  <c r="V15" i="41"/>
  <c r="W15" i="41" s="1"/>
  <c r="V17" i="41"/>
  <c r="W17" i="41" s="1"/>
  <c r="V19" i="41"/>
  <c r="W19" i="41" s="1"/>
  <c r="V21" i="41"/>
  <c r="W21" i="41" s="1"/>
  <c r="W6" i="40"/>
  <c r="W8" i="40"/>
  <c r="W10" i="40"/>
  <c r="W12" i="40"/>
  <c r="W14" i="40"/>
  <c r="W16" i="40"/>
  <c r="W18" i="40"/>
  <c r="W20" i="40"/>
  <c r="W22" i="40"/>
  <c r="W6" i="39"/>
  <c r="W8" i="39"/>
  <c r="W10" i="39"/>
  <c r="W12" i="39"/>
  <c r="W14" i="39"/>
  <c r="W16" i="39"/>
  <c r="W18" i="39"/>
  <c r="W20" i="39"/>
  <c r="W22" i="39"/>
  <c r="V5" i="39"/>
  <c r="W5" i="39" s="1"/>
  <c r="V7" i="39"/>
  <c r="W7" i="39" s="1"/>
  <c r="V9" i="39"/>
  <c r="W9" i="39" s="1"/>
  <c r="V11" i="39"/>
  <c r="W11" i="39" s="1"/>
  <c r="V13" i="39"/>
  <c r="W13" i="39" s="1"/>
  <c r="V15" i="39"/>
  <c r="W15" i="39" s="1"/>
  <c r="V17" i="39"/>
  <c r="W17" i="39" s="1"/>
  <c r="V19" i="39"/>
  <c r="W19" i="39" s="1"/>
  <c r="V21" i="39"/>
  <c r="W21" i="39" s="1"/>
  <c r="W6" i="38"/>
  <c r="W8" i="38"/>
  <c r="W10" i="38"/>
  <c r="W12" i="38"/>
  <c r="W14" i="38"/>
  <c r="W16" i="38"/>
  <c r="W18" i="38"/>
  <c r="W20" i="38"/>
  <c r="W22" i="38"/>
  <c r="W4" i="37"/>
  <c r="W6" i="37"/>
  <c r="W8" i="37"/>
  <c r="W10" i="37"/>
  <c r="W12" i="37"/>
  <c r="W14" i="37"/>
  <c r="W16" i="37"/>
  <c r="W18" i="37"/>
  <c r="W20" i="37"/>
  <c r="W22" i="37"/>
  <c r="W4" i="36"/>
  <c r="W6" i="36"/>
  <c r="W8" i="36"/>
  <c r="W10" i="36"/>
  <c r="W12" i="36"/>
  <c r="W14" i="36"/>
  <c r="W16" i="36"/>
  <c r="W18" i="36"/>
  <c r="W20" i="36"/>
  <c r="W22" i="36"/>
  <c r="V5" i="36"/>
  <c r="W5" i="36" s="1"/>
  <c r="V7" i="36"/>
  <c r="W7" i="36" s="1"/>
  <c r="V9" i="36"/>
  <c r="W9" i="36" s="1"/>
  <c r="V11" i="36"/>
  <c r="W11" i="36" s="1"/>
  <c r="W4" i="35"/>
  <c r="W6" i="35"/>
  <c r="W8" i="35"/>
  <c r="W10" i="35"/>
  <c r="W12" i="35"/>
  <c r="W14" i="35"/>
  <c r="W16" i="35"/>
  <c r="W18" i="35"/>
  <c r="W20" i="35"/>
  <c r="W22" i="35"/>
  <c r="W16" i="34"/>
  <c r="W18" i="34"/>
  <c r="W20" i="34"/>
  <c r="W22" i="34"/>
  <c r="V5" i="34"/>
  <c r="W5" i="34" s="1"/>
  <c r="V7" i="34"/>
  <c r="W7" i="34" s="1"/>
  <c r="V9" i="34"/>
  <c r="W9" i="34" s="1"/>
  <c r="V11" i="34"/>
  <c r="W11" i="34" s="1"/>
  <c r="V13" i="34"/>
  <c r="W13" i="34" s="1"/>
  <c r="V15" i="34"/>
  <c r="W15" i="34" s="1"/>
  <c r="V17" i="34"/>
  <c r="W17" i="34" s="1"/>
  <c r="V19" i="34"/>
  <c r="W19" i="34" s="1"/>
  <c r="V21" i="34"/>
  <c r="W21" i="34" s="1"/>
  <c r="W4" i="33"/>
  <c r="W6" i="33"/>
  <c r="W8" i="33"/>
  <c r="W10" i="33"/>
  <c r="W12" i="33"/>
  <c r="W14" i="33"/>
  <c r="W16" i="33"/>
  <c r="W18" i="33"/>
  <c r="W20" i="33"/>
  <c r="W22" i="33"/>
  <c r="W6" i="32"/>
  <c r="W8" i="32"/>
  <c r="W10" i="32"/>
  <c r="W12" i="32"/>
  <c r="W14" i="32"/>
  <c r="W16" i="32"/>
  <c r="W18" i="32"/>
  <c r="W20" i="32"/>
  <c r="W22" i="32"/>
  <c r="W6" i="31"/>
  <c r="W8" i="31"/>
  <c r="W10" i="31"/>
  <c r="W12" i="31"/>
  <c r="W14" i="31"/>
  <c r="W16" i="31"/>
  <c r="W18" i="31"/>
  <c r="W20" i="31"/>
  <c r="W22" i="31"/>
  <c r="V5" i="31"/>
  <c r="W5" i="31" s="1"/>
  <c r="W6" i="30"/>
  <c r="W8" i="30"/>
  <c r="W10" i="30"/>
  <c r="W12" i="30"/>
  <c r="W14" i="30"/>
  <c r="W16" i="30"/>
  <c r="W18" i="30"/>
  <c r="W20" i="30"/>
  <c r="W22" i="30"/>
  <c r="W18" i="29"/>
  <c r="W20" i="29"/>
  <c r="W22" i="29"/>
  <c r="V5" i="29"/>
  <c r="W5" i="29" s="1"/>
  <c r="V7" i="29"/>
  <c r="W7" i="29" s="1"/>
  <c r="V9" i="29"/>
  <c r="W9" i="29" s="1"/>
  <c r="V11" i="29"/>
  <c r="W11" i="29" s="1"/>
  <c r="V13" i="29"/>
  <c r="W13" i="29" s="1"/>
  <c r="V15" i="29"/>
  <c r="W15" i="29" s="1"/>
  <c r="V17" i="29"/>
  <c r="W17" i="29" s="1"/>
  <c r="V19" i="29"/>
  <c r="W19" i="29" s="1"/>
  <c r="V21" i="29"/>
  <c r="W21" i="29" s="1"/>
  <c r="W16" i="28"/>
  <c r="W18" i="28"/>
  <c r="W20" i="28"/>
  <c r="W22" i="28"/>
  <c r="V5" i="28"/>
  <c r="W5" i="28" s="1"/>
  <c r="V7" i="28"/>
  <c r="W7" i="28" s="1"/>
  <c r="V9" i="28"/>
  <c r="W9" i="28" s="1"/>
  <c r="V11" i="28"/>
  <c r="W11" i="28" s="1"/>
  <c r="V13" i="28"/>
  <c r="W13" i="28" s="1"/>
  <c r="V15" i="28"/>
  <c r="W15" i="28" s="1"/>
  <c r="V17" i="28"/>
  <c r="W17" i="28" s="1"/>
  <c r="V19" i="28"/>
  <c r="W19" i="28" s="1"/>
  <c r="V21" i="28"/>
  <c r="W21" i="28" s="1"/>
  <c r="W4" i="27"/>
  <c r="W6" i="27"/>
  <c r="W8" i="27"/>
  <c r="W10" i="27"/>
  <c r="W12" i="27"/>
  <c r="W14" i="27"/>
  <c r="W16" i="27"/>
  <c r="W18" i="27"/>
  <c r="W20" i="27"/>
  <c r="W22" i="27"/>
  <c r="W4" i="26"/>
  <c r="W6" i="26"/>
  <c r="W8" i="26"/>
  <c r="W10" i="26"/>
  <c r="W12" i="26"/>
  <c r="W14" i="26"/>
  <c r="W16" i="26"/>
  <c r="W18" i="26"/>
  <c r="W20" i="26"/>
  <c r="W22" i="26"/>
  <c r="W4" i="25"/>
  <c r="W6" i="25"/>
  <c r="W8" i="25"/>
  <c r="W10" i="25"/>
  <c r="W12" i="25"/>
  <c r="W14" i="25"/>
  <c r="W16" i="25"/>
  <c r="W18" i="25"/>
  <c r="W20" i="25"/>
  <c r="W22" i="25"/>
  <c r="W6" i="24"/>
  <c r="W8" i="24"/>
  <c r="W10" i="24"/>
  <c r="W12" i="24"/>
  <c r="W14" i="24"/>
  <c r="W16" i="24"/>
  <c r="W18" i="24"/>
  <c r="W20" i="24"/>
  <c r="W22" i="24"/>
  <c r="W6" i="23"/>
  <c r="W8" i="23"/>
  <c r="W10" i="23"/>
  <c r="W12" i="23"/>
  <c r="W14" i="23"/>
  <c r="W16" i="23"/>
  <c r="W18" i="23"/>
  <c r="W20" i="23"/>
  <c r="W22" i="23"/>
  <c r="W8" i="22"/>
  <c r="W10" i="22"/>
  <c r="W12" i="22"/>
  <c r="W14" i="22"/>
  <c r="W16" i="22"/>
  <c r="W18" i="22"/>
  <c r="W20" i="22"/>
  <c r="W22" i="22"/>
  <c r="W6" i="22"/>
  <c r="V5" i="22"/>
  <c r="W5" i="22" s="1"/>
  <c r="V7" i="22"/>
  <c r="W7" i="22" s="1"/>
  <c r="V9" i="22"/>
  <c r="W9" i="22" s="1"/>
  <c r="W6" i="21"/>
  <c r="W8" i="21"/>
  <c r="W10" i="21"/>
  <c r="W12" i="21"/>
  <c r="W14" i="21"/>
  <c r="W16" i="21"/>
  <c r="W18" i="21"/>
  <c r="W20" i="21"/>
  <c r="W22" i="21"/>
  <c r="V5" i="21"/>
  <c r="W5" i="21" s="1"/>
  <c r="V7" i="21"/>
  <c r="W7" i="21" s="1"/>
  <c r="V9" i="21"/>
  <c r="W9" i="21" s="1"/>
  <c r="V11" i="21"/>
  <c r="W11" i="21" s="1"/>
  <c r="V13" i="21"/>
  <c r="W13" i="21" s="1"/>
  <c r="V15" i="21"/>
  <c r="W15" i="21" s="1"/>
  <c r="V17" i="21"/>
  <c r="W17" i="21" s="1"/>
  <c r="V19" i="21"/>
  <c r="W19" i="21" s="1"/>
  <c r="V21" i="21"/>
  <c r="W21" i="21" s="1"/>
  <c r="W4" i="20"/>
  <c r="W6" i="20"/>
  <c r="W8" i="20"/>
  <c r="W10" i="20"/>
  <c r="W12" i="20"/>
  <c r="W14" i="20"/>
  <c r="W16" i="20"/>
  <c r="W18" i="20"/>
  <c r="W20" i="20"/>
  <c r="W22" i="20"/>
  <c r="W6" i="19"/>
  <c r="W8" i="19"/>
  <c r="W10" i="19"/>
  <c r="W12" i="19"/>
  <c r="W14" i="19"/>
  <c r="W16" i="19"/>
  <c r="W18" i="19"/>
  <c r="W20" i="19"/>
  <c r="W22" i="19"/>
  <c r="W4" i="19"/>
  <c r="W4" i="18"/>
  <c r="W6" i="18"/>
  <c r="W10" i="18"/>
  <c r="W12" i="18"/>
  <c r="W14" i="18"/>
  <c r="W16" i="18"/>
  <c r="W18" i="18"/>
  <c r="W20" i="18"/>
  <c r="W22" i="18"/>
  <c r="W8" i="18"/>
  <c r="V5" i="18"/>
  <c r="W5" i="18" s="1"/>
  <c r="V7" i="18"/>
  <c r="W7" i="18" s="1"/>
  <c r="V9" i="18"/>
  <c r="W9" i="18" s="1"/>
  <c r="W8" i="17"/>
  <c r="W10" i="17"/>
  <c r="W12" i="17"/>
  <c r="W14" i="17"/>
  <c r="W16" i="17"/>
  <c r="W18" i="17"/>
  <c r="W22" i="17"/>
  <c r="V5" i="17"/>
  <c r="W5" i="17" s="1"/>
  <c r="V7" i="17"/>
  <c r="W7" i="17" s="1"/>
  <c r="V9" i="17"/>
  <c r="W9" i="17" s="1"/>
  <c r="V19" i="17"/>
  <c r="W19" i="17" s="1"/>
  <c r="V21" i="17"/>
  <c r="W21" i="17" s="1"/>
  <c r="W6" i="16"/>
  <c r="W10" i="16"/>
  <c r="W12" i="16"/>
  <c r="W14" i="16"/>
  <c r="W16" i="16"/>
  <c r="W18" i="16"/>
  <c r="W20" i="16"/>
  <c r="W22" i="16"/>
  <c r="W8" i="16"/>
  <c r="V5" i="16"/>
  <c r="W5" i="16" s="1"/>
  <c r="V7" i="16"/>
  <c r="W7" i="16" s="1"/>
  <c r="V9" i="16"/>
  <c r="W9" i="16" s="1"/>
  <c r="V11" i="16"/>
  <c r="W11" i="16" s="1"/>
  <c r="W4" i="15"/>
  <c r="W8" i="15"/>
  <c r="W10" i="15"/>
  <c r="W12" i="15"/>
  <c r="W14" i="15"/>
  <c r="W16" i="15"/>
  <c r="W18" i="15"/>
  <c r="W20" i="15"/>
  <c r="W22" i="15"/>
  <c r="W6" i="15"/>
  <c r="V5" i="15"/>
  <c r="W5" i="15" s="1"/>
  <c r="V7" i="15"/>
  <c r="W7" i="15" s="1"/>
  <c r="W8" i="14"/>
  <c r="W10" i="14"/>
  <c r="W12" i="14"/>
  <c r="W14" i="14"/>
  <c r="W16" i="14"/>
  <c r="W18" i="14"/>
  <c r="W20" i="14"/>
  <c r="W22" i="14"/>
  <c r="W6" i="14"/>
  <c r="V5" i="14"/>
  <c r="W5" i="14" s="1"/>
  <c r="V7" i="14"/>
  <c r="W7" i="14" s="1"/>
  <c r="W4" i="13"/>
  <c r="W6" i="13"/>
  <c r="W10" i="13"/>
  <c r="W12" i="13"/>
  <c r="W14" i="13"/>
  <c r="W16" i="13"/>
  <c r="W18" i="13"/>
  <c r="W20" i="13"/>
  <c r="W22" i="13"/>
  <c r="W8" i="13"/>
  <c r="V5" i="13"/>
  <c r="W5" i="13" s="1"/>
  <c r="V7" i="13"/>
  <c r="W7" i="13" s="1"/>
  <c r="V9" i="13"/>
  <c r="W9" i="13" s="1"/>
  <c r="V11" i="13"/>
  <c r="W11" i="13" s="1"/>
  <c r="W8" i="12"/>
  <c r="W10" i="12"/>
  <c r="W12" i="12"/>
  <c r="W14" i="12"/>
  <c r="W16" i="12"/>
  <c r="W18" i="12"/>
  <c r="W20" i="12"/>
  <c r="W22" i="12"/>
  <c r="W6" i="12"/>
  <c r="W5" i="12"/>
  <c r="W7" i="12"/>
  <c r="W9" i="12"/>
  <c r="W4" i="11"/>
  <c r="W12" i="11"/>
  <c r="W14" i="11"/>
  <c r="W16" i="11"/>
  <c r="W18" i="11"/>
  <c r="W20" i="11"/>
  <c r="W22" i="11"/>
  <c r="W10" i="11"/>
  <c r="W5" i="11"/>
  <c r="W7" i="11"/>
  <c r="W9" i="11"/>
  <c r="W11" i="11"/>
  <c r="W13" i="11"/>
  <c r="W15" i="11"/>
  <c r="W6" i="10"/>
  <c r="W10" i="10"/>
  <c r="W12" i="10"/>
  <c r="W14" i="10"/>
  <c r="W16" i="10"/>
  <c r="W18" i="10"/>
  <c r="W20" i="10"/>
  <c r="W22" i="10"/>
  <c r="W4" i="10"/>
  <c r="W8" i="10"/>
  <c r="W7" i="10"/>
  <c r="W9" i="10"/>
  <c r="W11" i="10"/>
  <c r="W12" i="9"/>
  <c r="W14" i="9"/>
  <c r="W16" i="9"/>
  <c r="W18" i="9"/>
  <c r="W20" i="9"/>
  <c r="W22" i="9"/>
  <c r="W4" i="9"/>
  <c r="W8" i="9"/>
  <c r="W5" i="9"/>
  <c r="W7" i="9"/>
  <c r="W9" i="9"/>
  <c r="W11" i="9"/>
  <c r="W13" i="9"/>
  <c r="W8" i="8"/>
  <c r="W12" i="8"/>
  <c r="W14" i="8"/>
  <c r="W16" i="8"/>
  <c r="W18" i="8"/>
  <c r="W20" i="8"/>
  <c r="W22" i="8"/>
  <c r="W6" i="8"/>
  <c r="W10" i="8"/>
  <c r="W5" i="8"/>
  <c r="W7" i="8"/>
  <c r="W9" i="8"/>
  <c r="W11" i="8"/>
  <c r="W13" i="8"/>
  <c r="W15" i="8"/>
  <c r="W7" i="7"/>
  <c r="W9" i="7"/>
  <c r="W11" i="7"/>
  <c r="W13" i="7"/>
  <c r="W15" i="7"/>
  <c r="W17" i="7"/>
  <c r="W19" i="7"/>
  <c r="W21" i="7"/>
  <c r="W6" i="6"/>
  <c r="W8" i="6"/>
  <c r="W10" i="6"/>
  <c r="W12" i="6"/>
  <c r="W14" i="6"/>
  <c r="W16" i="6"/>
  <c r="W18" i="6"/>
  <c r="W20" i="6"/>
  <c r="W22" i="6"/>
  <c r="W5" i="6"/>
  <c r="W7" i="6"/>
  <c r="W9" i="6"/>
  <c r="W11" i="6"/>
  <c r="W13" i="6"/>
  <c r="W15" i="6"/>
  <c r="W17" i="6"/>
  <c r="W19" i="6"/>
  <c r="W21" i="6"/>
  <c r="DF48" i="5" l="1"/>
  <c r="DF48" i="75" s="1"/>
  <c r="X23" i="19"/>
  <c r="DF29" i="5"/>
  <c r="DF29" i="75" s="1"/>
  <c r="X23" i="7"/>
  <c r="P23" i="48"/>
  <c r="P23" i="45"/>
  <c r="O23" i="48"/>
  <c r="O23" i="49"/>
  <c r="P23" i="49"/>
  <c r="O23" i="50"/>
  <c r="P23" i="50"/>
  <c r="P23" i="51"/>
  <c r="O23" i="52"/>
  <c r="O23" i="25"/>
  <c r="P23" i="25"/>
  <c r="O23" i="45"/>
  <c r="P23" i="52"/>
  <c r="O23" i="40"/>
  <c r="O23" i="54"/>
  <c r="P23" i="54"/>
  <c r="O23" i="41"/>
  <c r="P23" i="41"/>
  <c r="O23" i="15"/>
  <c r="P23" i="15"/>
  <c r="O23" i="35"/>
  <c r="P23" i="35"/>
  <c r="O23" i="37"/>
  <c r="P23" i="37"/>
  <c r="P23" i="39"/>
  <c r="P23" i="40"/>
  <c r="O23" i="55"/>
  <c r="P23" i="55"/>
  <c r="Q23" i="55"/>
  <c r="N23" i="55"/>
  <c r="R23" i="55"/>
  <c r="Q23" i="54"/>
  <c r="N23" i="54"/>
  <c r="R23" i="54"/>
  <c r="O23" i="53"/>
  <c r="P23" i="53"/>
  <c r="Q23" i="53"/>
  <c r="N23" i="53"/>
  <c r="R23" i="53"/>
  <c r="Q23" i="52"/>
  <c r="N23" i="52"/>
  <c r="R23" i="52"/>
  <c r="O23" i="51"/>
  <c r="Q23" i="51"/>
  <c r="N23" i="51"/>
  <c r="R23" i="51"/>
  <c r="Q23" i="50"/>
  <c r="N23" i="50"/>
  <c r="R23" i="50"/>
  <c r="AB4" i="49"/>
  <c r="Q23" i="49"/>
  <c r="N23" i="49"/>
  <c r="R23" i="49"/>
  <c r="Q23" i="48"/>
  <c r="N23" i="48"/>
  <c r="R23" i="48"/>
  <c r="O23" i="47"/>
  <c r="P23" i="47"/>
  <c r="Q23" i="47"/>
  <c r="N23" i="47"/>
  <c r="R23" i="47"/>
  <c r="O23" i="46"/>
  <c r="P23" i="46"/>
  <c r="Q23" i="46"/>
  <c r="N23" i="46"/>
  <c r="R23" i="46"/>
  <c r="Q23" i="45"/>
  <c r="N23" i="45"/>
  <c r="R23" i="45"/>
  <c r="O23" i="44"/>
  <c r="Q23" i="44"/>
  <c r="P23" i="44"/>
  <c r="N23" i="44"/>
  <c r="R23" i="44"/>
  <c r="N23" i="43"/>
  <c r="O23" i="42"/>
  <c r="P23" i="42"/>
  <c r="Q23" i="42"/>
  <c r="N23" i="42"/>
  <c r="R23" i="42"/>
  <c r="Q23" i="41"/>
  <c r="N23" i="41"/>
  <c r="R23" i="41"/>
  <c r="Q23" i="40"/>
  <c r="N23" i="40"/>
  <c r="R23" i="40"/>
  <c r="O23" i="39"/>
  <c r="Q23" i="39"/>
  <c r="N23" i="39"/>
  <c r="R23" i="39"/>
  <c r="N23" i="38"/>
  <c r="Q23" i="37"/>
  <c r="N23" i="37"/>
  <c r="R23" i="37"/>
  <c r="O23" i="36"/>
  <c r="P23" i="36"/>
  <c r="N23" i="36"/>
  <c r="R23" i="36"/>
  <c r="Q23" i="36"/>
  <c r="Q23" i="35"/>
  <c r="N23" i="35"/>
  <c r="R23" i="35"/>
  <c r="O23" i="34"/>
  <c r="P23" i="34"/>
  <c r="Q23" i="34"/>
  <c r="N23" i="34"/>
  <c r="R23" i="34"/>
  <c r="N23" i="33"/>
  <c r="N23" i="32"/>
  <c r="N23" i="31"/>
  <c r="N23" i="30"/>
  <c r="N23" i="29"/>
  <c r="N23" i="28"/>
  <c r="Q23" i="27"/>
  <c r="O23" i="27"/>
  <c r="P23" i="27"/>
  <c r="N23" i="27"/>
  <c r="R23" i="27"/>
  <c r="N23" i="26"/>
  <c r="Q23" i="25"/>
  <c r="N23" i="25"/>
  <c r="R23" i="25"/>
  <c r="N23" i="24"/>
  <c r="N23" i="23"/>
  <c r="N23" i="22"/>
  <c r="N23" i="21"/>
  <c r="N23" i="20"/>
  <c r="N23" i="19"/>
  <c r="N23" i="18"/>
  <c r="N23" i="17"/>
  <c r="N23" i="16"/>
  <c r="Q23" i="15"/>
  <c r="N23" i="15"/>
  <c r="R23" i="15"/>
  <c r="N23" i="14"/>
  <c r="N23" i="13"/>
  <c r="N23" i="12"/>
  <c r="N23" i="11"/>
  <c r="N23" i="10"/>
  <c r="N23" i="9"/>
  <c r="N23" i="8"/>
  <c r="N23" i="7"/>
  <c r="DG9" i="5" s="1"/>
  <c r="DF8" i="5"/>
  <c r="DF8" i="75" s="1"/>
  <c r="N23" i="6"/>
  <c r="DL9" i="5" l="1"/>
  <c r="DL9" i="75" s="1"/>
  <c r="DG9" i="75"/>
  <c r="AB4" i="30"/>
  <c r="X23" i="46"/>
  <c r="X23" i="27"/>
  <c r="DF21" i="5"/>
  <c r="DF21" i="75" s="1"/>
  <c r="DH22" i="5"/>
  <c r="DH22" i="75" s="1"/>
  <c r="DG23" i="5"/>
  <c r="DG23" i="75" s="1"/>
  <c r="DJ26" i="5"/>
  <c r="DJ26" i="75" s="1"/>
  <c r="DI31" i="5"/>
  <c r="DI31" i="75" s="1"/>
  <c r="DJ37" i="5"/>
  <c r="DJ37" i="75" s="1"/>
  <c r="DI44" i="5"/>
  <c r="DI44" i="75" s="1"/>
  <c r="DJ45" i="5"/>
  <c r="DJ45" i="75" s="1"/>
  <c r="DJ46" i="5"/>
  <c r="DJ46" i="75" s="1"/>
  <c r="DJ50" i="5"/>
  <c r="DJ50" i="75" s="1"/>
  <c r="DJ51" i="5"/>
  <c r="DJ51" i="75" s="1"/>
  <c r="DI55" i="5"/>
  <c r="DI55" i="75" s="1"/>
  <c r="DJ56" i="5"/>
  <c r="DJ56" i="75" s="1"/>
  <c r="DJ57" i="5"/>
  <c r="DJ57" i="75" s="1"/>
  <c r="DI42" i="5"/>
  <c r="DI42" i="75" s="1"/>
  <c r="DI40" i="5"/>
  <c r="DI40" i="75" s="1"/>
  <c r="DI37" i="5"/>
  <c r="DI37" i="75" s="1"/>
  <c r="AB4" i="33"/>
  <c r="AA4" i="33" s="1"/>
  <c r="AD4" i="33" s="1"/>
  <c r="DI28" i="5"/>
  <c r="DI28" i="75" s="1"/>
  <c r="DI26" i="5"/>
  <c r="DI26" i="75" s="1"/>
  <c r="DI51" i="5"/>
  <c r="DI51" i="75" s="1"/>
  <c r="DI50" i="5"/>
  <c r="DI50" i="75" s="1"/>
  <c r="DG22" i="5"/>
  <c r="DG22" i="75" s="1"/>
  <c r="DJ23" i="5"/>
  <c r="DJ23" i="75" s="1"/>
  <c r="DJ27" i="5"/>
  <c r="DJ27" i="75" s="1"/>
  <c r="DJ28" i="5"/>
  <c r="DJ28" i="75" s="1"/>
  <c r="DI29" i="5"/>
  <c r="DI29" i="75" s="1"/>
  <c r="DJ32" i="5"/>
  <c r="DJ32" i="75" s="1"/>
  <c r="DI45" i="5"/>
  <c r="DI45" i="75" s="1"/>
  <c r="DJ47" i="5"/>
  <c r="DJ47" i="75" s="1"/>
  <c r="DJ48" i="5"/>
  <c r="DJ48" i="75" s="1"/>
  <c r="DJ52" i="5"/>
  <c r="DJ52" i="75" s="1"/>
  <c r="DJ53" i="5"/>
  <c r="DJ53" i="75" s="1"/>
  <c r="DI57" i="5"/>
  <c r="DI57" i="75" s="1"/>
  <c r="DI41" i="5"/>
  <c r="DI41" i="75" s="1"/>
  <c r="DI34" i="5"/>
  <c r="DI34" i="75" s="1"/>
  <c r="DI43" i="5"/>
  <c r="DI43" i="75" s="1"/>
  <c r="DI32" i="5"/>
  <c r="DI32" i="75" s="1"/>
  <c r="DI53" i="5"/>
  <c r="DI53" i="75" s="1"/>
  <c r="DI25" i="5"/>
  <c r="DI25" i="75" s="1"/>
  <c r="DJ22" i="5"/>
  <c r="DJ22" i="75" s="1"/>
  <c r="DH23" i="5"/>
  <c r="DH23" i="75" s="1"/>
  <c r="DJ24" i="5"/>
  <c r="DJ24" i="75" s="1"/>
  <c r="DJ30" i="5"/>
  <c r="DJ30" i="75" s="1"/>
  <c r="DJ33" i="5"/>
  <c r="DJ33" i="75" s="1"/>
  <c r="DJ36" i="5"/>
  <c r="DJ36" i="75" s="1"/>
  <c r="DJ38" i="5"/>
  <c r="DJ38" i="75" s="1"/>
  <c r="DI38" i="5"/>
  <c r="DI38" i="75" s="1"/>
  <c r="DJ39" i="5"/>
  <c r="DJ39" i="75" s="1"/>
  <c r="DJ40" i="5"/>
  <c r="DJ40" i="75" s="1"/>
  <c r="DJ41" i="5"/>
  <c r="DJ41" i="75" s="1"/>
  <c r="DI48" i="5"/>
  <c r="DI48" i="75" s="1"/>
  <c r="DJ49" i="5"/>
  <c r="DJ49" i="75" s="1"/>
  <c r="DJ54" i="5"/>
  <c r="DJ54" i="75" s="1"/>
  <c r="DI39" i="5"/>
  <c r="DI39" i="75" s="1"/>
  <c r="AB4" i="28"/>
  <c r="AA4" i="28" s="1"/>
  <c r="AD4" i="28" s="1"/>
  <c r="AB4" i="32"/>
  <c r="DI54" i="5"/>
  <c r="DI54" i="75" s="1"/>
  <c r="DI27" i="5"/>
  <c r="DI27" i="75" s="1"/>
  <c r="DJ21" i="5"/>
  <c r="DJ21" i="75" s="1"/>
  <c r="DI52" i="5"/>
  <c r="DI52" i="75" s="1"/>
  <c r="DJ20" i="5"/>
  <c r="DJ20" i="75" s="1"/>
  <c r="DI20" i="5"/>
  <c r="DI20" i="75" s="1"/>
  <c r="DI21" i="5"/>
  <c r="DI21" i="75" s="1"/>
  <c r="DI22" i="5"/>
  <c r="DI22" i="75" s="1"/>
  <c r="DI24" i="5"/>
  <c r="DI24" i="75" s="1"/>
  <c r="DJ25" i="5"/>
  <c r="DJ25" i="75" s="1"/>
  <c r="DJ29" i="5"/>
  <c r="DJ29" i="75" s="1"/>
  <c r="DI30" i="5"/>
  <c r="DI30" i="75" s="1"/>
  <c r="DJ31" i="5"/>
  <c r="DJ31" i="75" s="1"/>
  <c r="DJ34" i="5"/>
  <c r="DJ34" i="75" s="1"/>
  <c r="DJ35" i="5"/>
  <c r="DJ35" i="75" s="1"/>
  <c r="DI36" i="5"/>
  <c r="DI36" i="75" s="1"/>
  <c r="DJ42" i="5"/>
  <c r="DJ42" i="75" s="1"/>
  <c r="DJ43" i="5"/>
  <c r="DJ43" i="75" s="1"/>
  <c r="DJ44" i="5"/>
  <c r="DJ44" i="75" s="1"/>
  <c r="DI46" i="5"/>
  <c r="DI46" i="75" s="1"/>
  <c r="DI49" i="5"/>
  <c r="DI49" i="75" s="1"/>
  <c r="DJ55" i="5"/>
  <c r="DJ55" i="75" s="1"/>
  <c r="DI23" i="5"/>
  <c r="DI23" i="75" s="1"/>
  <c r="DI35" i="5"/>
  <c r="DI35" i="75" s="1"/>
  <c r="DI33" i="5"/>
  <c r="DI33" i="75" s="1"/>
  <c r="DI56" i="5"/>
  <c r="DI56" i="75" s="1"/>
  <c r="DI47" i="5"/>
  <c r="DI47" i="75" s="1"/>
  <c r="DJ14" i="5"/>
  <c r="DJ14" i="75" s="1"/>
  <c r="DI18" i="5"/>
  <c r="DI18" i="75" s="1"/>
  <c r="AB4" i="14"/>
  <c r="AA4" i="14" s="1"/>
  <c r="AD4" i="14" s="1"/>
  <c r="DJ12" i="5"/>
  <c r="DJ12" i="75" s="1"/>
  <c r="DI12" i="5"/>
  <c r="DI12" i="75" s="1"/>
  <c r="DH13" i="5"/>
  <c r="DH13" i="75" s="1"/>
  <c r="DI19" i="5"/>
  <c r="DI19" i="75" s="1"/>
  <c r="DI17" i="5"/>
  <c r="DI17" i="75" s="1"/>
  <c r="DI13" i="5"/>
  <c r="DI13" i="75" s="1"/>
  <c r="DJ8" i="5"/>
  <c r="DJ8" i="75" s="1"/>
  <c r="DJ11" i="5"/>
  <c r="DJ11" i="75" s="1"/>
  <c r="DG13" i="5"/>
  <c r="DG13" i="75" s="1"/>
  <c r="DJ15" i="5"/>
  <c r="DJ15" i="75" s="1"/>
  <c r="DG17" i="5"/>
  <c r="DG17" i="75" s="1"/>
  <c r="DJ18" i="5"/>
  <c r="DJ18" i="75" s="1"/>
  <c r="DH17" i="5"/>
  <c r="DH17" i="75" s="1"/>
  <c r="DI10" i="5"/>
  <c r="DI10" i="75" s="1"/>
  <c r="DI8" i="5"/>
  <c r="DI8" i="75" s="1"/>
  <c r="DJ10" i="5"/>
  <c r="DJ10" i="75" s="1"/>
  <c r="DI11" i="5"/>
  <c r="DI11" i="75" s="1"/>
  <c r="DJ13" i="5"/>
  <c r="DJ13" i="75" s="1"/>
  <c r="DG14" i="5"/>
  <c r="DG14" i="75" s="1"/>
  <c r="DI15" i="5"/>
  <c r="DI15" i="75" s="1"/>
  <c r="DJ17" i="5"/>
  <c r="DJ17" i="75" s="1"/>
  <c r="DJ19" i="5"/>
  <c r="DJ19" i="75" s="1"/>
  <c r="DI16" i="5"/>
  <c r="DI16" i="75" s="1"/>
  <c r="DI14" i="5"/>
  <c r="DI14" i="75" s="1"/>
  <c r="AE4" i="7"/>
  <c r="DK18" i="5"/>
  <c r="AE4" i="16"/>
  <c r="DH24" i="5"/>
  <c r="DH24" i="75" s="1"/>
  <c r="DH25" i="5"/>
  <c r="DH25" i="75" s="1"/>
  <c r="DG29" i="5"/>
  <c r="DG29" i="75" s="1"/>
  <c r="DG15" i="5"/>
  <c r="DG15" i="75" s="1"/>
  <c r="DG18" i="5"/>
  <c r="DG18" i="75" s="1"/>
  <c r="DK19" i="5"/>
  <c r="AE4" i="17"/>
  <c r="DG24" i="5"/>
  <c r="DG24" i="75" s="1"/>
  <c r="DK25" i="5"/>
  <c r="AE4" i="23"/>
  <c r="DH26" i="5"/>
  <c r="DH26" i="75" s="1"/>
  <c r="DG30" i="5"/>
  <c r="DG30" i="75" s="1"/>
  <c r="DG32" i="5"/>
  <c r="DG32" i="75" s="1"/>
  <c r="DK33" i="5"/>
  <c r="AE4" i="31"/>
  <c r="DK36" i="5"/>
  <c r="AE4" i="34"/>
  <c r="DH36" i="5"/>
  <c r="DK39" i="5"/>
  <c r="AE4" i="37"/>
  <c r="DK40" i="5"/>
  <c r="AE4" i="38"/>
  <c r="DG47" i="5"/>
  <c r="DG47" i="75" s="1"/>
  <c r="DG52" i="5"/>
  <c r="DG52" i="75" s="1"/>
  <c r="DG53" i="5"/>
  <c r="DG53" i="75" s="1"/>
  <c r="DK54" i="5"/>
  <c r="AE4" i="52"/>
  <c r="DH33" i="5"/>
  <c r="DH54" i="5"/>
  <c r="DG19" i="5"/>
  <c r="DG19" i="75" s="1"/>
  <c r="DG25" i="5"/>
  <c r="DG25" i="75" s="1"/>
  <c r="DK26" i="5"/>
  <c r="AE4" i="24"/>
  <c r="DH29" i="5"/>
  <c r="DK31" i="5"/>
  <c r="AE4" i="29"/>
  <c r="DH31" i="5"/>
  <c r="DG33" i="5"/>
  <c r="DG33" i="75" s="1"/>
  <c r="DG36" i="5"/>
  <c r="DG36" i="75" s="1"/>
  <c r="DG38" i="5"/>
  <c r="DG38" i="75" s="1"/>
  <c r="DG39" i="5"/>
  <c r="DG39" i="75" s="1"/>
  <c r="DG40" i="5"/>
  <c r="DG40" i="75" s="1"/>
  <c r="DK43" i="5"/>
  <c r="AE4" i="41"/>
  <c r="DK44" i="5"/>
  <c r="AE4" i="42"/>
  <c r="DH44" i="5"/>
  <c r="DH44" i="75" s="1"/>
  <c r="DK46" i="5"/>
  <c r="AE4" i="44"/>
  <c r="DG54" i="5"/>
  <c r="DG54" i="75" s="1"/>
  <c r="DH51" i="5"/>
  <c r="DK15" i="5"/>
  <c r="AE4" i="13"/>
  <c r="DH18" i="5"/>
  <c r="DG26" i="5"/>
  <c r="DG26" i="75" s="1"/>
  <c r="DK29" i="5"/>
  <c r="AE4" i="27"/>
  <c r="DG31" i="5"/>
  <c r="DG31" i="75" s="1"/>
  <c r="DK37" i="5"/>
  <c r="AE4" i="35"/>
  <c r="DG43" i="5"/>
  <c r="DG43" i="75" s="1"/>
  <c r="DG44" i="5"/>
  <c r="DG44" i="75" s="1"/>
  <c r="DG45" i="5"/>
  <c r="DG45" i="75" s="1"/>
  <c r="DG46" i="5"/>
  <c r="DG46" i="75" s="1"/>
  <c r="DH46" i="5"/>
  <c r="DH46" i="75" s="1"/>
  <c r="DK50" i="5"/>
  <c r="AE4" i="48"/>
  <c r="DK51" i="5"/>
  <c r="AE4" i="49"/>
  <c r="DH53" i="5"/>
  <c r="DH30" i="5"/>
  <c r="DH32" i="5"/>
  <c r="DH19" i="5"/>
  <c r="DK24" i="5"/>
  <c r="AE4" i="22"/>
  <c r="DK30" i="5"/>
  <c r="AE4" i="28"/>
  <c r="DK32" i="5"/>
  <c r="AE4" i="30"/>
  <c r="DK38" i="5"/>
  <c r="AE4" i="36"/>
  <c r="DH38" i="5"/>
  <c r="DH38" i="75" s="1"/>
  <c r="DK45" i="5"/>
  <c r="AE4" i="43"/>
  <c r="DH45" i="5"/>
  <c r="DH45" i="75" s="1"/>
  <c r="DK47" i="5"/>
  <c r="AE4" i="45"/>
  <c r="DG50" i="5"/>
  <c r="DG50" i="75" s="1"/>
  <c r="DK52" i="5"/>
  <c r="AE4" i="50"/>
  <c r="DK53" i="5"/>
  <c r="AE4" i="51"/>
  <c r="DH52" i="5"/>
  <c r="DK57" i="5"/>
  <c r="AE4" i="55"/>
  <c r="DH57" i="5"/>
  <c r="DH57" i="75" s="1"/>
  <c r="DG57" i="5"/>
  <c r="DG57" i="75" s="1"/>
  <c r="AB4" i="15"/>
  <c r="AA4" i="15" s="1"/>
  <c r="AD4" i="15" s="1"/>
  <c r="X23" i="9"/>
  <c r="DF11" i="5"/>
  <c r="DF11" i="75" s="1"/>
  <c r="X23" i="13"/>
  <c r="DF15" i="5"/>
  <c r="DF15" i="75" s="1"/>
  <c r="X23" i="29"/>
  <c r="DF31" i="5"/>
  <c r="DF31" i="75" s="1"/>
  <c r="X23" i="40"/>
  <c r="DF42" i="5"/>
  <c r="DF42" i="75" s="1"/>
  <c r="X23" i="43"/>
  <c r="DF45" i="5"/>
  <c r="DF45" i="75" s="1"/>
  <c r="X23" i="14"/>
  <c r="DF16" i="5"/>
  <c r="DF16" i="75" s="1"/>
  <c r="X23" i="30"/>
  <c r="DF32" i="5"/>
  <c r="DF32" i="75" s="1"/>
  <c r="X23" i="35"/>
  <c r="DF37" i="5"/>
  <c r="DF37" i="75" s="1"/>
  <c r="X23" i="8"/>
  <c r="DF10" i="5"/>
  <c r="DF10" i="75" s="1"/>
  <c r="X23" i="11"/>
  <c r="DF13" i="5"/>
  <c r="DF13" i="75" s="1"/>
  <c r="X23" i="15"/>
  <c r="DF17" i="5"/>
  <c r="DF17" i="75" s="1"/>
  <c r="X23" i="36"/>
  <c r="DF38" i="5"/>
  <c r="DF38" i="75" s="1"/>
  <c r="X23" i="39"/>
  <c r="DF41" i="5"/>
  <c r="DF41" i="75" s="1"/>
  <c r="X23" i="41"/>
  <c r="DF43" i="5"/>
  <c r="DF43" i="75" s="1"/>
  <c r="X23" i="53"/>
  <c r="DF55" i="5"/>
  <c r="DF55" i="75" s="1"/>
  <c r="X23" i="18"/>
  <c r="DF20" i="5"/>
  <c r="DF20" i="75" s="1"/>
  <c r="X23" i="31"/>
  <c r="DF33" i="5"/>
  <c r="DF33" i="75" s="1"/>
  <c r="X23" i="34"/>
  <c r="DF36" i="5"/>
  <c r="DF36" i="75" s="1"/>
  <c r="X23" i="44"/>
  <c r="DF46" i="5"/>
  <c r="DF46" i="75" s="1"/>
  <c r="X23" i="47"/>
  <c r="DF49" i="5"/>
  <c r="DF49" i="75" s="1"/>
  <c r="X23" i="48"/>
  <c r="DF50" i="5"/>
  <c r="DF50" i="75" s="1"/>
  <c r="X23" i="54"/>
  <c r="DF56" i="5"/>
  <c r="DF56" i="75" s="1"/>
  <c r="X23" i="20"/>
  <c r="DF22" i="5"/>
  <c r="DF22" i="75" s="1"/>
  <c r="X23" i="23"/>
  <c r="DF25" i="5"/>
  <c r="DF25" i="75" s="1"/>
  <c r="X23" i="28"/>
  <c r="DF30" i="5"/>
  <c r="DF30" i="75" s="1"/>
  <c r="X23" i="33"/>
  <c r="DF35" i="5"/>
  <c r="DF35" i="75" s="1"/>
  <c r="X23" i="42"/>
  <c r="DF44" i="5"/>
  <c r="DF44" i="75" s="1"/>
  <c r="X23" i="45"/>
  <c r="DF47" i="5"/>
  <c r="DF47" i="75" s="1"/>
  <c r="X23" i="49"/>
  <c r="DF51" i="5"/>
  <c r="DF51" i="75" s="1"/>
  <c r="X23" i="50"/>
  <c r="DF52" i="5"/>
  <c r="DF52" i="75" s="1"/>
  <c r="X23" i="22"/>
  <c r="DF24" i="5"/>
  <c r="DF24" i="75" s="1"/>
  <c r="X23" i="12"/>
  <c r="DF14" i="5"/>
  <c r="DF14" i="75" s="1"/>
  <c r="X23" i="16"/>
  <c r="DF18" i="5"/>
  <c r="DF18" i="75" s="1"/>
  <c r="X23" i="32"/>
  <c r="DF34" i="5"/>
  <c r="DF34" i="75" s="1"/>
  <c r="X23" i="10"/>
  <c r="DF12" i="5"/>
  <c r="DF12" i="75" s="1"/>
  <c r="X23" i="17"/>
  <c r="DF19" i="5"/>
  <c r="DF19" i="75" s="1"/>
  <c r="X23" i="21"/>
  <c r="DF23" i="5"/>
  <c r="DF23" i="75" s="1"/>
  <c r="X23" i="24"/>
  <c r="DF26" i="5"/>
  <c r="DF26" i="75" s="1"/>
  <c r="X23" i="25"/>
  <c r="DF27" i="5"/>
  <c r="DF27" i="75" s="1"/>
  <c r="X23" i="26"/>
  <c r="DF28" i="5"/>
  <c r="DF28" i="75" s="1"/>
  <c r="X23" i="37"/>
  <c r="DF39" i="5"/>
  <c r="DF39" i="75" s="1"/>
  <c r="X23" i="38"/>
  <c r="DF40" i="5"/>
  <c r="DF40" i="75" s="1"/>
  <c r="X23" i="51"/>
  <c r="DF53" i="5"/>
  <c r="DF53" i="75" s="1"/>
  <c r="X23" i="52"/>
  <c r="DF54" i="5"/>
  <c r="DF54" i="75" s="1"/>
  <c r="X23" i="55"/>
  <c r="DF57" i="5"/>
  <c r="DF57" i="75" s="1"/>
  <c r="DK55" i="5"/>
  <c r="AE4" i="53"/>
  <c r="DH55" i="5"/>
  <c r="DG55" i="5"/>
  <c r="DG55" i="75" s="1"/>
  <c r="DK56" i="5"/>
  <c r="AE4" i="54"/>
  <c r="DG56" i="5"/>
  <c r="DG56" i="75" s="1"/>
  <c r="DK41" i="5"/>
  <c r="AE4" i="39"/>
  <c r="DG48" i="5"/>
  <c r="DG48" i="75" s="1"/>
  <c r="DK49" i="5"/>
  <c r="AE4" i="47"/>
  <c r="DH49" i="5"/>
  <c r="DH49" i="75" s="1"/>
  <c r="DG41" i="5"/>
  <c r="DG41" i="75" s="1"/>
  <c r="DK42" i="5"/>
  <c r="AE4" i="40"/>
  <c r="DG49" i="5"/>
  <c r="DG49" i="75" s="1"/>
  <c r="DG42" i="5"/>
  <c r="DG42" i="75" s="1"/>
  <c r="DH41" i="5"/>
  <c r="DH41" i="75" s="1"/>
  <c r="DK48" i="5"/>
  <c r="AE4" i="46"/>
  <c r="DH48" i="5"/>
  <c r="DK27" i="5"/>
  <c r="AE4" i="25"/>
  <c r="DK28" i="5"/>
  <c r="AE4" i="26"/>
  <c r="DG35" i="5"/>
  <c r="DG35" i="75" s="1"/>
  <c r="DH35" i="5"/>
  <c r="DK34" i="5"/>
  <c r="AE4" i="32"/>
  <c r="DH34" i="5"/>
  <c r="DG34" i="5"/>
  <c r="DG34" i="75" s="1"/>
  <c r="DK35" i="5"/>
  <c r="AE4" i="33"/>
  <c r="DH20" i="5"/>
  <c r="DH20" i="75" s="1"/>
  <c r="DK20" i="5"/>
  <c r="AE4" i="18"/>
  <c r="DK21" i="5"/>
  <c r="AE4" i="19"/>
  <c r="DG20" i="5"/>
  <c r="DG20" i="75" s="1"/>
  <c r="DG21" i="5"/>
  <c r="DG21" i="75" s="1"/>
  <c r="AB4" i="31"/>
  <c r="AA4" i="31" s="1"/>
  <c r="AD4" i="31" s="1"/>
  <c r="AB4" i="52"/>
  <c r="AA4" i="52" s="1"/>
  <c r="AD4" i="52" s="1"/>
  <c r="AB4" i="50"/>
  <c r="AA4" i="50" s="1"/>
  <c r="AD4" i="50" s="1"/>
  <c r="DG10" i="5"/>
  <c r="DG10" i="75" s="1"/>
  <c r="DK10" i="5"/>
  <c r="AE4" i="8"/>
  <c r="DG16" i="5"/>
  <c r="DG16" i="75" s="1"/>
  <c r="DK16" i="5"/>
  <c r="AE4" i="14"/>
  <c r="DH16" i="5"/>
  <c r="DH16" i="75" s="1"/>
  <c r="DG12" i="5"/>
  <c r="DG12" i="75" s="1"/>
  <c r="DK12" i="5"/>
  <c r="AE4" i="10"/>
  <c r="DH12" i="5"/>
  <c r="DG11" i="5"/>
  <c r="DG11" i="75" s="1"/>
  <c r="DH11" i="5"/>
  <c r="DK11" i="5"/>
  <c r="AE4" i="9"/>
  <c r="DG8" i="5"/>
  <c r="DG8" i="75" s="1"/>
  <c r="DK8" i="5"/>
  <c r="AE4" i="6"/>
  <c r="DH8" i="5"/>
  <c r="DH8" i="75" s="1"/>
  <c r="DJ16" i="5"/>
  <c r="DJ16" i="75" s="1"/>
  <c r="AE4" i="21"/>
  <c r="DK23" i="5"/>
  <c r="AE4" i="11"/>
  <c r="DK13" i="5"/>
  <c r="AE4" i="12"/>
  <c r="DK14" i="5"/>
  <c r="AE4" i="15"/>
  <c r="DK17" i="5"/>
  <c r="AE4" i="20"/>
  <c r="DK22" i="5"/>
  <c r="AB4" i="54"/>
  <c r="AA4" i="54" s="1"/>
  <c r="AD4" i="54" s="1"/>
  <c r="DH56" i="5"/>
  <c r="DH56" i="75" s="1"/>
  <c r="AB4" i="12"/>
  <c r="AA4" i="12" s="1"/>
  <c r="AD4" i="12" s="1"/>
  <c r="DH14" i="5"/>
  <c r="DH14" i="75" s="1"/>
  <c r="Z4" i="35"/>
  <c r="AC4" i="35" s="1"/>
  <c r="DG37" i="5"/>
  <c r="DG37" i="75" s="1"/>
  <c r="Z4" i="49"/>
  <c r="AC4" i="49" s="1"/>
  <c r="DG51" i="5"/>
  <c r="DG51" i="75" s="1"/>
  <c r="AB4" i="38"/>
  <c r="AA4" i="38" s="1"/>
  <c r="AD4" i="38" s="1"/>
  <c r="DH40" i="5"/>
  <c r="DH40" i="75" s="1"/>
  <c r="AB4" i="35"/>
  <c r="AA4" i="35" s="1"/>
  <c r="AD4" i="35" s="1"/>
  <c r="DH37" i="5"/>
  <c r="DH37" i="75" s="1"/>
  <c r="AB4" i="40"/>
  <c r="AA4" i="40" s="1"/>
  <c r="AD4" i="40" s="1"/>
  <c r="DH42" i="5"/>
  <c r="DH42" i="75" s="1"/>
  <c r="AB4" i="26"/>
  <c r="AA4" i="26" s="1"/>
  <c r="AD4" i="26" s="1"/>
  <c r="DH28" i="5"/>
  <c r="DH28" i="75" s="1"/>
  <c r="AB4" i="19"/>
  <c r="AA4" i="19" s="1"/>
  <c r="AD4" i="19" s="1"/>
  <c r="DH21" i="5"/>
  <c r="DH21" i="75" s="1"/>
  <c r="Z4" i="25"/>
  <c r="AC4" i="25" s="1"/>
  <c r="DG27" i="5"/>
  <c r="DG27" i="75" s="1"/>
  <c r="Z4" i="26"/>
  <c r="AC4" i="26" s="1"/>
  <c r="DG28" i="5"/>
  <c r="DG28" i="75" s="1"/>
  <c r="AB4" i="13"/>
  <c r="AA4" i="13" s="1"/>
  <c r="AD4" i="13" s="1"/>
  <c r="DH15" i="5"/>
  <c r="DH15" i="75" s="1"/>
  <c r="AB4" i="41"/>
  <c r="AA4" i="41" s="1"/>
  <c r="AD4" i="41" s="1"/>
  <c r="DH43" i="5"/>
  <c r="DH43" i="75" s="1"/>
  <c r="AB4" i="48"/>
  <c r="AA4" i="48" s="1"/>
  <c r="AD4" i="48" s="1"/>
  <c r="DH50" i="5"/>
  <c r="DH50" i="75" s="1"/>
  <c r="AB4" i="7"/>
  <c r="AA4" i="7" s="1"/>
  <c r="AD4" i="7" s="1"/>
  <c r="AB4" i="37"/>
  <c r="AA4" i="37" s="1"/>
  <c r="AD4" i="37" s="1"/>
  <c r="DH39" i="5"/>
  <c r="DH39" i="75" s="1"/>
  <c r="AB4" i="45"/>
  <c r="AA4" i="45" s="1"/>
  <c r="AD4" i="45" s="1"/>
  <c r="DH47" i="5"/>
  <c r="DH47" i="75" s="1"/>
  <c r="AB4" i="25"/>
  <c r="AA4" i="25" s="1"/>
  <c r="AD4" i="25" s="1"/>
  <c r="DH27" i="5"/>
  <c r="DH27" i="75" s="1"/>
  <c r="AB4" i="8"/>
  <c r="AA4" i="8" s="1"/>
  <c r="DH10" i="5"/>
  <c r="DH10" i="75" s="1"/>
  <c r="Z4" i="40"/>
  <c r="AC4" i="40" s="1"/>
  <c r="Z4" i="52"/>
  <c r="AC4" i="52" s="1"/>
  <c r="DN17" i="5"/>
  <c r="DN13" i="5"/>
  <c r="DN13" i="75" s="1"/>
  <c r="Z4" i="50"/>
  <c r="AC4" i="50" s="1"/>
  <c r="Z4" i="48"/>
  <c r="AC4" i="48" s="1"/>
  <c r="Z4" i="45"/>
  <c r="AC4" i="45" s="1"/>
  <c r="Z4" i="41"/>
  <c r="AC4" i="41" s="1"/>
  <c r="Z4" i="38"/>
  <c r="AC4" i="38" s="1"/>
  <c r="Z4" i="37"/>
  <c r="AC4" i="37" s="1"/>
  <c r="Z4" i="32"/>
  <c r="AC4" i="32" s="1"/>
  <c r="Z4" i="31"/>
  <c r="AC4" i="31" s="1"/>
  <c r="Z4" i="30"/>
  <c r="AC4" i="30" s="1"/>
  <c r="Z4" i="15"/>
  <c r="AC4" i="15" s="1"/>
  <c r="Z4" i="12"/>
  <c r="AC4" i="12" s="1"/>
  <c r="Z4" i="33"/>
  <c r="AC4" i="33" s="1"/>
  <c r="Z4" i="39"/>
  <c r="AC4" i="39" s="1"/>
  <c r="Z4" i="42"/>
  <c r="AC4" i="42" s="1"/>
  <c r="Z4" i="53"/>
  <c r="AC4" i="53" s="1"/>
  <c r="Z4" i="7"/>
  <c r="AC4" i="7" s="1"/>
  <c r="Z4" i="8"/>
  <c r="Z4" i="14"/>
  <c r="AC4" i="14" s="1"/>
  <c r="Z4" i="54"/>
  <c r="AC4" i="54" s="1"/>
  <c r="Z4" i="28"/>
  <c r="AC4" i="28" s="1"/>
  <c r="Z4" i="36"/>
  <c r="AC4" i="36" s="1"/>
  <c r="AA4" i="30"/>
  <c r="AD4" i="30" s="1"/>
  <c r="AA4" i="32"/>
  <c r="AD4" i="32" s="1"/>
  <c r="Z4" i="55"/>
  <c r="AC4" i="55" s="1"/>
  <c r="Z4" i="44"/>
  <c r="AC4" i="44" s="1"/>
  <c r="Z4" i="13"/>
  <c r="AC4" i="13" s="1"/>
  <c r="Z4" i="34"/>
  <c r="AC4" i="34" s="1"/>
  <c r="AA4" i="49"/>
  <c r="AD4" i="49" s="1"/>
  <c r="Z4" i="11"/>
  <c r="AC4" i="11" s="1"/>
  <c r="AB4" i="55"/>
  <c r="AA4" i="55" s="1"/>
  <c r="AD4" i="55" s="1"/>
  <c r="AB4" i="53"/>
  <c r="AA4" i="53" s="1"/>
  <c r="AD4" i="53" s="1"/>
  <c r="Z4" i="51"/>
  <c r="AC4" i="51" s="1"/>
  <c r="AB4" i="51"/>
  <c r="AA4" i="51" s="1"/>
  <c r="AD4" i="51" s="1"/>
  <c r="AB4" i="47"/>
  <c r="AA4" i="47" s="1"/>
  <c r="AD4" i="47" s="1"/>
  <c r="Z4" i="47"/>
  <c r="AC4" i="47" s="1"/>
  <c r="Z4" i="46"/>
  <c r="AC4" i="46" s="1"/>
  <c r="AB4" i="46"/>
  <c r="AA4" i="46" s="1"/>
  <c r="AD4" i="46" s="1"/>
  <c r="AB4" i="44"/>
  <c r="AA4" i="44" s="1"/>
  <c r="AD4" i="44" s="1"/>
  <c r="AB4" i="43"/>
  <c r="AA4" i="43" s="1"/>
  <c r="AD4" i="43" s="1"/>
  <c r="Z4" i="43"/>
  <c r="AC4" i="43" s="1"/>
  <c r="AB4" i="42"/>
  <c r="AA4" i="42" s="1"/>
  <c r="AD4" i="42" s="1"/>
  <c r="AB4" i="39"/>
  <c r="AA4" i="39" s="1"/>
  <c r="AD4" i="39" s="1"/>
  <c r="AB4" i="36"/>
  <c r="AA4" i="36" s="1"/>
  <c r="AD4" i="36" s="1"/>
  <c r="AB4" i="34"/>
  <c r="AA4" i="34" s="1"/>
  <c r="AD4" i="34" s="1"/>
  <c r="AB4" i="29"/>
  <c r="AA4" i="29" s="1"/>
  <c r="AD4" i="29" s="1"/>
  <c r="Z4" i="29"/>
  <c r="AC4" i="29" s="1"/>
  <c r="AB4" i="27"/>
  <c r="AA4" i="27" s="1"/>
  <c r="AD4" i="27" s="1"/>
  <c r="Z4" i="27"/>
  <c r="AC4" i="27" s="1"/>
  <c r="Z4" i="24"/>
  <c r="AC4" i="24" s="1"/>
  <c r="AB4" i="24"/>
  <c r="AA4" i="24" s="1"/>
  <c r="AD4" i="24" s="1"/>
  <c r="Z4" i="23"/>
  <c r="AC4" i="23" s="1"/>
  <c r="AB4" i="23"/>
  <c r="AA4" i="23" s="1"/>
  <c r="AD4" i="23" s="1"/>
  <c r="AB4" i="22"/>
  <c r="AA4" i="22" s="1"/>
  <c r="AD4" i="22" s="1"/>
  <c r="Z4" i="22"/>
  <c r="AC4" i="22" s="1"/>
  <c r="AB4" i="21"/>
  <c r="AA4" i="21" s="1"/>
  <c r="AD4" i="21" s="1"/>
  <c r="Z4" i="21"/>
  <c r="AC4" i="21" s="1"/>
  <c r="AB4" i="20"/>
  <c r="AA4" i="20" s="1"/>
  <c r="AD4" i="20" s="1"/>
  <c r="Z4" i="20"/>
  <c r="AC4" i="20" s="1"/>
  <c r="Z4" i="19"/>
  <c r="AC4" i="19" s="1"/>
  <c r="AB4" i="18"/>
  <c r="AA4" i="18" s="1"/>
  <c r="AD4" i="18" s="1"/>
  <c r="Z4" i="18"/>
  <c r="AC4" i="18" s="1"/>
  <c r="Z4" i="17"/>
  <c r="AC4" i="17" s="1"/>
  <c r="AB4" i="17"/>
  <c r="AA4" i="17" s="1"/>
  <c r="AD4" i="17" s="1"/>
  <c r="Z4" i="16"/>
  <c r="AC4" i="16" s="1"/>
  <c r="AB4" i="16"/>
  <c r="AA4" i="16" s="1"/>
  <c r="AD4" i="16" s="1"/>
  <c r="AB4" i="11"/>
  <c r="AA4" i="11" s="1"/>
  <c r="AD4" i="11" s="1"/>
  <c r="AB4" i="10"/>
  <c r="AA4" i="10" s="1"/>
  <c r="Z4" i="10"/>
  <c r="AB4" i="9"/>
  <c r="AA4" i="9" s="1"/>
  <c r="AD4" i="9" s="1"/>
  <c r="Z4" i="9"/>
  <c r="AC4" i="9" s="1"/>
  <c r="X23" i="6"/>
  <c r="Z4" i="6"/>
  <c r="AB4" i="6"/>
  <c r="AA4" i="6" s="1"/>
  <c r="DQ8" i="5" l="1"/>
  <c r="DK8" i="75"/>
  <c r="DQ34" i="5"/>
  <c r="DK34" i="75"/>
  <c r="DQ52" i="5"/>
  <c r="DK52" i="75"/>
  <c r="DN19" i="5"/>
  <c r="DN19" i="75" s="1"/>
  <c r="DH19" i="75"/>
  <c r="DQ25" i="5"/>
  <c r="DK25" i="75"/>
  <c r="DN35" i="5"/>
  <c r="DN35" i="75" s="1"/>
  <c r="DH35" i="75"/>
  <c r="DN32" i="5"/>
  <c r="DN32" i="75" s="1"/>
  <c r="DH32" i="75"/>
  <c r="DQ29" i="5"/>
  <c r="DK29" i="75"/>
  <c r="DQ49" i="5"/>
  <c r="DK49" i="75"/>
  <c r="DN30" i="5"/>
  <c r="DN30" i="75" s="1"/>
  <c r="DH30" i="75"/>
  <c r="DQ22" i="5"/>
  <c r="DK22" i="75"/>
  <c r="DQ11" i="5"/>
  <c r="DK11" i="75"/>
  <c r="DQ47" i="5"/>
  <c r="DK47" i="75"/>
  <c r="DN53" i="5"/>
  <c r="DN53" i="75" s="1"/>
  <c r="DH53" i="75"/>
  <c r="DN18" i="5"/>
  <c r="DN18" i="75" s="1"/>
  <c r="DH18" i="75"/>
  <c r="DQ19" i="5"/>
  <c r="DK19" i="75"/>
  <c r="DN11" i="5"/>
  <c r="DN11" i="75" s="1"/>
  <c r="DH11" i="75"/>
  <c r="DQ28" i="5"/>
  <c r="DK28" i="75"/>
  <c r="DN31" i="5"/>
  <c r="DN31" i="75" s="1"/>
  <c r="DH31" i="75"/>
  <c r="DQ40" i="5"/>
  <c r="DK40" i="75"/>
  <c r="DQ17" i="5"/>
  <c r="DK17" i="75"/>
  <c r="DQ41" i="5"/>
  <c r="DK41" i="75"/>
  <c r="DQ51" i="5"/>
  <c r="DK51" i="75"/>
  <c r="DQ15" i="5"/>
  <c r="DK15" i="75"/>
  <c r="DN12" i="5"/>
  <c r="DN12" i="75" s="1"/>
  <c r="DH12" i="75"/>
  <c r="DQ27" i="5"/>
  <c r="DK27" i="75"/>
  <c r="DQ45" i="5"/>
  <c r="DK45" i="75"/>
  <c r="DN51" i="5"/>
  <c r="DN51" i="75" s="1"/>
  <c r="DH51" i="75"/>
  <c r="DQ31" i="5"/>
  <c r="DK31" i="75"/>
  <c r="DQ39" i="5"/>
  <c r="DK39" i="75"/>
  <c r="DQ14" i="5"/>
  <c r="DK14" i="75"/>
  <c r="DQ21" i="5"/>
  <c r="DK21" i="75"/>
  <c r="DN48" i="5"/>
  <c r="DH48" i="75"/>
  <c r="DQ50" i="5"/>
  <c r="DK50" i="75"/>
  <c r="DN29" i="5"/>
  <c r="DH29" i="75"/>
  <c r="DN36" i="5"/>
  <c r="DN36" i="75" s="1"/>
  <c r="DH36" i="75"/>
  <c r="DQ12" i="5"/>
  <c r="DK12" i="75"/>
  <c r="DQ56" i="5"/>
  <c r="DK56" i="75"/>
  <c r="DQ13" i="5"/>
  <c r="DK13" i="75"/>
  <c r="DQ20" i="5"/>
  <c r="DK20" i="75"/>
  <c r="DQ48" i="5"/>
  <c r="DK48" i="75"/>
  <c r="DQ38" i="5"/>
  <c r="DK38" i="75"/>
  <c r="DQ46" i="5"/>
  <c r="DK46" i="75"/>
  <c r="DQ26" i="5"/>
  <c r="DK26" i="75"/>
  <c r="DQ36" i="5"/>
  <c r="DK36" i="75"/>
  <c r="DN55" i="5"/>
  <c r="DN55" i="75" s="1"/>
  <c r="DH55" i="75"/>
  <c r="DQ18" i="5"/>
  <c r="DK18" i="75"/>
  <c r="DM17" i="5"/>
  <c r="DN17" i="75"/>
  <c r="DQ23" i="5"/>
  <c r="DK23" i="75"/>
  <c r="DQ57" i="5"/>
  <c r="DK57" i="75"/>
  <c r="DQ32" i="5"/>
  <c r="DK32" i="75"/>
  <c r="DQ33" i="5"/>
  <c r="DK33" i="75"/>
  <c r="DQ16" i="5"/>
  <c r="DK16" i="75"/>
  <c r="DQ35" i="5"/>
  <c r="DK35" i="75"/>
  <c r="DQ55" i="5"/>
  <c r="DK55" i="75"/>
  <c r="DN52" i="5"/>
  <c r="DN52" i="75" s="1"/>
  <c r="DH52" i="75"/>
  <c r="DQ44" i="5"/>
  <c r="DK44" i="75"/>
  <c r="DN54" i="5"/>
  <c r="DN54" i="75" s="1"/>
  <c r="DH54" i="75"/>
  <c r="DQ30" i="5"/>
  <c r="DK30" i="75"/>
  <c r="DN33" i="5"/>
  <c r="DN33" i="75" s="1"/>
  <c r="DH33" i="75"/>
  <c r="DN34" i="5"/>
  <c r="DN34" i="75" s="1"/>
  <c r="DH34" i="75"/>
  <c r="DQ42" i="5"/>
  <c r="DK42" i="75"/>
  <c r="DQ53" i="5"/>
  <c r="DK53" i="75"/>
  <c r="DQ37" i="5"/>
  <c r="DK37" i="75"/>
  <c r="DQ43" i="5"/>
  <c r="DK43" i="75"/>
  <c r="DQ10" i="5"/>
  <c r="DK10" i="75"/>
  <c r="DQ24" i="5"/>
  <c r="DK24" i="75"/>
  <c r="DQ54" i="5"/>
  <c r="DK54" i="75"/>
  <c r="DM19" i="5"/>
  <c r="DM19" i="75" s="1"/>
  <c r="DM31" i="5"/>
  <c r="DM31" i="75" s="1"/>
  <c r="DM55" i="5"/>
  <c r="DM55" i="75" s="1"/>
  <c r="DM36" i="5"/>
  <c r="DM36" i="75" s="1"/>
  <c r="DM54" i="5"/>
  <c r="DM54" i="75" s="1"/>
  <c r="AC4" i="10"/>
  <c r="AD4" i="10"/>
  <c r="DM13" i="5"/>
  <c r="AD4" i="8"/>
  <c r="AC4" i="8"/>
  <c r="DM35" i="5"/>
  <c r="DM35" i="75" s="1"/>
  <c r="DM32" i="5"/>
  <c r="DM32" i="75" s="1"/>
  <c r="DM30" i="5"/>
  <c r="DM30" i="75" s="1"/>
  <c r="DM18" i="5"/>
  <c r="DM18" i="75" s="1"/>
  <c r="DM53" i="5"/>
  <c r="DM53" i="75" s="1"/>
  <c r="DM33" i="5"/>
  <c r="DM33" i="75" s="1"/>
  <c r="DN50" i="5"/>
  <c r="DN15" i="5"/>
  <c r="DN37" i="5"/>
  <c r="DP32" i="5"/>
  <c r="DP30" i="5"/>
  <c r="DP19" i="5"/>
  <c r="DP54" i="5"/>
  <c r="DP36" i="5"/>
  <c r="DP52" i="5"/>
  <c r="DP53" i="5"/>
  <c r="DP18" i="5"/>
  <c r="DP51" i="5"/>
  <c r="DP31" i="5"/>
  <c r="DP29" i="5"/>
  <c r="DP33" i="5"/>
  <c r="DL48" i="5"/>
  <c r="DP55" i="5"/>
  <c r="DN56" i="5"/>
  <c r="DP48" i="5"/>
  <c r="DP35" i="5"/>
  <c r="DP34" i="5"/>
  <c r="DN14" i="5"/>
  <c r="DN39" i="5"/>
  <c r="DN16" i="5"/>
  <c r="DN10" i="5"/>
  <c r="DM12" i="5"/>
  <c r="DM11" i="5"/>
  <c r="AD4" i="6"/>
  <c r="AC4" i="6"/>
  <c r="DL34" i="5"/>
  <c r="DL51" i="5"/>
  <c r="DL45" i="5"/>
  <c r="DL22" i="5"/>
  <c r="DL35" i="5"/>
  <c r="DL19" i="5"/>
  <c r="DL37" i="5"/>
  <c r="DN44" i="5"/>
  <c r="DN21" i="5"/>
  <c r="DN47" i="5"/>
  <c r="DL36" i="5"/>
  <c r="DL21" i="5"/>
  <c r="DL54" i="5"/>
  <c r="DN45" i="5"/>
  <c r="DN24" i="5"/>
  <c r="DN40" i="5"/>
  <c r="DN46" i="5"/>
  <c r="DL47" i="5"/>
  <c r="DL40" i="5"/>
  <c r="DL49" i="5"/>
  <c r="DL29" i="5"/>
  <c r="DL42" i="5"/>
  <c r="DL26" i="5"/>
  <c r="DL10" i="5"/>
  <c r="DL23" i="5"/>
  <c r="DL32" i="5"/>
  <c r="DL12" i="5"/>
  <c r="DL16" i="5"/>
  <c r="DN20" i="5"/>
  <c r="DN57" i="5"/>
  <c r="DN42" i="5"/>
  <c r="DN26" i="5"/>
  <c r="DN43" i="5"/>
  <c r="DN27" i="5"/>
  <c r="DN41" i="5"/>
  <c r="DL55" i="5"/>
  <c r="DL56" i="5"/>
  <c r="DL57" i="5"/>
  <c r="DL41" i="5"/>
  <c r="DL17" i="5"/>
  <c r="DL50" i="5"/>
  <c r="DL31" i="5"/>
  <c r="DL15" i="5"/>
  <c r="DL39" i="5"/>
  <c r="DL24" i="5"/>
  <c r="DL25" i="5"/>
  <c r="DN49" i="5"/>
  <c r="DN22" i="5"/>
  <c r="DN23" i="5"/>
  <c r="DN25" i="5"/>
  <c r="DL43" i="5"/>
  <c r="DL44" i="5"/>
  <c r="DL53" i="5"/>
  <c r="DL33" i="5"/>
  <c r="DL13" i="5"/>
  <c r="DL46" i="5"/>
  <c r="DL30" i="5"/>
  <c r="DL14" i="5"/>
  <c r="DL27" i="5"/>
  <c r="DL11" i="5"/>
  <c r="DL52" i="5"/>
  <c r="DL20" i="5"/>
  <c r="DL18" i="5"/>
  <c r="DN28" i="5"/>
  <c r="DL38" i="5"/>
  <c r="DN38" i="5"/>
  <c r="DL28" i="5"/>
  <c r="DN8" i="5"/>
  <c r="DL8" i="5"/>
  <c r="DO13" i="5" l="1"/>
  <c r="DL13" i="75"/>
  <c r="DO46" i="5"/>
  <c r="DL46" i="75"/>
  <c r="DO17" i="5"/>
  <c r="DL17" i="75"/>
  <c r="DO10" i="5"/>
  <c r="DL10" i="75"/>
  <c r="DM44" i="5"/>
  <c r="DN44" i="75"/>
  <c r="DP13" i="5"/>
  <c r="DM13" i="75"/>
  <c r="DO37" i="5"/>
  <c r="DL37" i="75"/>
  <c r="DP17" i="5"/>
  <c r="DM17" i="75"/>
  <c r="DO19" i="5"/>
  <c r="DL19" i="75"/>
  <c r="DM37" i="5"/>
  <c r="DN37" i="75"/>
  <c r="DM15" i="5"/>
  <c r="DN15" i="75"/>
  <c r="DO26" i="5"/>
  <c r="DL26" i="75"/>
  <c r="DO53" i="5"/>
  <c r="DL53" i="75"/>
  <c r="DM8" i="5"/>
  <c r="DN8" i="75"/>
  <c r="DO44" i="5"/>
  <c r="DL44" i="75"/>
  <c r="DO55" i="5"/>
  <c r="DL55" i="75"/>
  <c r="DO49" i="5"/>
  <c r="DL49" i="75"/>
  <c r="DO22" i="5"/>
  <c r="DL22" i="75"/>
  <c r="DM50" i="5"/>
  <c r="DN50" i="75"/>
  <c r="DO33" i="5"/>
  <c r="DL33" i="75"/>
  <c r="DM41" i="5"/>
  <c r="DN41" i="75"/>
  <c r="DO48" i="5"/>
  <c r="DL48" i="75"/>
  <c r="DO57" i="5"/>
  <c r="DL57" i="75"/>
  <c r="DM38" i="5"/>
  <c r="DN38" i="75"/>
  <c r="DM25" i="5"/>
  <c r="DN25" i="75"/>
  <c r="DM27" i="5"/>
  <c r="DN27" i="75"/>
  <c r="DO47" i="5"/>
  <c r="DL47" i="75"/>
  <c r="DO51" i="5"/>
  <c r="DL51" i="75"/>
  <c r="DO41" i="5"/>
  <c r="DL41" i="75"/>
  <c r="DO29" i="5"/>
  <c r="DL29" i="75"/>
  <c r="DM23" i="5"/>
  <c r="DN23" i="75"/>
  <c r="DO56" i="5"/>
  <c r="DL56" i="75"/>
  <c r="DO43" i="5"/>
  <c r="DL43" i="75"/>
  <c r="DM40" i="5"/>
  <c r="DN40" i="75"/>
  <c r="DO42" i="5"/>
  <c r="DL42" i="75"/>
  <c r="DO45" i="5"/>
  <c r="DL45" i="75"/>
  <c r="DO34" i="5"/>
  <c r="DL34" i="75"/>
  <c r="DO20" i="5"/>
  <c r="DL20" i="75"/>
  <c r="DO25" i="5"/>
  <c r="DL25" i="75"/>
  <c r="DM57" i="5"/>
  <c r="DN57" i="75"/>
  <c r="DM45" i="5"/>
  <c r="DN45" i="75"/>
  <c r="DP11" i="5"/>
  <c r="DM11" i="75"/>
  <c r="DM34" i="5"/>
  <c r="DM34" i="75" s="1"/>
  <c r="DO52" i="5"/>
  <c r="DL52" i="75"/>
  <c r="DM20" i="5"/>
  <c r="DN20" i="75"/>
  <c r="DO54" i="5"/>
  <c r="DL54" i="75"/>
  <c r="DP12" i="5"/>
  <c r="DM12" i="75"/>
  <c r="DM29" i="5"/>
  <c r="DM29" i="75" s="1"/>
  <c r="DN29" i="75"/>
  <c r="DO35" i="5"/>
  <c r="DL35" i="75"/>
  <c r="DM22" i="5"/>
  <c r="DN22" i="75"/>
  <c r="DM42" i="5"/>
  <c r="DN42" i="75"/>
  <c r="DO24" i="5"/>
  <c r="DL24" i="75"/>
  <c r="DO11" i="5"/>
  <c r="DL11" i="75"/>
  <c r="DO39" i="5"/>
  <c r="DL39" i="75"/>
  <c r="DO16" i="5"/>
  <c r="DL16" i="75"/>
  <c r="DO21" i="5"/>
  <c r="DL21" i="75"/>
  <c r="DM10" i="5"/>
  <c r="DN10" i="75"/>
  <c r="DM51" i="5"/>
  <c r="DM51" i="75" s="1"/>
  <c r="DO18" i="5"/>
  <c r="DL18" i="75"/>
  <c r="DM24" i="5"/>
  <c r="DN24" i="75"/>
  <c r="DO27" i="5"/>
  <c r="DL27" i="75"/>
  <c r="DO15" i="5"/>
  <c r="DL15" i="75"/>
  <c r="DO12" i="5"/>
  <c r="DL12" i="75"/>
  <c r="DO36" i="5"/>
  <c r="DL36" i="75"/>
  <c r="DM16" i="5"/>
  <c r="DN16" i="75"/>
  <c r="DM52" i="5"/>
  <c r="DM52" i="75" s="1"/>
  <c r="DM56" i="5"/>
  <c r="DN56" i="75"/>
  <c r="DO28" i="5"/>
  <c r="DL28" i="75"/>
  <c r="DO38" i="5"/>
  <c r="DL38" i="75"/>
  <c r="DM46" i="5"/>
  <c r="DN46" i="75"/>
  <c r="DM28" i="5"/>
  <c r="DN28" i="75"/>
  <c r="DM26" i="5"/>
  <c r="DN26" i="75"/>
  <c r="DM49" i="5"/>
  <c r="DN49" i="75"/>
  <c r="DO14" i="5"/>
  <c r="DL14" i="75"/>
  <c r="DO31" i="5"/>
  <c r="DL31" i="75"/>
  <c r="DO32" i="5"/>
  <c r="DL32" i="75"/>
  <c r="DM47" i="5"/>
  <c r="DN47" i="75"/>
  <c r="DM39" i="5"/>
  <c r="DN39" i="75"/>
  <c r="DO8" i="5"/>
  <c r="DL8" i="75"/>
  <c r="DO40" i="5"/>
  <c r="DL40" i="75"/>
  <c r="DM43" i="5"/>
  <c r="DN43" i="75"/>
  <c r="DO30" i="5"/>
  <c r="DL30" i="75"/>
  <c r="DO50" i="5"/>
  <c r="DL50" i="75"/>
  <c r="DO23" i="5"/>
  <c r="DL23" i="75"/>
  <c r="DM21" i="5"/>
  <c r="DN21" i="75"/>
  <c r="DM14" i="5"/>
  <c r="DN14" i="75"/>
  <c r="DM48" i="5"/>
  <c r="DM48" i="75" s="1"/>
  <c r="DN48" i="75"/>
  <c r="DP10" i="5" l="1"/>
  <c r="DM10" i="75"/>
  <c r="DP57" i="5"/>
  <c r="DM57" i="75"/>
  <c r="DP49" i="5"/>
  <c r="DM49" i="75"/>
  <c r="DP8" i="5"/>
  <c r="DM8" i="75"/>
  <c r="DP43" i="5"/>
  <c r="DM43" i="75"/>
  <c r="DP26" i="5"/>
  <c r="DM26" i="75"/>
  <c r="DP28" i="5"/>
  <c r="DM28" i="75"/>
  <c r="DP41" i="5"/>
  <c r="DM41" i="75"/>
  <c r="DP44" i="5"/>
  <c r="DM44" i="75"/>
  <c r="DP23" i="5"/>
  <c r="DM23" i="75"/>
  <c r="DP20" i="5"/>
  <c r="DM20" i="75"/>
  <c r="DP21" i="5"/>
  <c r="DM21" i="75"/>
  <c r="DP47" i="5"/>
  <c r="DM47" i="75"/>
  <c r="DP39" i="5"/>
  <c r="DM39" i="75"/>
  <c r="DP24" i="5"/>
  <c r="DM24" i="75"/>
  <c r="DP50" i="5"/>
  <c r="DM50" i="75"/>
  <c r="DP15" i="5"/>
  <c r="DM15" i="75"/>
  <c r="DP38" i="5"/>
  <c r="DM38" i="75"/>
  <c r="DP14" i="5"/>
  <c r="DM14" i="75"/>
  <c r="DP42" i="5"/>
  <c r="DM42" i="75"/>
  <c r="DP40" i="5"/>
  <c r="DM40" i="75"/>
  <c r="DP27" i="5"/>
  <c r="DM27" i="75"/>
  <c r="DP37" i="5"/>
  <c r="DM37" i="75"/>
  <c r="DP16" i="5"/>
  <c r="DM16" i="75"/>
  <c r="DP46" i="5"/>
  <c r="DM46" i="75"/>
  <c r="DP56" i="5"/>
  <c r="DM56" i="75"/>
  <c r="DP22" i="5"/>
  <c r="DM22" i="75"/>
  <c r="DP45" i="5"/>
  <c r="DM45" i="75"/>
  <c r="DP25" i="5"/>
  <c r="DM25" i="75"/>
</calcChain>
</file>

<file path=xl/sharedStrings.xml><?xml version="1.0" encoding="utf-8"?>
<sst xmlns="http://schemas.openxmlformats.org/spreadsheetml/2006/main" count="7269" uniqueCount="1222">
  <si>
    <r>
      <rPr>
        <b/>
        <sz val="26"/>
        <color theme="1"/>
        <rFont val="細明體"/>
        <family val="3"/>
        <charset val="136"/>
      </rPr>
      <t xml:space="preserve">家庭成員
</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</si>
  <si>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</si>
  <si>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r>
      <rPr>
        <b/>
        <sz val="16"/>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</si>
  <si>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</si>
  <si>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t>1</t>
    <phoneticPr fontId="6" type="noConversion"/>
  </si>
  <si>
    <t>2</t>
    <phoneticPr fontId="6" type="noConversion"/>
  </si>
  <si>
    <t>3</t>
    <phoneticPr fontId="6" type="noConversion"/>
  </si>
  <si>
    <t>4</t>
    <phoneticPr fontId="6" type="noConversion"/>
  </si>
  <si>
    <t>5</t>
    <phoneticPr fontId="6" type="noConversion"/>
  </si>
  <si>
    <t>6</t>
    <phoneticPr fontId="6" type="noConversion"/>
  </si>
  <si>
    <t>7</t>
    <phoneticPr fontId="6" type="noConversion"/>
  </si>
  <si>
    <t>8</t>
    <phoneticPr fontId="6" type="noConversion"/>
  </si>
  <si>
    <t>9</t>
    <phoneticPr fontId="6" type="noConversion"/>
  </si>
  <si>
    <t>10</t>
    <phoneticPr fontId="6" type="noConversion"/>
  </si>
  <si>
    <t>11</t>
    <phoneticPr fontId="6" type="noConversion"/>
  </si>
  <si>
    <t>12</t>
    <phoneticPr fontId="6" type="noConversion"/>
  </si>
  <si>
    <t>13</t>
    <phoneticPr fontId="6" type="noConversion"/>
  </si>
  <si>
    <t>14</t>
    <phoneticPr fontId="6" type="noConversion"/>
  </si>
  <si>
    <t>15</t>
    <phoneticPr fontId="6" type="noConversion"/>
  </si>
  <si>
    <t>16</t>
    <phoneticPr fontId="6" type="noConversion"/>
  </si>
  <si>
    <t>17</t>
    <phoneticPr fontId="6" type="noConversion"/>
  </si>
  <si>
    <t>18</t>
    <phoneticPr fontId="6" type="noConversion"/>
  </si>
  <si>
    <t>19</t>
    <phoneticPr fontId="6" type="noConversion"/>
  </si>
  <si>
    <t>20</t>
    <phoneticPr fontId="6" type="noConversion"/>
  </si>
  <si>
    <t>21</t>
    <phoneticPr fontId="6" type="noConversion"/>
  </si>
  <si>
    <t>22</t>
    <phoneticPr fontId="6" type="noConversion"/>
  </si>
  <si>
    <t>23</t>
    <phoneticPr fontId="6" type="noConversion"/>
  </si>
  <si>
    <t>24</t>
    <phoneticPr fontId="6" type="noConversion"/>
  </si>
  <si>
    <t>25</t>
    <phoneticPr fontId="6" type="noConversion"/>
  </si>
  <si>
    <t>26</t>
    <phoneticPr fontId="6" type="noConversion"/>
  </si>
  <si>
    <t>27</t>
    <phoneticPr fontId="6" type="noConversion"/>
  </si>
  <si>
    <t>28</t>
    <phoneticPr fontId="6" type="noConversion"/>
  </si>
  <si>
    <t>29</t>
    <phoneticPr fontId="6" type="noConversion"/>
  </si>
  <si>
    <t>30</t>
    <phoneticPr fontId="6" type="noConversion"/>
  </si>
  <si>
    <t>31</t>
    <phoneticPr fontId="6" type="noConversion"/>
  </si>
  <si>
    <t>32</t>
    <phoneticPr fontId="6" type="noConversion"/>
  </si>
  <si>
    <t>33</t>
    <phoneticPr fontId="6" type="noConversion"/>
  </si>
  <si>
    <t>34</t>
    <phoneticPr fontId="6" type="noConversion"/>
  </si>
  <si>
    <t>35</t>
    <phoneticPr fontId="6" type="noConversion"/>
  </si>
  <si>
    <t>36</t>
    <phoneticPr fontId="6" type="noConversion"/>
  </si>
  <si>
    <t>37</t>
    <phoneticPr fontId="6" type="noConversion"/>
  </si>
  <si>
    <t>38</t>
    <phoneticPr fontId="6" type="noConversion"/>
  </si>
  <si>
    <t>39</t>
    <phoneticPr fontId="6" type="noConversion"/>
  </si>
  <si>
    <t>40</t>
    <phoneticPr fontId="6" type="noConversion"/>
  </si>
  <si>
    <t>41</t>
    <phoneticPr fontId="6" type="noConversion"/>
  </si>
  <si>
    <t>42</t>
    <phoneticPr fontId="6" type="noConversion"/>
  </si>
  <si>
    <t>43</t>
    <phoneticPr fontId="6" type="noConversion"/>
  </si>
  <si>
    <t>44</t>
    <phoneticPr fontId="6" type="noConversion"/>
  </si>
  <si>
    <t>45</t>
    <phoneticPr fontId="6" type="noConversion"/>
  </si>
  <si>
    <t>46</t>
    <phoneticPr fontId="6" type="noConversion"/>
  </si>
  <si>
    <t>47</t>
    <phoneticPr fontId="6" type="noConversion"/>
  </si>
  <si>
    <t>48</t>
    <phoneticPr fontId="6" type="noConversion"/>
  </si>
  <si>
    <t>49</t>
    <phoneticPr fontId="6" type="noConversion"/>
  </si>
  <si>
    <t>50</t>
    <phoneticPr fontId="6" type="noConversion"/>
  </si>
  <si>
    <t>1</t>
    <phoneticPr fontId="3"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</si>
  <si>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</si>
  <si>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</si>
  <si>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</si>
  <si>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</si>
  <si>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</si>
  <si>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</si>
  <si>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</si>
  <si>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</si>
  <si>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</si>
  <si>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</si>
  <si>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</si>
  <si>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</si>
  <si>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</si>
  <si>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</si>
  <si>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</si>
  <si>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</si>
  <si>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</si>
  <si>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</si>
  <si>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</si>
  <si>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</si>
  <si>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</si>
  <si>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</si>
  <si>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</si>
  <si>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</si>
  <si>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</si>
  <si>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</si>
  <si>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</si>
  <si>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</si>
  <si>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</si>
  <si>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</si>
  <si>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</si>
  <si>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</si>
  <si>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</si>
  <si>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</si>
  <si>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</si>
  <si>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</si>
  <si>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</si>
  <si>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</si>
  <si>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</si>
  <si>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</si>
  <si>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</si>
  <si>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</si>
  <si>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</si>
  <si>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</si>
  <si>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</si>
  <si>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</si>
  <si>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</si>
  <si>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</si>
  <si>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</si>
  <si>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r>
      <rPr>
        <b/>
        <sz val="12"/>
        <color rgb="FFFF0000"/>
        <rFont val="Arial Unicode MS"/>
        <family val="2"/>
        <charset val="136"/>
      </rPr>
      <t>畢業生追蹤表：</t>
    </r>
    <r>
      <rPr>
        <u/>
        <sz val="12"/>
        <color theme="1"/>
        <rFont val="Arial Unicode MS"/>
        <family val="2"/>
        <charset val="136"/>
      </rPr>
      <t xml:space="preserve">
</t>
    </r>
    <r>
      <rPr>
        <sz val="12"/>
        <color theme="1"/>
        <rFont val="Arial Unicode MS"/>
        <family val="2"/>
        <charset val="136"/>
      </rPr>
      <t xml:space="preserve">請將三年級畢業生填寫填寫DP欄位至DR欄位，謝謝配合！
</t>
    </r>
    <r>
      <rPr>
        <b/>
        <sz val="12"/>
        <color rgb="FFFF0000"/>
        <rFont val="Arial Unicode MS"/>
        <family val="2"/>
        <charset val="136"/>
      </rPr>
      <t>★注意：請於每年度8月15日前E-MAIL畢業生追蹤表至本會，感謝！</t>
    </r>
    <phoneticPr fontId="3" type="noConversion"/>
  </si>
  <si>
    <t>繳納校內學雜費等相關就學費用NTD</t>
    <phoneticPr fontId="6" type="noConversion"/>
  </si>
  <si>
    <t>扣除校內學雜費等相關就學費用後之剩餘現金NTD</t>
    <phoneticPr fontId="6" type="noConversion"/>
  </si>
  <si>
    <t>學生實收總金額NTD</t>
    <phoneticPr fontId="6" type="noConversion"/>
  </si>
  <si>
    <t>全家總人口數</t>
    <phoneticPr fontId="6" type="noConversion"/>
  </si>
  <si>
    <t>全家總人口數</t>
    <phoneticPr fontId="6" type="noConversion"/>
  </si>
  <si>
    <r>
      <t>*</t>
    </r>
    <r>
      <rPr>
        <b/>
        <sz val="11"/>
        <color indexed="8"/>
        <rFont val="細明體"/>
        <family val="3"/>
        <charset val="136"/>
      </rPr>
      <t xml:space="preserve">金融機構名稱
</t>
    </r>
    <r>
      <rPr>
        <b/>
        <sz val="11"/>
        <color indexed="8"/>
        <rFont val="Arial"/>
        <family val="2"/>
      </rPr>
      <t>bank name</t>
    </r>
  </si>
  <si>
    <r>
      <t>*</t>
    </r>
    <r>
      <rPr>
        <b/>
        <sz val="11"/>
        <color indexed="8"/>
        <rFont val="細明體"/>
        <family val="3"/>
        <charset val="136"/>
      </rPr>
      <t xml:space="preserve">分行名稱
</t>
    </r>
    <r>
      <rPr>
        <b/>
        <sz val="11"/>
        <color indexed="8"/>
        <rFont val="Arial"/>
        <family val="2"/>
      </rPr>
      <t>branch name</t>
    </r>
  </si>
  <si>
    <r>
      <t>*</t>
    </r>
    <r>
      <rPr>
        <b/>
        <sz val="11"/>
        <color indexed="8"/>
        <rFont val="細明體"/>
        <family val="3"/>
        <charset val="136"/>
      </rPr>
      <t xml:space="preserve">帳戶戶名
</t>
    </r>
    <r>
      <rPr>
        <b/>
        <sz val="11"/>
        <color indexed="8"/>
        <rFont val="Arial"/>
        <family val="2"/>
      </rPr>
      <t>account title</t>
    </r>
  </si>
  <si>
    <r>
      <t>*</t>
    </r>
    <r>
      <rPr>
        <b/>
        <sz val="11"/>
        <color indexed="8"/>
        <rFont val="細明體"/>
        <family val="3"/>
        <charset val="136"/>
      </rPr>
      <t xml:space="preserve">代號
</t>
    </r>
    <r>
      <rPr>
        <b/>
        <sz val="11"/>
        <color indexed="8"/>
        <rFont val="Arial"/>
        <family val="2"/>
      </rPr>
      <t>bank code</t>
    </r>
  </si>
  <si>
    <r>
      <t>*</t>
    </r>
    <r>
      <rPr>
        <b/>
        <sz val="11"/>
        <color indexed="8"/>
        <rFont val="細明體"/>
        <family val="3"/>
        <charset val="136"/>
      </rPr>
      <t xml:space="preserve">帳號
</t>
    </r>
    <r>
      <rPr>
        <b/>
        <sz val="11"/>
        <color indexed="8"/>
        <rFont val="Arial"/>
        <family val="2"/>
      </rPr>
      <t>account number</t>
    </r>
  </si>
  <si>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</si>
  <si>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</si>
  <si>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</si>
  <si>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</si>
  <si>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</si>
  <si>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</si>
  <si>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</si>
  <si>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</si>
  <si>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</si>
  <si>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</si>
  <si>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</si>
  <si>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身份證字號</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</si>
  <si>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</si>
  <si>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</si>
  <si>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</si>
  <si>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t>*</t>
    </r>
    <r>
      <rPr>
        <b/>
        <sz val="11"/>
        <color indexed="8"/>
        <rFont val="細明體"/>
        <family val="3"/>
        <charset val="136"/>
      </rPr>
      <t xml:space="preserve">學生本人帳戶資料
</t>
    </r>
    <r>
      <rPr>
        <b/>
        <sz val="11"/>
        <color indexed="8"/>
        <rFont val="Arial"/>
        <family val="2"/>
      </rPr>
      <t>student account information</t>
    </r>
    <phoneticPr fontId="6" type="noConversion"/>
  </si>
  <si>
    <r>
      <rPr>
        <b/>
        <sz val="11"/>
        <color indexed="8"/>
        <rFont val="細明體"/>
        <family val="3"/>
        <charset val="136"/>
      </rPr>
      <t xml:space="preserve">助學獎學金
</t>
    </r>
    <r>
      <rPr>
        <b/>
        <sz val="11"/>
        <color indexed="8"/>
        <rFont val="Arial"/>
        <family val="2"/>
      </rPr>
      <t>grant scholarship
(NTD)</t>
    </r>
    <phoneticPr fontId="6" type="noConversion"/>
  </si>
  <si>
    <r>
      <rPr>
        <b/>
        <sz val="11"/>
        <color indexed="8"/>
        <rFont val="細明體"/>
        <family val="3"/>
        <charset val="136"/>
      </rPr>
      <t xml:space="preserve">合計
</t>
    </r>
    <r>
      <rPr>
        <b/>
        <sz val="11"/>
        <color indexed="8"/>
        <rFont val="Arial"/>
        <family val="2"/>
      </rPr>
      <t>total
(NTD)</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</si>
  <si>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</si>
  <si>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</si>
  <si>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</si>
  <si>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</si>
  <si>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</si>
  <si>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</si>
  <si>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</si>
  <si>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</si>
  <si>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</si>
  <si>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</si>
  <si>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</si>
  <si>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</si>
  <si>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 xml:space="preserve">身份證字號
</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</si>
  <si>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</si>
  <si>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</si>
  <si>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</si>
  <si>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</si>
  <si>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theme="1"/>
        <rFont val="細明體"/>
        <family val="3"/>
        <charset val="136"/>
      </rPr>
      <t>自我專長獎學金</t>
    </r>
    <r>
      <rPr>
        <b/>
        <sz val="11"/>
        <color theme="1"/>
        <rFont val="Arial"/>
        <family val="2"/>
      </rPr>
      <t>specialization scholarship
(NTD)</t>
    </r>
    <phoneticPr fontId="3" type="noConversion"/>
  </si>
  <si>
    <r>
      <rPr>
        <b/>
        <sz val="11"/>
        <color indexed="8"/>
        <rFont val="細明體"/>
        <family val="3"/>
        <charset val="136"/>
      </rPr>
      <t xml:space="preserve">學業成績優秀獎學金
</t>
    </r>
    <r>
      <rPr>
        <b/>
        <sz val="11"/>
        <color indexed="8"/>
        <rFont val="Arial"/>
        <family val="2"/>
      </rPr>
      <t>academic excellence scholarship
(NTD)</t>
    </r>
    <phoneticPr fontId="6" type="noConversion"/>
  </si>
  <si>
    <r>
      <rPr>
        <b/>
        <sz val="11"/>
        <color indexed="8"/>
        <rFont val="細明體"/>
        <family val="3"/>
        <charset val="136"/>
      </rPr>
      <t xml:space="preserve">特殊優良表現獎學金
</t>
    </r>
    <r>
      <rPr>
        <b/>
        <sz val="11"/>
        <color indexed="8"/>
        <rFont val="Arial"/>
        <family val="2"/>
      </rPr>
      <t>excellent performance scholarship
(NTD)</t>
    </r>
    <phoneticPr fontId="6" type="noConversion"/>
  </si>
  <si>
    <r>
      <rPr>
        <b/>
        <sz val="11"/>
        <color indexed="8"/>
        <rFont val="細明體"/>
        <family val="3"/>
        <charset val="136"/>
      </rPr>
      <t>考取技術士證照獎學金</t>
    </r>
    <r>
      <rPr>
        <b/>
        <sz val="11"/>
        <color indexed="8"/>
        <rFont val="Arial"/>
        <family val="2"/>
      </rPr>
      <t>certificate scholarship
(NTD)</t>
    </r>
    <phoneticPr fontId="3" type="noConversion"/>
  </si>
  <si>
    <r>
      <rPr>
        <b/>
        <sz val="11"/>
        <color indexed="8"/>
        <rFont val="細明體"/>
        <family val="3"/>
        <charset val="136"/>
      </rPr>
      <t>課輔獎助金</t>
    </r>
    <r>
      <rPr>
        <b/>
        <sz val="11"/>
        <color indexed="8"/>
        <rFont val="Arial"/>
        <family val="2"/>
      </rPr>
      <t>supplementary scholarship
(NTD)</t>
    </r>
    <phoneticPr fontId="3" type="noConversion"/>
  </si>
  <si>
    <r>
      <rPr>
        <b/>
        <sz val="11"/>
        <color indexed="8"/>
        <rFont val="細明體"/>
        <family val="3"/>
        <charset val="136"/>
      </rPr>
      <t xml:space="preserve">急難救助金
</t>
    </r>
    <r>
      <rPr>
        <b/>
        <sz val="11"/>
        <color indexed="8"/>
        <rFont val="Arial"/>
        <family val="2"/>
      </rPr>
      <t>emergency subsidy
(NTD)</t>
    </r>
    <phoneticPr fontId="3" type="noConversion"/>
  </si>
  <si>
    <r>
      <rPr>
        <b/>
        <sz val="11"/>
        <color rgb="FF000000"/>
        <rFont val="細明體"/>
        <family val="3"/>
        <charset val="136"/>
      </rPr>
      <t>其他</t>
    </r>
    <r>
      <rPr>
        <b/>
        <sz val="11"/>
        <color rgb="FF000000"/>
        <rFont val="Arial"/>
        <family val="2"/>
      </rPr>
      <t xml:space="preserve">other (NTD) </t>
    </r>
    <phoneticPr fontId="3" type="noConversion"/>
  </si>
  <si>
    <r>
      <rPr>
        <b/>
        <sz val="11"/>
        <color indexed="8"/>
        <rFont val="細明體"/>
        <family val="3"/>
        <charset val="136"/>
      </rPr>
      <t>良好學習習慣獎學金</t>
    </r>
    <r>
      <rPr>
        <b/>
        <sz val="11"/>
        <color indexed="8"/>
        <rFont val="Arial"/>
        <family val="2"/>
      </rPr>
      <t>good study habits  scholarship
(NTD)</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</si>
  <si>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</si>
  <si>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t>※不必填，有公式(會串聯程式)，亦請勿按Delet。</t>
    <phoneticPr fontId="3" type="noConversion"/>
  </si>
  <si>
    <r>
      <rPr>
        <b/>
        <sz val="16"/>
        <color rgb="FFFF0000"/>
        <rFont val="細明體"/>
        <family val="3"/>
        <charset val="136"/>
      </rPr>
      <t xml:space="preserve">※勿動，有公式
</t>
    </r>
    <r>
      <rPr>
        <b/>
        <sz val="16"/>
        <color rgb="FFFF0000"/>
        <rFont val="Arial"/>
        <family val="2"/>
      </rPr>
      <t>(</t>
    </r>
    <r>
      <rPr>
        <b/>
        <sz val="16"/>
        <color rgb="FFFF0000"/>
        <rFont val="細明體"/>
        <family val="3"/>
        <charset val="136"/>
      </rPr>
      <t>會串聯申請總表程式</t>
    </r>
    <r>
      <rPr>
        <b/>
        <sz val="16"/>
        <color rgb="FFFF0000"/>
        <rFont val="Arial"/>
        <family val="2"/>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</si>
  <si>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</si>
  <si>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</si>
  <si>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rPr>
        <sz val="12"/>
        <color theme="1"/>
        <rFont val="細明體"/>
        <family val="3"/>
        <charset val="136"/>
      </rPr>
      <t>合計</t>
    </r>
    <r>
      <rPr>
        <sz val="12"/>
        <color theme="1"/>
        <rFont val="Arial"/>
        <family val="2"/>
      </rPr>
      <t xml:space="preserve"> total amount</t>
    </r>
    <phoneticPr fontId="3" type="noConversion"/>
  </si>
  <si>
    <r>
      <rPr>
        <sz val="12"/>
        <color indexed="8"/>
        <rFont val="細明體"/>
        <family val="3"/>
        <charset val="136"/>
      </rPr>
      <t>合計</t>
    </r>
    <r>
      <rPr>
        <sz val="12"/>
        <color indexed="8"/>
        <rFont val="Arial"/>
        <family val="2"/>
      </rPr>
      <t xml:space="preserve"> total amount NT$</t>
    </r>
    <phoneticPr fontId="6" type="noConversion"/>
  </si>
  <si>
    <r>
      <rPr>
        <sz val="12"/>
        <color indexed="8"/>
        <rFont val="細明體"/>
        <family val="3"/>
        <charset val="136"/>
      </rPr>
      <t>計算各補助項目之人數</t>
    </r>
    <r>
      <rPr>
        <sz val="12"/>
        <color indexed="8"/>
        <rFont val="Arial"/>
        <family val="2"/>
      </rPr>
      <t xml:space="preserve"> total number of students</t>
    </r>
    <phoneticPr fontId="3" type="noConversion"/>
  </si>
  <si>
    <t>分數進步之學生</t>
  </si>
  <si>
    <t>進步分數比</t>
  </si>
  <si>
    <t>二、被感謝人的姓名?</t>
  </si>
  <si>
    <t>三、「說出」想要對他(她)說的話。</t>
  </si>
  <si>
    <t xml:space="preserve">一、如何得知財團法人廣源基金會助學金?
</t>
  </si>
  <si>
    <t xml:space="preserve">二、何時領取過財團法人廣源基金會助學金？
</t>
  </si>
  <si>
    <t>四、如沒有專長或興趣，也可以協助基金會哪些事情？</t>
  </si>
  <si>
    <t xml:space="preserve">三、針對自己想改變的地方，現在可以如何改進?   </t>
  </si>
  <si>
    <t>五、可以協助基金會的時間？
(例:周末或連續假期、寒假、暑假、只要有空…等)</t>
  </si>
  <si>
    <t xml:space="preserve">二、回顧過去的你未領取此筆助學金時，想改變自己的地方？
(例：個性、習慣…)
</t>
  </si>
  <si>
    <t>7000021</t>
    <phoneticPr fontId="3" type="noConversion"/>
  </si>
  <si>
    <t>有無參加:</t>
    <phoneticPr fontId="6" type="noConversion"/>
  </si>
  <si>
    <t>1.有參加</t>
    <phoneticPr fontId="3" type="noConversion"/>
  </si>
  <si>
    <t>1.有達到</t>
    <phoneticPr fontId="3" type="noConversion"/>
  </si>
  <si>
    <t>2.不願意分享及郵寄</t>
    <phoneticPr fontId="3" type="noConversion"/>
  </si>
  <si>
    <t>2.無參加</t>
    <phoneticPr fontId="3" type="noConversion"/>
  </si>
  <si>
    <t>2.無達到</t>
    <phoneticPr fontId="3" type="noConversion"/>
  </si>
  <si>
    <t>灰底色為固定公式，請務必小心，不要按到Delete</t>
  </si>
  <si>
    <t xml:space="preserve">※此獎學金非每學期開放申請，請配合基金會公文申請
</t>
  </si>
  <si>
    <t>基金會填列複審結果
foundation final</t>
  </si>
  <si>
    <t>學生畢業後就業及參與活動意願統計表</t>
  </si>
  <si>
    <t>學年度學期</t>
  </si>
  <si>
    <t>學校縣市別</t>
  </si>
  <si>
    <t>申請助獎學金項目(學校初審結果)
school initial evaluation</t>
  </si>
  <si>
    <t xml:space="preserve">*居住狀態
residence status
</t>
  </si>
  <si>
    <t xml:space="preserve">*專長
specialties
</t>
  </si>
  <si>
    <t xml:space="preserve">*興趣
interests
</t>
  </si>
  <si>
    <t>*社團
club</t>
  </si>
  <si>
    <t>特殊優良表現獎學金</t>
  </si>
  <si>
    <t>科系</t>
  </si>
  <si>
    <t>未依約繳納校內相關就學費用之學生請打【V】</t>
  </si>
  <si>
    <t xml:space="preserve">複審結果
Approve result
</t>
  </si>
  <si>
    <t>學習心得優選順序</t>
  </si>
  <si>
    <t>期初三選一優選順序</t>
  </si>
  <si>
    <t>領取文具品名
Take the stationery name</t>
  </si>
  <si>
    <t>*帳戶戶名
account title</t>
  </si>
  <si>
    <t>助學獎學金
grant scholarship(NTD)</t>
  </si>
  <si>
    <t>自我專長獎學金
specialization scholarship(NTD)</t>
  </si>
  <si>
    <t>學業成績優秀獎學金
academic excellence scholarship
(NTD)</t>
  </si>
  <si>
    <t>特殊優良表現獎學金
excellent performance scholarship(NTD)</t>
  </si>
  <si>
    <t>考取技術士證照獎學金
certificate scholarship(NTD)</t>
  </si>
  <si>
    <t>良好學習習慣獎學金
good study habits  scholarship(NTD)</t>
  </si>
  <si>
    <t>課輔獎助金
supplementary scholarship(NTD)</t>
  </si>
  <si>
    <t>急難救助金
emergency subsidy
(NTD)</t>
  </si>
  <si>
    <t xml:space="preserve">其他 other
(NTD) </t>
  </si>
  <si>
    <t>合計
total
(NTD)</t>
  </si>
  <si>
    <t>*獎補助單位名稱
authority awarding the scholarship and grant</t>
  </si>
  <si>
    <t>*獎補助事項
items of scholarship and grant</t>
  </si>
  <si>
    <t>*獎補助金額
(新台幣)
amount of scholarship and grant</t>
  </si>
  <si>
    <t>*獎補助週期
cycle of scholarship and grant</t>
  </si>
  <si>
    <t>*獎補助起始時間
starting time of scholarship and grant</t>
  </si>
  <si>
    <t>*獎補助終止時間
finishing time of scholarship and grant</t>
  </si>
  <si>
    <t>*備註
remark</t>
  </si>
  <si>
    <t>嘉獎數量</t>
  </si>
  <si>
    <t>小功數量</t>
  </si>
  <si>
    <t>大功數量</t>
  </si>
  <si>
    <t>警告數量</t>
  </si>
  <si>
    <t>小過數量</t>
  </si>
  <si>
    <t>大過數量</t>
  </si>
  <si>
    <t>*薪資所得
(類別3；格式50)</t>
  </si>
  <si>
    <t>*利息所得
 (類別4；格式5A)</t>
  </si>
  <si>
    <t>*其他所得
(50和5A除外皆屬)</t>
  </si>
  <si>
    <t>*投資</t>
  </si>
  <si>
    <t>*不動產</t>
  </si>
  <si>
    <t>給付所得額總計
(薪資+利息+其他所得)</t>
  </si>
  <si>
    <t>動產
(本金+投資+利息所得)</t>
  </si>
  <si>
    <t>本金
(利息所得÷0.02095)</t>
  </si>
  <si>
    <t xml:space="preserve">平均每人每月所得
(給付所得額總計÷12個月÷全家總人口數)
</t>
  </si>
  <si>
    <t xml:space="preserve">平均每人動產標準金額
(動產金額÷全家總人口數)
</t>
  </si>
  <si>
    <t>全家人口不動產總值低於650萬元</t>
  </si>
  <si>
    <t xml:space="preserve">後背袋數量
Number of backpack </t>
  </si>
  <si>
    <t xml:space="preserve">鉛筆袋數量
Number of pencil bag
</t>
  </si>
  <si>
    <t xml:space="preserve">螢光筆數量
Number of highlighter
</t>
  </si>
  <si>
    <t>原子筆數量
Number of pens</t>
  </si>
  <si>
    <t>帽子數量
Number of hat</t>
  </si>
  <si>
    <t>書籍數量
Number of books</t>
  </si>
  <si>
    <t xml:space="preserve">耳機數量
Number of headset/headphones </t>
  </si>
  <si>
    <t xml:space="preserve">水瓶數量
Number of water bottles
</t>
  </si>
  <si>
    <t>文具用品數量
Number of stationery</t>
  </si>
  <si>
    <t>補助級別評分</t>
  </si>
  <si>
    <t>最高學歷學校名稱</t>
  </si>
  <si>
    <t>科別</t>
  </si>
  <si>
    <t>行業別</t>
  </si>
  <si>
    <t>公司名稱</t>
  </si>
  <si>
    <t>職稱</t>
  </si>
  <si>
    <t>經基金會人員連絡後，請填寫該生近況</t>
  </si>
  <si>
    <t>出席基金會回動次數</t>
  </si>
  <si>
    <t>出席基金會回動名稱</t>
  </si>
  <si>
    <t>無法聯繫到本人-電話空號</t>
  </si>
  <si>
    <t>無法聯繫到本人，需待家長轉告本人</t>
  </si>
  <si>
    <t>活動日期剛好不便參加</t>
  </si>
  <si>
    <t>工作地點在國外，不便回國參加</t>
  </si>
  <si>
    <t>工作地點偏遠，時間效益考量，不便參加</t>
  </si>
  <si>
    <t>工作地點偏遠，交通費考量，不便參加</t>
  </si>
  <si>
    <t>本人身體健康因素，無法參加</t>
  </si>
  <si>
    <t>不記得有領過廣源慈善基金會助獎學金</t>
  </si>
  <si>
    <t>其他
(請自填)</t>
  </si>
  <si>
    <t xml:space="preserve">1.需要助學金之原因(必填)：
2.如何得知及判斷學生確實有需要(必填)：
3.請敘述學業成績未達標準之說明：(必填)
例：雖該生107學年度第1學期平均成績未達大學級別平均成績75分之標準，望廣源慈善基金會能給予申請機會，幫助該生高中(職)畢業後銜接就讀大學時，仍然可以獲得助(獎)學金補助，安心就學。該生在校學習表現之說明與推薦如下：
</t>
    <phoneticPr fontId="3" type="noConversion"/>
  </si>
  <si>
    <t>合計 total amount NT$</t>
    <phoneticPr fontId="6" type="noConversion"/>
  </si>
  <si>
    <t>計算各補助項目之人數 total number of students</t>
    <phoneticPr fontId="6" type="noConversion"/>
  </si>
  <si>
    <t>獎學金上限(新台幣)</t>
  </si>
  <si>
    <t>全國性/個人代表/第1名</t>
  </si>
  <si>
    <t>全國性/個人代表/第2名</t>
  </si>
  <si>
    <t>全國性/個人代表/第3名</t>
  </si>
  <si>
    <t>全國性/個人代表/第4名</t>
  </si>
  <si>
    <t>全國性/個人代表/第5名</t>
  </si>
  <si>
    <t>全國性/個人代表/第6名</t>
  </si>
  <si>
    <t>全國性/團體代表/第1名</t>
  </si>
  <si>
    <t>全國性/團體代表/第2名</t>
  </si>
  <si>
    <t>全國性/團體代表/第3名</t>
  </si>
  <si>
    <t>全國性/團體代表/第4名</t>
  </si>
  <si>
    <t>全國性/團體代表/第5名</t>
  </si>
  <si>
    <t>全國性/團體代表/第6名</t>
  </si>
  <si>
    <t>縣級及市級(直轄市)/個人代表/第1名</t>
  </si>
  <si>
    <t>縣級及市級(直轄市)/個人代表/第2名</t>
  </si>
  <si>
    <t>縣級及市級(直轄市)/個人代表/第3名</t>
  </si>
  <si>
    <t>縣級及市級(直轄市)/個人代表/第4名</t>
  </si>
  <si>
    <t>縣級及市級(直轄市)/個人代表/第5名</t>
  </si>
  <si>
    <t>縣級及市級(直轄市)/個人代表/第6名</t>
  </si>
  <si>
    <t>縣級及市級(直轄市)/團體代表/第1名</t>
  </si>
  <si>
    <t>縣級及市級(直轄市)/團體代表/第2名</t>
  </si>
  <si>
    <t>縣級及市級(直轄市)/團體代表/第3名</t>
  </si>
  <si>
    <t>縣級及市級(直轄市)/團體代表/第4名</t>
  </si>
  <si>
    <t>縣級及市級(直轄市)/團體代表/第5名</t>
  </si>
  <si>
    <t>縣級及市級(直轄市)/團體代表/第6名</t>
  </si>
  <si>
    <t>鄉、鎮、市(縣轄市)及區級/個人代表/第1名</t>
  </si>
  <si>
    <t>鄉、鎮、市(縣轄市)及區級/個人代表/第2名</t>
  </si>
  <si>
    <t>鄉、鎮、市(縣轄市)及區級/個人代表/第3名</t>
  </si>
  <si>
    <t>鄉、鎮、市(縣轄市)及區級/個人代表/第4名</t>
  </si>
  <si>
    <t>鄉、鎮、市(縣轄市)及區級/個人代表/第5名</t>
  </si>
  <si>
    <t>鄉、鎮、市(縣轄市)及區級/個人代表/第6名</t>
  </si>
  <si>
    <t>鄉、鎮、市(縣轄市)及區級/團體代表/第1名</t>
  </si>
  <si>
    <t>鄉、鎮、市(縣轄市)及區級/團體代表/第2名</t>
  </si>
  <si>
    <t>鄉、鎮、市(縣轄市)及區級/團體代表/第3名</t>
  </si>
  <si>
    <t>鄉、鎮、市(縣轄市)及區級/團體代表/第4名</t>
  </si>
  <si>
    <t>鄉、鎮、市(縣轄市)及區級/團體代表/第5名</t>
  </si>
  <si>
    <t>鄉、鎮、市(縣轄市)及區級/團體代表/第6名</t>
  </si>
  <si>
    <r>
      <t>*代號
bank code
(郵局代號是</t>
    </r>
    <r>
      <rPr>
        <b/>
        <sz val="14"/>
        <color rgb="FFFF0000"/>
        <rFont val="新細明體"/>
        <family val="1"/>
        <charset val="136"/>
        <scheme val="minor"/>
      </rPr>
      <t>7000021</t>
    </r>
    <r>
      <rPr>
        <b/>
        <sz val="14"/>
        <rFont val="新細明體"/>
        <family val="1"/>
        <charset val="136"/>
        <scheme val="minor"/>
      </rPr>
      <t>)</t>
    </r>
  </si>
  <si>
    <r>
      <t>*</t>
    </r>
    <r>
      <rPr>
        <b/>
        <sz val="14"/>
        <color rgb="FFFF0000"/>
        <rFont val="新細明體"/>
        <family val="1"/>
        <charset val="136"/>
        <scheme val="minor"/>
      </rPr>
      <t>(請自填)</t>
    </r>
    <r>
      <rPr>
        <b/>
        <sz val="14"/>
        <color indexed="8"/>
        <rFont val="新細明體"/>
        <family val="1"/>
        <charset val="136"/>
        <scheme val="minor"/>
      </rPr>
      <t xml:space="preserve">
1.租屋月租NTD
2.自有房屋貸款每月NTD
3.借住親友家月租NTD</t>
    </r>
  </si>
  <si>
    <t>32G隨身碟數量
Number of USB flash drive</t>
    <phoneticPr fontId="3" type="noConversion"/>
  </si>
  <si>
    <t>自動鉛筆(含橡皮擦)數量
Number of mechanical pencils (including eraser)</t>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</si>
  <si>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</si>
  <si>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t>舊生</t>
  </si>
  <si>
    <t>舊生</t>
    <phoneticPr fontId="3" type="noConversion"/>
  </si>
  <si>
    <t xml:space="preserve">浮貼一張2吋
半身彩色照片
</t>
    <phoneticPr fontId="3" type="noConversion"/>
  </si>
  <si>
    <t>★簽名欄位請勿跨頁，否則一律不予受理!</t>
  </si>
  <si>
    <t>★簽名欄位請勿跨頁，否則一律不予受理!</t>
    <phoneticPr fontId="3" type="noConversion"/>
  </si>
  <si>
    <t>四、學生家庭狀況、導師意見及評語、學生特殊表現或媒體新聞報導</t>
  </si>
  <si>
    <t>五、獎懲紀錄</t>
  </si>
  <si>
    <t xml:space="preserve">六、成績資料輸入  </t>
  </si>
  <si>
    <t>財團法人廣源慈善基金會
履行個人資料保護法告知義務暨申請人個人資料蒐集、處理、利用同意書</t>
    <phoneticPr fontId="3"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</si>
  <si>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</si>
  <si>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</si>
  <si>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</si>
  <si>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同戶籍</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</si>
  <si>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</si>
  <si>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</si>
  <si>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</si>
  <si>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</si>
  <si>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</si>
  <si>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</si>
  <si>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</si>
  <si>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t>編號</t>
  </si>
  <si>
    <t>稱謂</t>
  </si>
  <si>
    <t>學生本人</t>
  </si>
  <si>
    <t>父</t>
  </si>
  <si>
    <t>母</t>
  </si>
  <si>
    <t>兄</t>
  </si>
  <si>
    <t>弟</t>
  </si>
  <si>
    <t>姊</t>
  </si>
  <si>
    <t>妹</t>
  </si>
  <si>
    <t>祖父</t>
  </si>
  <si>
    <t>祖母</t>
  </si>
  <si>
    <t>配偶</t>
  </si>
  <si>
    <t>公公</t>
  </si>
  <si>
    <t>婆婆</t>
  </si>
  <si>
    <t>外祖父</t>
  </si>
  <si>
    <t>外祖母</t>
  </si>
  <si>
    <t>伯伯</t>
  </si>
  <si>
    <t>伯母</t>
  </si>
  <si>
    <t>叔叔</t>
  </si>
  <si>
    <t>嬸嬸</t>
  </si>
  <si>
    <t>姑姑</t>
  </si>
  <si>
    <t>姑丈</t>
  </si>
  <si>
    <t>舅舅</t>
  </si>
  <si>
    <t>舅媽</t>
  </si>
  <si>
    <t>阿姨</t>
  </si>
  <si>
    <t>姨丈</t>
  </si>
  <si>
    <t>姨婆</t>
  </si>
  <si>
    <t>叔公</t>
  </si>
  <si>
    <t>安置於社福機構</t>
  </si>
  <si>
    <t>其他(請自填)</t>
  </si>
  <si>
    <t>職業</t>
  </si>
  <si>
    <t>無</t>
  </si>
  <si>
    <t>學生</t>
  </si>
  <si>
    <t>農、林、漁、牧業</t>
  </si>
  <si>
    <t>礦業及土石採取業</t>
  </si>
  <si>
    <t>製造業</t>
  </si>
  <si>
    <t>電力及燃氣供應業</t>
  </si>
  <si>
    <t>用水供應及污染整治業</t>
  </si>
  <si>
    <t>營造業</t>
  </si>
  <si>
    <t>批發及零售業</t>
  </si>
  <si>
    <t>運輸及倉儲業</t>
  </si>
  <si>
    <t>住宿及餐飲業</t>
  </si>
  <si>
    <t>資訊及通訊傳播業</t>
  </si>
  <si>
    <t>金融及保險業</t>
  </si>
  <si>
    <t>不動產業</t>
  </si>
  <si>
    <t>專業、科學及技術服務業</t>
  </si>
  <si>
    <t>支援服務業</t>
  </si>
  <si>
    <t>公共行政及國防；強制性社會安全</t>
  </si>
  <si>
    <t>教育服務業</t>
  </si>
  <si>
    <t>醫療保健及社會工作服務業</t>
  </si>
  <si>
    <t>藝術、娛樂及休閒服務業</t>
  </si>
  <si>
    <t>其他服務業</t>
  </si>
  <si>
    <t>打臨工</t>
  </si>
  <si>
    <t>1.學生本人</t>
    <phoneticPr fontId="3" type="noConversion"/>
  </si>
  <si>
    <t>2.父</t>
    <phoneticPr fontId="3" type="noConversion"/>
  </si>
  <si>
    <t>3.母</t>
    <phoneticPr fontId="3" type="noConversion"/>
  </si>
  <si>
    <t>4.兄</t>
    <phoneticPr fontId="3" type="noConversion"/>
  </si>
  <si>
    <t>5.弟</t>
    <phoneticPr fontId="3" type="noConversion"/>
  </si>
  <si>
    <t>6.姊</t>
    <phoneticPr fontId="3" type="noConversion"/>
  </si>
  <si>
    <t>7.妹</t>
    <phoneticPr fontId="3" type="noConversion"/>
  </si>
  <si>
    <t>8.祖父</t>
    <phoneticPr fontId="3" type="noConversion"/>
  </si>
  <si>
    <t>9.祖母</t>
    <phoneticPr fontId="3" type="noConversion"/>
  </si>
  <si>
    <t>10.配偶</t>
    <phoneticPr fontId="3" type="noConversion"/>
  </si>
  <si>
    <t>11.公公</t>
    <phoneticPr fontId="3" type="noConversion"/>
  </si>
  <si>
    <t>12.婆婆</t>
    <phoneticPr fontId="3" type="noConversion"/>
  </si>
  <si>
    <t>13.外祖父</t>
    <phoneticPr fontId="3" type="noConversion"/>
  </si>
  <si>
    <t>14.外祖母</t>
    <phoneticPr fontId="3" type="noConversion"/>
  </si>
  <si>
    <t>15.伯伯</t>
    <phoneticPr fontId="3" type="noConversion"/>
  </si>
  <si>
    <t>16.伯母</t>
    <phoneticPr fontId="3" type="noConversion"/>
  </si>
  <si>
    <t>17.叔叔</t>
    <phoneticPr fontId="3" type="noConversion"/>
  </si>
  <si>
    <t>18.嬸嬸</t>
    <phoneticPr fontId="3" type="noConversion"/>
  </si>
  <si>
    <t>19.姑姑</t>
    <phoneticPr fontId="3" type="noConversion"/>
  </si>
  <si>
    <t>20.姑丈</t>
    <phoneticPr fontId="3" type="noConversion"/>
  </si>
  <si>
    <t>21.舅舅</t>
    <phoneticPr fontId="3" type="noConversion"/>
  </si>
  <si>
    <t>22.舅媽</t>
    <phoneticPr fontId="3" type="noConversion"/>
  </si>
  <si>
    <t>23.阿姨</t>
    <phoneticPr fontId="3" type="noConversion"/>
  </si>
  <si>
    <t>24.姨丈</t>
    <phoneticPr fontId="3" type="noConversion"/>
  </si>
  <si>
    <t>25.姨婆</t>
    <phoneticPr fontId="3" type="noConversion"/>
  </si>
  <si>
    <t>26.叔公</t>
    <phoneticPr fontId="3" type="noConversion"/>
  </si>
  <si>
    <t>27.安置於社福機構</t>
    <phoneticPr fontId="3" type="noConversion"/>
  </si>
  <si>
    <t>28.其他(請自填)</t>
    <phoneticPr fontId="3" type="noConversion"/>
  </si>
  <si>
    <t xml:space="preserve">「稱謂」編號 </t>
    <phoneticPr fontId="3" type="noConversion"/>
  </si>
  <si>
    <t>「職業」編號</t>
    <phoneticPr fontId="3" type="noConversion"/>
  </si>
  <si>
    <t>1.無</t>
    <phoneticPr fontId="3" type="noConversion"/>
  </si>
  <si>
    <t>2.學生</t>
  </si>
  <si>
    <t>2.學生</t>
    <phoneticPr fontId="3" type="noConversion"/>
  </si>
  <si>
    <t>3.農、林、漁、牧業</t>
    <phoneticPr fontId="3" type="noConversion"/>
  </si>
  <si>
    <t>4.礦業及土石採取業</t>
    <phoneticPr fontId="3" type="noConversion"/>
  </si>
  <si>
    <t>5.製造業</t>
    <phoneticPr fontId="3" type="noConversion"/>
  </si>
  <si>
    <t>6.電力及燃氣供應業</t>
    <phoneticPr fontId="3" type="noConversion"/>
  </si>
  <si>
    <t>7.用水供應及污染整治業</t>
    <phoneticPr fontId="3" type="noConversion"/>
  </si>
  <si>
    <t>8.營造業</t>
    <phoneticPr fontId="3" type="noConversion"/>
  </si>
  <si>
    <t>9.批發及零售業</t>
    <phoneticPr fontId="3" type="noConversion"/>
  </si>
  <si>
    <t>10.運輸及倉儲業</t>
    <phoneticPr fontId="3" type="noConversion"/>
  </si>
  <si>
    <t>11.住宿及餐飲業</t>
    <phoneticPr fontId="3" type="noConversion"/>
  </si>
  <si>
    <t>12.資訊及通訊傳播業</t>
    <phoneticPr fontId="3" type="noConversion"/>
  </si>
  <si>
    <t>13.金融及保險業</t>
    <phoneticPr fontId="3" type="noConversion"/>
  </si>
  <si>
    <t>14.不動產業</t>
    <phoneticPr fontId="3" type="noConversion"/>
  </si>
  <si>
    <t>15.專業、科學及技術服務業</t>
    <phoneticPr fontId="3" type="noConversion"/>
  </si>
  <si>
    <t>16.支援服務業</t>
    <phoneticPr fontId="3" type="noConversion"/>
  </si>
  <si>
    <t>17.公共行政及國防；強制性社會安全</t>
    <phoneticPr fontId="3" type="noConversion"/>
  </si>
  <si>
    <t>18.教育服務業</t>
    <phoneticPr fontId="3" type="noConversion"/>
  </si>
  <si>
    <t>19.醫療保健及社會工作服務業</t>
    <phoneticPr fontId="3" type="noConversion"/>
  </si>
  <si>
    <t>20.藝術、娛樂及休閒服務業</t>
    <phoneticPr fontId="3" type="noConversion"/>
  </si>
  <si>
    <t>21.其他服務業</t>
    <phoneticPr fontId="3" type="noConversion"/>
  </si>
  <si>
    <t>22.打臨工</t>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</si>
  <si>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</si>
  <si>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t>※請勾選已提交之「非必備，自由提交」文件：</t>
  </si>
  <si>
    <t>※其他助獎學金申請相關文件(有提出相關申請才需勾選)</t>
  </si>
  <si>
    <t>*性別
gender
(男male/
女female)</t>
    <phoneticPr fontId="3" type="noConversion"/>
  </si>
  <si>
    <r>
      <rPr>
        <b/>
        <u/>
        <sz val="14"/>
        <color rgb="FFFF0000"/>
        <rFont val="新細明體"/>
        <family val="1"/>
        <charset val="136"/>
        <scheme val="minor"/>
      </rPr>
      <t>應備文件提交之情況</t>
    </r>
    <r>
      <rPr>
        <b/>
        <sz val="14"/>
        <color rgb="FFFF0000"/>
        <rFont val="新細明體"/>
        <family val="1"/>
        <charset val="136"/>
        <scheme val="minor"/>
      </rPr>
      <t xml:space="preserve">
</t>
    </r>
    <r>
      <rPr>
        <sz val="14"/>
        <color rgb="FFFF0000"/>
        <rFont val="新細明體"/>
        <family val="1"/>
        <charset val="136"/>
        <scheme val="minor"/>
      </rPr>
      <t>★應備文件皆已預設【</t>
    </r>
    <r>
      <rPr>
        <b/>
        <sz val="14"/>
        <color rgb="FFFF0000"/>
        <rFont val="新細明體"/>
        <family val="1"/>
        <charset val="136"/>
        <scheme val="minor"/>
      </rPr>
      <t>已提交</t>
    </r>
    <r>
      <rPr>
        <sz val="14"/>
        <color rgb="FFFF0000"/>
        <rFont val="新細明體"/>
        <family val="1"/>
        <charset val="136"/>
        <scheme val="minor"/>
      </rPr>
      <t>】，</t>
    </r>
    <r>
      <rPr>
        <b/>
        <sz val="14"/>
        <color rgb="FF0000FF"/>
        <rFont val="新細明體"/>
        <family val="1"/>
        <charset val="136"/>
        <scheme val="minor"/>
      </rPr>
      <t>如缺件</t>
    </r>
    <r>
      <rPr>
        <sz val="14"/>
        <color rgb="FF0000FF"/>
        <rFont val="新細明體"/>
        <family val="1"/>
        <charset val="136"/>
        <scheme val="minor"/>
      </rPr>
      <t>，請</t>
    </r>
    <r>
      <rPr>
        <u/>
        <sz val="14"/>
        <color rgb="FF0000FF"/>
        <rFont val="新細明體"/>
        <family val="1"/>
        <charset val="136"/>
        <scheme val="minor"/>
      </rPr>
      <t>承辦人</t>
    </r>
    <r>
      <rPr>
        <sz val="14"/>
        <color rgb="FF0000FF"/>
        <rFont val="新細明體"/>
        <family val="1"/>
        <charset val="136"/>
        <scheme val="minor"/>
      </rPr>
      <t>依實下拉點選
【未提交】或【無須提交】。</t>
    </r>
    <r>
      <rPr>
        <sz val="14"/>
        <color rgb="FFFF0000"/>
        <rFont val="新細明體"/>
        <family val="1"/>
        <charset val="136"/>
        <scheme val="minor"/>
      </rPr>
      <t xml:space="preserve">
注意！點選BW欄至CL欄前，請先再次確認學生</t>
    </r>
    <r>
      <rPr>
        <u/>
        <sz val="14"/>
        <color rgb="FFFF0000"/>
        <rFont val="新細明體"/>
        <family val="1"/>
        <charset val="136"/>
        <scheme val="minor"/>
      </rPr>
      <t>身分別</t>
    </r>
    <r>
      <rPr>
        <sz val="14"/>
        <color rgb="FFFF0000"/>
        <rFont val="新細明體"/>
        <family val="1"/>
        <charset val="136"/>
        <scheme val="minor"/>
      </rPr>
      <t>是否正確，再點選!</t>
    </r>
    <r>
      <rPr>
        <b/>
        <sz val="14"/>
        <color rgb="FFFF0000"/>
        <rFont val="新細明體"/>
        <family val="1"/>
        <charset val="136"/>
        <scheme val="minor"/>
      </rPr>
      <t xml:space="preserve">
</t>
    </r>
  </si>
  <si>
    <r>
      <t xml:space="preserve">(選填)非必備文件提交之情況
</t>
    </r>
    <r>
      <rPr>
        <b/>
        <sz val="14"/>
        <color rgb="FFFF0000"/>
        <rFont val="新細明體"/>
        <family val="1"/>
        <charset val="136"/>
        <scheme val="minor"/>
      </rPr>
      <t>※如無申請下列相關之獎學金則無需填寫</t>
    </r>
  </si>
  <si>
    <r>
      <t xml:space="preserve">*姓名
name of applicant
</t>
    </r>
    <r>
      <rPr>
        <b/>
        <sz val="12"/>
        <color rgb="FF7030A0"/>
        <rFont val="Arial"/>
        <family val="2"/>
      </rPr>
      <t/>
    </r>
    <phoneticPr fontId="62" type="noConversion"/>
  </si>
  <si>
    <r>
      <t xml:space="preserve">*FB暱稱
</t>
    </r>
    <r>
      <rPr>
        <b/>
        <sz val="12"/>
        <color rgb="FF7030A0"/>
        <rFont val="Arial"/>
        <family val="2"/>
      </rPr>
      <t/>
    </r>
    <phoneticPr fontId="62" type="noConversion"/>
  </si>
  <si>
    <r>
      <t>自我專長</t>
    </r>
    <r>
      <rPr>
        <b/>
        <sz val="14"/>
        <color rgb="FF00B050"/>
        <rFont val="新細明體"/>
        <family val="1"/>
        <charset val="136"/>
        <scheme val="minor"/>
      </rPr>
      <t>電子檔</t>
    </r>
    <r>
      <rPr>
        <b/>
        <sz val="14"/>
        <color indexed="8"/>
        <rFont val="新細明體"/>
        <family val="1"/>
        <charset val="136"/>
        <scheme val="minor"/>
      </rPr>
      <t xml:space="preserve">
</t>
    </r>
    <r>
      <rPr>
        <b/>
        <sz val="14"/>
        <color rgb="FFFF0000"/>
        <rFont val="新細明體"/>
        <family val="1"/>
        <charset val="136"/>
        <scheme val="minor"/>
      </rPr>
      <t>(須具供他人學習之實際教學內容，而非介紹自己有哪些專長)</t>
    </r>
    <r>
      <rPr>
        <b/>
        <sz val="14"/>
        <color indexed="8"/>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</si>
  <si>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-題目解答筆記</t>
    </r>
    <r>
      <rPr>
        <sz val="14"/>
        <color indexed="8"/>
        <rFont val="新細明體"/>
        <family val="1"/>
        <charset val="136"/>
        <scheme val="minor"/>
      </rPr>
      <t xml:space="preserve">
</t>
    </r>
    <r>
      <rPr>
        <b/>
        <sz val="14"/>
        <color rgb="FFFF0000"/>
        <rFont val="新細明體"/>
        <family val="1"/>
        <charset val="136"/>
        <scheme val="minor"/>
      </rPr>
      <t>(如於學習心得填列願意分享者)</t>
    </r>
    <r>
      <rPr>
        <sz val="14"/>
        <color indexed="8"/>
        <rFont val="新細明體"/>
        <family val="1"/>
        <charset val="136"/>
        <scheme val="minor"/>
      </rPr>
      <t xml:space="preserve">
</t>
    </r>
    <r>
      <rPr>
        <b/>
        <sz val="14"/>
        <color indexed="8"/>
        <rFont val="新細明體"/>
        <family val="1"/>
        <charset val="136"/>
        <scheme val="minor"/>
      </rPr>
      <t xml:space="preserve">
</t>
    </r>
  </si>
  <si>
    <r>
      <rPr>
        <b/>
        <sz val="14"/>
        <color rgb="FFFF0000"/>
        <rFont val="新細明體"/>
        <family val="1"/>
        <charset val="136"/>
        <scheme val="minor"/>
      </rPr>
      <t>*</t>
    </r>
    <r>
      <rPr>
        <b/>
        <sz val="14"/>
        <color indexed="8"/>
        <rFont val="新細明體"/>
        <family val="1"/>
        <charset val="136"/>
        <scheme val="minor"/>
      </rPr>
      <t xml:space="preserve">良好學習習慣獎學金相關證明文件
</t>
    </r>
    <r>
      <rPr>
        <b/>
        <sz val="14"/>
        <color rgb="FF0000FF"/>
        <rFont val="新細明體"/>
        <family val="1"/>
        <charset val="136"/>
        <scheme val="minor"/>
      </rPr>
      <t>(國小及國中生必填)</t>
    </r>
    <r>
      <rPr>
        <b/>
        <sz val="14"/>
        <color rgb="FFFF0000"/>
        <rFont val="新細明體"/>
        <family val="1"/>
        <charset val="136"/>
        <scheme val="minor"/>
      </rPr>
      <t xml:space="preserve">
★已預設【已提交】，如缺件，請承辦人依實下拉點選
【未提交】或【無須提交】。
</t>
    </r>
  </si>
  <si>
    <r>
      <t xml:space="preserve">課輔獎助金相關證明文件
</t>
    </r>
    <r>
      <rPr>
        <b/>
        <sz val="14"/>
        <color rgb="FFFF0000"/>
        <rFont val="新細明體"/>
        <family val="1"/>
        <charset val="136"/>
        <scheme val="minor"/>
      </rPr>
      <t>★課輔</t>
    </r>
    <r>
      <rPr>
        <b/>
        <sz val="14"/>
        <color rgb="FF00B050"/>
        <rFont val="新細明體"/>
        <family val="1"/>
        <charset val="136"/>
        <scheme val="minor"/>
      </rPr>
      <t>前</t>
    </r>
    <r>
      <rPr>
        <b/>
        <sz val="14"/>
        <color rgb="FFFF0000"/>
        <rFont val="新細明體"/>
        <family val="1"/>
        <charset val="136"/>
        <scheme val="minor"/>
      </rPr>
      <t>提交</t>
    </r>
  </si>
  <si>
    <r>
      <rPr>
        <b/>
        <sz val="14"/>
        <rFont val="新細明體"/>
        <family val="1"/>
        <charset val="136"/>
        <scheme val="minor"/>
      </rPr>
      <t>課輔獎助金相關證明文件</t>
    </r>
    <r>
      <rPr>
        <b/>
        <sz val="14"/>
        <color rgb="FFFF0000"/>
        <rFont val="新細明體"/>
        <family val="1"/>
        <charset val="136"/>
        <scheme val="minor"/>
      </rPr>
      <t xml:space="preserve">
★課輔</t>
    </r>
    <r>
      <rPr>
        <b/>
        <sz val="14"/>
        <color rgb="FF00B050"/>
        <rFont val="新細明體"/>
        <family val="1"/>
        <charset val="136"/>
        <scheme val="minor"/>
      </rPr>
      <t>後</t>
    </r>
    <r>
      <rPr>
        <b/>
        <sz val="14"/>
        <color rgb="FFFF0000"/>
        <rFont val="新細明體"/>
        <family val="1"/>
        <charset val="136"/>
        <scheme val="minor"/>
      </rPr>
      <t xml:space="preserve">提交
</t>
    </r>
    <r>
      <rPr>
        <b/>
        <sz val="14"/>
        <color indexed="8"/>
        <rFont val="新細明體"/>
        <family val="1"/>
        <charset val="136"/>
        <scheme val="minor"/>
      </rPr>
      <t xml:space="preserve">
</t>
    </r>
  </si>
  <si>
    <r>
      <rPr>
        <b/>
        <sz val="14"/>
        <rFont val="新細明體"/>
        <family val="1"/>
        <charset val="136"/>
        <scheme val="minor"/>
      </rPr>
      <t>公庫生相關證明文件</t>
    </r>
    <r>
      <rPr>
        <b/>
        <sz val="14"/>
        <color rgb="FFFF0000"/>
        <rFont val="新細明體"/>
        <family val="1"/>
        <charset val="136"/>
        <scheme val="minor"/>
      </rPr>
      <t xml:space="preserve">
</t>
    </r>
  </si>
  <si>
    <r>
      <t>特殊案例需求單</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(請點選)</t>
    </r>
  </si>
  <si>
    <r>
      <t xml:space="preserve">特殊案例需求單
</t>
    </r>
    <r>
      <rPr>
        <b/>
        <sz val="14"/>
        <color rgb="FFFF0000"/>
        <rFont val="新細明體"/>
        <family val="1"/>
        <charset val="136"/>
        <scheme val="minor"/>
      </rPr>
      <t>(請填列說明內容)</t>
    </r>
  </si>
  <si>
    <r>
      <t xml:space="preserve">其他相關證明文件
</t>
    </r>
    <r>
      <rPr>
        <b/>
        <sz val="14"/>
        <color rgb="FFFF0000"/>
        <rFont val="新細明體"/>
        <family val="1"/>
        <charset val="136"/>
        <scheme val="minor"/>
      </rPr>
      <t>(請自填)</t>
    </r>
  </si>
  <si>
    <r>
      <t xml:space="preserve">備註
Remark
</t>
    </r>
    <r>
      <rPr>
        <b/>
        <sz val="14"/>
        <color rgb="FFFF0000"/>
        <rFont val="新細明體"/>
        <family val="1"/>
        <charset val="136"/>
        <scheme val="minor"/>
      </rPr>
      <t>(不通過原因)</t>
    </r>
  </si>
  <si>
    <r>
      <t xml:space="preserve">*申請書
</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(附件一)</t>
    </r>
    <r>
      <rPr>
        <b/>
        <sz val="14"/>
        <rFont val="新細明體"/>
        <family val="1"/>
        <charset val="136"/>
        <scheme val="minor"/>
      </rPr>
      <t>application</t>
    </r>
    <r>
      <rPr>
        <b/>
        <sz val="14"/>
        <color rgb="FFFF0000"/>
        <rFont val="新細明體"/>
        <family val="1"/>
        <charset val="136"/>
        <scheme val="minor"/>
      </rPr>
      <t xml:space="preserve">
(請點選)</t>
    </r>
    <r>
      <rPr>
        <b/>
        <sz val="14"/>
        <color indexed="8"/>
        <rFont val="新細明體"/>
        <family val="1"/>
        <charset val="136"/>
        <scheme val="minor"/>
      </rPr>
      <t xml:space="preserve">
</t>
    </r>
  </si>
  <si>
    <r>
      <t>*</t>
    </r>
    <r>
      <rPr>
        <b/>
        <u/>
        <sz val="14"/>
        <rFont val="新細明體"/>
        <family val="1"/>
        <charset val="136"/>
        <scheme val="minor"/>
      </rPr>
      <t>學生本人帳戶存摺封面影本</t>
    </r>
    <r>
      <rPr>
        <b/>
        <sz val="14"/>
        <rFont val="新細明體"/>
        <family val="1"/>
        <charset val="136"/>
        <scheme val="minor"/>
      </rPr>
      <t>黏貼於學生本人簽名確認之</t>
    </r>
    <r>
      <rPr>
        <b/>
        <u/>
        <sz val="14"/>
        <rFont val="新細明體"/>
        <family val="1"/>
        <charset val="136"/>
        <scheme val="minor"/>
      </rPr>
      <t>切結書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(附件二)</t>
    </r>
    <r>
      <rPr>
        <b/>
        <sz val="14"/>
        <rFont val="新細明體"/>
        <family val="1"/>
        <charset val="136"/>
        <scheme val="minor"/>
      </rPr>
      <t xml:space="preserve">
(記載有金融機構名稱、分行名稱、帳號、代號)
the title page of the bankbook of the student
</t>
    </r>
    <r>
      <rPr>
        <b/>
        <sz val="14"/>
        <color rgb="FFFF0000"/>
        <rFont val="新細明體"/>
        <family val="1"/>
        <charset val="136"/>
        <scheme val="minor"/>
      </rPr>
      <t>(請點選)</t>
    </r>
    <r>
      <rPr>
        <b/>
        <sz val="14"/>
        <rFont val="新細明體"/>
        <family val="1"/>
        <charset val="136"/>
        <scheme val="minor"/>
      </rPr>
      <t xml:space="preserve">
</t>
    </r>
  </si>
  <si>
    <r>
      <t>*『全戶』最近三個月內戶籍謄本</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the authentic copy of the entire household registration in the last three months
</t>
    </r>
    <r>
      <rPr>
        <b/>
        <sz val="14"/>
        <color rgb="FFFF0000"/>
        <rFont val="新細明體"/>
        <family val="1"/>
        <charset val="136"/>
        <scheme val="minor"/>
      </rPr>
      <t>(請點選)</t>
    </r>
  </si>
  <si>
    <r>
      <t>*低收入戶證明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low-income household
</t>
    </r>
  </si>
  <si>
    <r>
      <t>*特殊境遇家庭之子女證明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children of Special circumstances family
</t>
    </r>
  </si>
  <si>
    <r>
      <t>*中低收入戶證明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 and middle household</t>
    </r>
  </si>
  <si>
    <r>
      <t>*身心障礙生活補助證明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medium income household, front and back copy of the physically and mentally handicapped manual
</t>
    </r>
  </si>
  <si>
    <r>
      <rPr>
        <b/>
        <u/>
        <sz val="14"/>
        <color indexed="8"/>
        <rFont val="新細明體"/>
        <family val="1"/>
        <charset val="136"/>
        <scheme val="minor"/>
      </rPr>
      <t>*身心障礙手冊</t>
    </r>
    <r>
      <rPr>
        <b/>
        <sz val="14"/>
        <color indexed="8"/>
        <rFont val="新細明體"/>
        <family val="1"/>
        <charset val="136"/>
        <scheme val="minor"/>
      </rPr>
      <t>正反面影本證明</t>
    </r>
    <r>
      <rPr>
        <b/>
        <sz val="14"/>
        <color rgb="FF00B050"/>
        <rFont val="新細明體"/>
        <family val="1"/>
        <charset val="136"/>
        <scheme val="minor"/>
      </rPr>
      <t>掃描檔</t>
    </r>
    <r>
      <rPr>
        <b/>
        <sz val="14"/>
        <color indexed="8"/>
        <rFont val="新細明體"/>
        <family val="1"/>
        <charset val="136"/>
        <scheme val="minor"/>
      </rPr>
      <t xml:space="preserve">
 front and back copy of the physically and mentally handicapped manual
</t>
    </r>
  </si>
  <si>
    <r>
      <t>*弱勢家庭兒少證明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weak family
</t>
    </r>
  </si>
  <si>
    <r>
      <rPr>
        <b/>
        <sz val="14"/>
        <color rgb="FFFF0000"/>
        <rFont val="新細明體"/>
        <family val="1"/>
        <charset val="136"/>
        <scheme val="minor"/>
      </rPr>
      <t>*最近一年度</t>
    </r>
    <r>
      <rPr>
        <b/>
        <sz val="14"/>
        <color indexed="8"/>
        <rFont val="新細明體"/>
        <family val="1"/>
        <charset val="136"/>
        <scheme val="minor"/>
      </rPr>
      <t>『全戶』之「所得稅清單」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Income tax list for whole household in the recent year
</t>
    </r>
  </si>
  <si>
    <r>
      <rPr>
        <b/>
        <sz val="14"/>
        <color rgb="FFFF0000"/>
        <rFont val="新細明體"/>
        <family val="1"/>
        <charset val="136"/>
        <scheme val="minor"/>
      </rPr>
      <t>*最近一年度</t>
    </r>
    <r>
      <rPr>
        <b/>
        <sz val="14"/>
        <color indexed="8"/>
        <rFont val="新細明體"/>
        <family val="1"/>
        <charset val="136"/>
        <scheme val="minor"/>
      </rPr>
      <t>『全戶』之「財產清單」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property list for whole household in the recent year</t>
    </r>
  </si>
  <si>
    <r>
      <t xml:space="preserve">自我專長
</t>
    </r>
    <r>
      <rPr>
        <b/>
        <sz val="14"/>
        <color rgb="FF00B050"/>
        <rFont val="新細明體"/>
        <family val="1"/>
        <charset val="136"/>
        <scheme val="minor"/>
      </rPr>
      <t>動態影片檔</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</si>
  <si>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純聲音檔(mp3)</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</si>
  <si>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靜態純文字圖片檔(word、ppt)</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</si>
  <si>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自我專長相關資料之</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(附件四之三)</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</si>
  <si>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t>
    </r>
    <r>
      <rPr>
        <b/>
        <sz val="14"/>
        <color rgb="FF00B050"/>
        <rFont val="新細明體"/>
        <family val="1"/>
        <charset val="136"/>
        <scheme val="minor"/>
      </rPr>
      <t>題目解答筆記</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sz val="14"/>
        <color rgb="FF006600"/>
        <rFont val="新細明體"/>
        <family val="1"/>
        <charset val="136"/>
        <scheme val="minor"/>
      </rPr>
      <t xml:space="preserve">
</t>
    </r>
    <r>
      <rPr>
        <sz val="14"/>
        <color indexed="8"/>
        <rFont val="新細明體"/>
        <family val="1"/>
        <charset val="136"/>
        <scheme val="minor"/>
      </rPr>
      <t xml:space="preserve">
</t>
    </r>
    <r>
      <rPr>
        <b/>
        <sz val="14"/>
        <color indexed="8"/>
        <rFont val="新細明體"/>
        <family val="1"/>
        <charset val="136"/>
        <scheme val="minor"/>
      </rPr>
      <t xml:space="preserve">
</t>
    </r>
  </si>
  <si>
    <r>
      <rPr>
        <b/>
        <sz val="14"/>
        <rFont val="新細明體"/>
        <family val="1"/>
        <charset val="136"/>
        <scheme val="minor"/>
      </rP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r>
      <rPr>
        <sz val="14"/>
        <color indexed="8"/>
        <rFont val="新細明體"/>
        <family val="1"/>
        <charset val="136"/>
        <scheme val="minor"/>
      </rPr>
      <t xml:space="preserve">
</t>
    </r>
    <r>
      <rPr>
        <b/>
        <sz val="14"/>
        <color indexed="8"/>
        <rFont val="新細明體"/>
        <family val="1"/>
        <charset val="136"/>
        <scheme val="minor"/>
      </rPr>
      <t xml:space="preserve">
</t>
    </r>
  </si>
  <si>
    <r>
      <t>良好學習習慣</t>
    </r>
    <r>
      <rPr>
        <b/>
        <sz val="14"/>
        <color rgb="FFFF0000"/>
        <rFont val="新細明體"/>
        <family val="1"/>
        <charset val="136"/>
        <scheme val="minor"/>
      </rPr>
      <t>評量表正本</t>
    </r>
    <r>
      <rPr>
        <b/>
        <sz val="14"/>
        <color rgb="FF00B050"/>
        <rFont val="新細明體"/>
        <family val="1"/>
        <charset val="136"/>
        <scheme val="minor"/>
      </rPr>
      <t>掃描檔</t>
    </r>
    <r>
      <rPr>
        <b/>
        <sz val="14"/>
        <color rgb="FFFF0000"/>
        <rFont val="新細明體"/>
        <family val="1"/>
        <charset val="136"/>
        <scheme val="minor"/>
      </rPr>
      <t>(附件五)</t>
    </r>
  </si>
  <si>
    <r>
      <rPr>
        <b/>
        <sz val="14"/>
        <color rgb="FFFF0000"/>
        <rFont val="新細明體"/>
        <family val="1"/>
        <charset val="136"/>
        <scheme val="minor"/>
      </rPr>
      <t>筆記副本</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b/>
        <sz val="14"/>
        <rFont val="新細明體"/>
        <family val="1"/>
        <charset val="136"/>
        <scheme val="minor"/>
      </rPr>
      <t xml:space="preserve">
(國小1科、國中2科)
</t>
    </r>
  </si>
  <si>
    <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</si>
  <si>
    <r>
      <rPr>
        <b/>
        <u/>
        <sz val="14"/>
        <color rgb="FFFF0000"/>
        <rFont val="新細明體"/>
        <family val="1"/>
        <charset val="136"/>
        <scheme val="minor"/>
      </rPr>
      <t>著作權及肖像權同意書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(附件四之五)</t>
    </r>
  </si>
  <si>
    <r>
      <t>課輔員提案計畫書</t>
    </r>
    <r>
      <rPr>
        <b/>
        <sz val="14"/>
        <color rgb="FFFF0000"/>
        <rFont val="新細明體"/>
        <family val="1"/>
        <charset val="136"/>
        <scheme val="minor"/>
      </rPr>
      <t>中英文版正本</t>
    </r>
    <r>
      <rPr>
        <b/>
        <sz val="14"/>
        <color rgb="FF00B050"/>
        <rFont val="新細明體"/>
        <family val="1"/>
        <charset val="136"/>
        <scheme val="minor"/>
      </rPr>
      <t>電子檔</t>
    </r>
    <r>
      <rPr>
        <b/>
        <sz val="14"/>
        <color rgb="FFFF0000"/>
        <rFont val="新細明體"/>
        <family val="1"/>
        <charset val="136"/>
        <scheme val="minor"/>
      </rPr>
      <t>(附件十)</t>
    </r>
  </si>
  <si>
    <r>
      <rPr>
        <b/>
        <u/>
        <sz val="14"/>
        <color rgb="FFFF0000"/>
        <rFont val="新細明體"/>
        <family val="1"/>
        <charset val="136"/>
        <scheme val="minor"/>
      </rPr>
      <t>課輔內容著作轉讓同意書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(附件四之六)</t>
    </r>
  </si>
  <si>
    <r>
      <t>教案範本</t>
    </r>
    <r>
      <rPr>
        <b/>
        <u/>
        <sz val="14"/>
        <color rgb="FF00B050"/>
        <rFont val="新細明體"/>
        <family val="1"/>
        <charset val="136"/>
        <scheme val="minor"/>
      </rPr>
      <t>電子檔</t>
    </r>
  </si>
  <si>
    <r>
      <t>學校公庫帳戶資料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</si>
  <si>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課輔員出席表</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</si>
  <si>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t>受輔學生簽到表</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(請自製)</t>
    </r>
  </si>
  <si>
    <r>
      <t>課輔成果授課講義內容</t>
    </r>
    <r>
      <rPr>
        <b/>
        <u/>
        <sz val="14"/>
        <color rgb="FF00B050"/>
        <rFont val="新細明體"/>
        <family val="1"/>
        <charset val="136"/>
        <scheme val="minor"/>
      </rPr>
      <t>電子檔</t>
    </r>
  </si>
  <si>
    <r>
      <t>課輔過程之相片及影片</t>
    </r>
    <r>
      <rPr>
        <b/>
        <u/>
        <sz val="14"/>
        <color rgb="FF00B050"/>
        <rFont val="新細明體"/>
        <family val="1"/>
        <charset val="136"/>
        <scheme val="minor"/>
      </rPr>
      <t>電子檔</t>
    </r>
  </si>
  <si>
    <r>
      <rPr>
        <b/>
        <sz val="14"/>
        <rFont val="新細明體"/>
        <family val="1"/>
        <charset val="136"/>
        <scheme val="minor"/>
      </rPr>
      <t>印領清冊</t>
    </r>
    <r>
      <rPr>
        <b/>
        <sz val="14"/>
        <color rgb="FFFF0000"/>
        <rFont val="新細明體"/>
        <family val="1"/>
        <charset val="136"/>
        <scheme val="minor"/>
      </rPr>
      <t>正本
※郵寄至必基金會</t>
    </r>
  </si>
  <si>
    <r>
      <t>支出使用流程報告</t>
    </r>
    <r>
      <rPr>
        <b/>
        <sz val="14"/>
        <color rgb="FFFF0000"/>
        <rFont val="新細明體"/>
        <family val="1"/>
        <charset val="136"/>
        <scheme val="minor"/>
      </rPr>
      <t>中英文版正本</t>
    </r>
    <r>
      <rPr>
        <b/>
        <sz val="14"/>
        <color indexed="8"/>
        <rFont val="新細明體"/>
        <family val="1"/>
        <charset val="136"/>
        <scheme val="minor"/>
      </rPr>
      <t xml:space="preserve">
</t>
    </r>
    <r>
      <rPr>
        <b/>
        <sz val="14"/>
        <color rgb="FFFF0000"/>
        <rFont val="新細明體"/>
        <family val="1"/>
        <charset val="136"/>
        <scheme val="minor"/>
      </rPr>
      <t>※郵寄至必基金會</t>
    </r>
  </si>
  <si>
    <r>
      <t>「患重大傷病」:檢附公立或財團法人醫療院所之(1)診斷書</t>
    </r>
    <r>
      <rPr>
        <b/>
        <sz val="14"/>
        <color rgb="FFFF0000"/>
        <rFont val="新細明體"/>
        <family val="1"/>
        <charset val="136"/>
        <scheme val="minor"/>
      </rPr>
      <t>正本</t>
    </r>
    <r>
      <rPr>
        <b/>
        <sz val="14"/>
        <color indexed="8"/>
        <rFont val="新細明體"/>
        <family val="1"/>
        <charset val="136"/>
        <scheme val="minor"/>
      </rPr>
      <t>、(2)三個月內醫療費用收據或繳費證明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</si>
  <si>
    <r>
      <t>「家庭突遭重大變故」:檢附事故證明書</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(死亡、意外、天然災害)</t>
    </r>
  </si>
  <si>
    <r>
      <t>「學校帳戶資料」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</si>
  <si>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「匯入公庫需求單」</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</si>
  <si>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rPr>
        <b/>
        <sz val="14"/>
        <color rgb="FFFF0000"/>
        <rFont val="新細明體"/>
        <family val="1"/>
        <charset val="136"/>
        <scheme val="minor"/>
      </rPr>
      <t>*上一學期(110下)</t>
    </r>
    <r>
      <rPr>
        <b/>
        <sz val="14"/>
        <color indexed="8"/>
        <rFont val="新細明體"/>
        <family val="1"/>
        <charset val="136"/>
        <scheme val="minor"/>
      </rPr>
      <t>學習心得</t>
    </r>
    <r>
      <rPr>
        <b/>
        <u/>
        <sz val="14"/>
        <color rgb="FF00B050"/>
        <rFont val="新細明體"/>
        <family val="1"/>
        <charset val="136"/>
        <scheme val="minor"/>
      </rPr>
      <t>excel電子檔</t>
    </r>
    <r>
      <rPr>
        <b/>
        <sz val="14"/>
        <color rgb="FFFF0000"/>
        <rFont val="新細明體"/>
        <family val="1"/>
        <charset val="136"/>
        <scheme val="minor"/>
      </rPr>
      <t>(附件三)</t>
    </r>
    <r>
      <rPr>
        <b/>
        <sz val="14"/>
        <color indexed="8"/>
        <rFont val="新細明體"/>
        <family val="1"/>
        <charset val="136"/>
        <scheme val="minor"/>
      </rPr>
      <t xml:space="preserve">
</t>
    </r>
    <r>
      <rPr>
        <b/>
        <sz val="14"/>
        <color rgb="FFFF0000"/>
        <rFont val="新細明體"/>
        <family val="1"/>
        <charset val="136"/>
        <scheme val="minor"/>
      </rPr>
      <t>(請點選)</t>
    </r>
    <r>
      <rPr>
        <b/>
        <sz val="14"/>
        <color indexed="8"/>
        <rFont val="新細明體"/>
        <family val="1"/>
        <charset val="136"/>
        <scheme val="minor"/>
      </rPr>
      <t xml:space="preserve">
</t>
    </r>
    <phoneticPr fontId="62" type="noConversion"/>
  </si>
  <si>
    <r>
      <t>*提交</t>
    </r>
    <r>
      <rPr>
        <b/>
        <sz val="14"/>
        <color rgb="FFFF0000"/>
        <rFont val="新細明體"/>
        <family val="1"/>
        <charset val="136"/>
        <scheme val="minor"/>
      </rPr>
      <t>三選一之</t>
    </r>
    <r>
      <rPr>
        <b/>
        <u/>
        <sz val="14"/>
        <color rgb="FF00B050"/>
        <rFont val="新細明體"/>
        <family val="1"/>
        <charset val="136"/>
        <scheme val="minor"/>
      </rPr>
      <t>Excel電子檔</t>
    </r>
    <r>
      <rPr>
        <b/>
        <sz val="14"/>
        <color rgb="FFFF0000"/>
        <rFont val="新細明體"/>
        <family val="1"/>
        <charset val="136"/>
        <scheme val="minor"/>
      </rPr>
      <t xml:space="preserve">
</t>
    </r>
    <r>
      <rPr>
        <b/>
        <sz val="14"/>
        <rFont val="新細明體"/>
        <family val="1"/>
        <charset val="136"/>
        <scheme val="minor"/>
      </rPr>
      <t>·【愛的擁抱學習單excel電子檔】</t>
    </r>
    <r>
      <rPr>
        <b/>
        <sz val="14"/>
        <color rgb="FFFF0000"/>
        <rFont val="新細明體"/>
        <family val="1"/>
        <charset val="136"/>
        <scheme val="minor"/>
      </rPr>
      <t>(附件七)</t>
    </r>
    <r>
      <rPr>
        <b/>
        <sz val="14"/>
        <rFont val="新細明體"/>
        <family val="1"/>
        <charset val="136"/>
        <scheme val="minor"/>
      </rPr>
      <t xml:space="preserve">
·【感恩互助單excel電子檔】</t>
    </r>
    <r>
      <rPr>
        <b/>
        <sz val="14"/>
        <color rgb="FFFF0000"/>
        <rFont val="新細明體"/>
        <family val="1"/>
        <charset val="136"/>
        <scheme val="minor"/>
      </rPr>
      <t>(附件八)</t>
    </r>
    <r>
      <rPr>
        <b/>
        <sz val="14"/>
        <rFont val="新細明體"/>
        <family val="1"/>
        <charset val="136"/>
        <scheme val="minor"/>
      </rPr>
      <t xml:space="preserve">
·【期許改變單excel電子檔】</t>
    </r>
    <r>
      <rPr>
        <b/>
        <sz val="14"/>
        <color rgb="FFFF0000"/>
        <rFont val="新細明體"/>
        <family val="1"/>
        <charset val="136"/>
        <scheme val="minor"/>
      </rPr>
      <t>(附件九)</t>
    </r>
    <r>
      <rPr>
        <b/>
        <sz val="14"/>
        <rFont val="新細明體"/>
        <family val="1"/>
        <charset val="136"/>
        <scheme val="minor"/>
      </rPr>
      <t xml:space="preserve">
</t>
    </r>
    <r>
      <rPr>
        <b/>
        <sz val="14"/>
        <color rgb="FFFF0000"/>
        <rFont val="新細明體"/>
        <family val="1"/>
        <charset val="136"/>
        <scheme val="minor"/>
      </rPr>
      <t>(請下拉點選)</t>
    </r>
    <r>
      <rPr>
        <b/>
        <sz val="14"/>
        <rFont val="新細明體"/>
        <family val="1"/>
        <charset val="136"/>
        <scheme val="minor"/>
      </rPr>
      <t xml:space="preserve">submit electronic documents at the beginning of the period
</t>
    </r>
    <r>
      <rPr>
        <sz val="14"/>
        <rFont val="新細明體"/>
        <family val="1"/>
        <charset val="136"/>
        <scheme val="minor"/>
      </rPr>
      <t xml:space="preserve">
</t>
    </r>
    <phoneticPr fontId="62" type="noConversion"/>
  </si>
  <si>
    <r>
      <t>*提交</t>
    </r>
    <r>
      <rPr>
        <b/>
        <sz val="14"/>
        <color rgb="FFFF0000"/>
        <rFont val="新細明體"/>
        <family val="1"/>
        <charset val="136"/>
        <scheme val="minor"/>
      </rPr>
      <t>三選一之</t>
    </r>
    <r>
      <rPr>
        <b/>
        <u/>
        <sz val="14"/>
        <color rgb="FFFF0000"/>
        <rFont val="新細明體"/>
        <family val="1"/>
        <charset val="136"/>
        <scheme val="minor"/>
      </rPr>
      <t>同意</t>
    </r>
    <r>
      <rPr>
        <b/>
        <sz val="14"/>
        <color rgb="FFFF0000"/>
        <rFont val="新細明體"/>
        <family val="1"/>
        <charset val="136"/>
        <scheme val="minor"/>
      </rPr>
      <t>書正本</t>
    </r>
    <r>
      <rPr>
        <b/>
        <sz val="14"/>
        <color rgb="FF00B050"/>
        <rFont val="新細明體"/>
        <family val="1"/>
        <charset val="136"/>
        <scheme val="minor"/>
      </rPr>
      <t>掃描檔</t>
    </r>
    <r>
      <rPr>
        <b/>
        <sz val="14"/>
        <color rgb="FFFF0000"/>
        <rFont val="新細明體"/>
        <family val="1"/>
        <charset val="136"/>
        <scheme val="minor"/>
      </rPr>
      <t xml:space="preserve">
</t>
    </r>
    <r>
      <rPr>
        <b/>
        <sz val="14"/>
        <rFont val="新細明體"/>
        <family val="1"/>
        <charset val="136"/>
        <scheme val="minor"/>
      </rPr>
      <t>·【愛的擁抱學習單之"學生本人"及"被感謝人"之同意書】</t>
    </r>
    <r>
      <rPr>
        <b/>
        <sz val="14"/>
        <color rgb="FFFF0000"/>
        <rFont val="新細明體"/>
        <family val="1"/>
        <charset val="136"/>
        <scheme val="minor"/>
      </rPr>
      <t>(附件四)</t>
    </r>
    <r>
      <rPr>
        <b/>
        <sz val="14"/>
        <rFont val="新細明體"/>
        <family val="1"/>
        <charset val="136"/>
        <scheme val="minor"/>
      </rPr>
      <t xml:space="preserve">
·【恩互助單之"學生本人"同意書】</t>
    </r>
    <r>
      <rPr>
        <b/>
        <sz val="14"/>
        <color rgb="FFFF0000"/>
        <rFont val="新細明體"/>
        <family val="1"/>
        <charset val="136"/>
        <scheme val="minor"/>
      </rPr>
      <t>(附件四之一)</t>
    </r>
    <r>
      <rPr>
        <b/>
        <sz val="14"/>
        <rFont val="新細明體"/>
        <family val="1"/>
        <charset val="136"/>
        <scheme val="minor"/>
      </rPr>
      <t xml:space="preserve">
·附件十【期許改變單之"學生本人"同意書】</t>
    </r>
    <r>
      <rPr>
        <b/>
        <sz val="14"/>
        <color rgb="FFFF0000"/>
        <rFont val="新細明體"/>
        <family val="1"/>
        <charset val="136"/>
        <scheme val="minor"/>
      </rPr>
      <t>(附件四之二)</t>
    </r>
    <r>
      <rPr>
        <b/>
        <sz val="14"/>
        <rFont val="新細明體"/>
        <family val="1"/>
        <charset val="136"/>
        <scheme val="minor"/>
      </rPr>
      <t xml:space="preserve">
</t>
    </r>
    <r>
      <rPr>
        <b/>
        <sz val="14"/>
        <color rgb="FFFF0000"/>
        <rFont val="新細明體"/>
        <family val="1"/>
        <charset val="136"/>
        <scheme val="minor"/>
      </rPr>
      <t>(請點選)</t>
    </r>
    <r>
      <rPr>
        <b/>
        <sz val="14"/>
        <rFont val="新細明體"/>
        <family val="1"/>
        <charset val="136"/>
        <scheme val="minor"/>
      </rPr>
      <t xml:space="preserve"> Submit consent at the beginning of the period
</t>
    </r>
    <r>
      <rPr>
        <b/>
        <sz val="14"/>
        <color rgb="FFFF0000"/>
        <rFont val="新細明體"/>
        <family val="1"/>
        <charset val="136"/>
        <scheme val="minor"/>
      </rPr>
      <t xml:space="preserve">
</t>
    </r>
    <r>
      <rPr>
        <b/>
        <sz val="14"/>
        <rFont val="新細明體"/>
        <family val="1"/>
        <charset val="136"/>
        <scheme val="minor"/>
      </rPr>
      <t xml:space="preserve">
</t>
    </r>
    <phoneticPr fontId="62" type="noConversion"/>
  </si>
  <si>
    <r>
      <rPr>
        <b/>
        <sz val="14"/>
        <color rgb="FFFF0000"/>
        <rFont val="新細明體"/>
        <family val="1"/>
        <charset val="136"/>
        <scheme val="minor"/>
      </rPr>
      <t>*上上一學期(110上)</t>
    </r>
    <r>
      <rPr>
        <b/>
        <sz val="14"/>
        <color theme="1"/>
        <rFont val="新細明體"/>
        <family val="1"/>
        <charset val="136"/>
        <scheme val="minor"/>
      </rPr>
      <t>獎懲紀錄表</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reward and punishment record</t>
    </r>
    <r>
      <rPr>
        <b/>
        <sz val="14"/>
        <color rgb="FFFF0000"/>
        <rFont val="新細明體"/>
        <family val="1"/>
        <charset val="136"/>
        <scheme val="minor"/>
      </rPr>
      <t xml:space="preserve">
(請點選)</t>
    </r>
    <phoneticPr fontId="62" type="noConversion"/>
  </si>
  <si>
    <r>
      <rPr>
        <b/>
        <sz val="14"/>
        <color rgb="FFFF0000"/>
        <rFont val="新細明體"/>
        <family val="1"/>
        <charset val="136"/>
        <scheme val="minor"/>
      </rPr>
      <t>*上上一學期(110上)</t>
    </r>
    <r>
      <rPr>
        <b/>
        <sz val="14"/>
        <color theme="1"/>
        <rFont val="新細明體"/>
        <family val="1"/>
        <charset val="136"/>
        <scheme val="minor"/>
      </rPr>
      <t>成績單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transcript</t>
    </r>
    <r>
      <rPr>
        <b/>
        <sz val="14"/>
        <color theme="1"/>
        <rFont val="新細明體"/>
        <family val="1"/>
        <charset val="136"/>
        <scheme val="minor"/>
      </rPr>
      <t xml:space="preserve">
</t>
    </r>
    <r>
      <rPr>
        <b/>
        <sz val="14"/>
        <color rgb="FFFF0000"/>
        <rFont val="新細明體"/>
        <family val="1"/>
        <charset val="136"/>
        <scheme val="minor"/>
      </rPr>
      <t>(請點選)</t>
    </r>
    <phoneticPr fontId="62" type="noConversion"/>
  </si>
  <si>
    <r>
      <rPr>
        <b/>
        <sz val="14"/>
        <color rgb="FFFF0000"/>
        <rFont val="新細明體"/>
        <family val="1"/>
        <charset val="136"/>
        <scheme val="minor"/>
      </rPr>
      <t>上上一個學期(110上)</t>
    </r>
    <r>
      <rPr>
        <b/>
        <sz val="14"/>
        <color indexed="8"/>
        <rFont val="新細明體"/>
        <family val="1"/>
        <charset val="136"/>
        <scheme val="minor"/>
      </rPr>
      <t>之競賽表現獎狀證明影本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(須加蓋或加簽「與正本相符」、申請人簽名、學校承辦人簽名加蓋職章)</t>
    </r>
    <r>
      <rPr>
        <b/>
        <sz val="14"/>
        <color indexed="8"/>
        <rFont val="新細明體"/>
        <family val="1"/>
        <charset val="136"/>
        <scheme val="minor"/>
      </rPr>
      <t xml:space="preserve">
copy of performance citation of preceding semester</t>
    </r>
    <phoneticPr fontId="62" type="noConversion"/>
  </si>
  <si>
    <r>
      <t xml:space="preserve">財團法人廣源慈善基金會(Guang Yuan Charitable Foundation) </t>
    </r>
    <r>
      <rPr>
        <b/>
        <sz val="16"/>
        <color indexed="8"/>
        <rFont val="新細明體"/>
        <family val="1"/>
        <charset val="136"/>
        <scheme val="minor"/>
      </rPr>
      <t xml:space="preserve"> 助獎學金申請總表 the statistic files of all the application forms
</t>
    </r>
    <r>
      <rPr>
        <sz val="14"/>
        <color indexed="8"/>
        <rFont val="細明體"/>
        <family val="3"/>
        <charset val="136"/>
      </rPr>
      <t/>
    </r>
    <phoneticPr fontId="6" type="noConversion"/>
  </si>
  <si>
    <t xml:space="preserve">1.願意分享並提供掃描檔或電子檔 </t>
    <phoneticPr fontId="3" type="noConversion"/>
  </si>
  <si>
    <t xml:space="preserve">改善方法:
</t>
    <phoneticPr fontId="6" type="noConversion"/>
  </si>
  <si>
    <t xml:space="preserve">無達到學習目標之原因:
</t>
    <phoneticPr fontId="6" type="noConversion"/>
  </si>
  <si>
    <t xml:space="preserve">社團或活動:
</t>
    <phoneticPr fontId="6" type="noConversion"/>
  </si>
  <si>
    <t xml:space="preserve">題型:
</t>
    <phoneticPr fontId="6" type="noConversion"/>
  </si>
  <si>
    <t xml:space="preserve">學科:
</t>
    <phoneticPr fontId="6" type="noConversion"/>
  </si>
  <si>
    <t>有打工</t>
    <phoneticPr fontId="3" type="noConversion"/>
  </si>
  <si>
    <t>無打工</t>
    <phoneticPr fontId="3" type="noConversion"/>
  </si>
  <si>
    <r>
      <t>*</t>
    </r>
    <r>
      <rPr>
        <b/>
        <sz val="14"/>
        <color rgb="FFFF0000"/>
        <rFont val="新細明體"/>
        <family val="1"/>
        <charset val="136"/>
        <scheme val="minor"/>
      </rPr>
      <t>(下拉選單)</t>
    </r>
    <r>
      <rPr>
        <b/>
        <sz val="14"/>
        <color indexed="8"/>
        <rFont val="新細明體"/>
        <family val="1"/>
        <charset val="136"/>
        <scheme val="minor"/>
      </rPr>
      <t xml:space="preserve">
1:租屋
2:自有房屋
3:借住親友家</t>
    </r>
    <phoneticPr fontId="3" type="noConversion"/>
  </si>
  <si>
    <t>財團法人廣源慈善基金會助獎學金申請書</t>
    <phoneticPr fontId="3" type="noConversion"/>
  </si>
  <si>
    <r>
      <rPr>
        <b/>
        <sz val="14"/>
        <color rgb="FFFF0000"/>
        <rFont val="細明體"/>
        <family val="3"/>
        <charset val="136"/>
      </rPr>
      <t>※勿動，有公式，會自動加總</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</si>
  <si>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</si>
  <si>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</si>
  <si>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</si>
  <si>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</si>
  <si>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投資</t>
    </r>
    <phoneticPr fontId="6" type="noConversion"/>
  </si>
  <si>
    <r>
      <t>*</t>
    </r>
    <r>
      <rPr>
        <b/>
        <sz val="14"/>
        <color rgb="FF0000FF"/>
        <rFont val="細明體"/>
        <family val="3"/>
        <charset val="136"/>
      </rPr>
      <t>不動產</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</si>
  <si>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</si>
  <si>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</si>
  <si>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</si>
  <si>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</si>
  <si>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</si>
  <si>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indexed="10"/>
        <rFont val="細明體"/>
        <family val="3"/>
        <charset val="136"/>
      </rPr>
      <t xml:space="preserve">給付所得額總計
</t>
    </r>
    <r>
      <rPr>
        <b/>
        <sz val="14"/>
        <color indexed="10"/>
        <rFont val="Arial"/>
        <family val="2"/>
      </rPr>
      <t>(</t>
    </r>
    <r>
      <rPr>
        <b/>
        <sz val="14"/>
        <color indexed="10"/>
        <rFont val="細明體"/>
        <family val="3"/>
        <charset val="136"/>
      </rPr>
      <t>薪資</t>
    </r>
    <r>
      <rPr>
        <b/>
        <sz val="14"/>
        <color indexed="10"/>
        <rFont val="Arial"/>
        <family val="2"/>
      </rPr>
      <t>+</t>
    </r>
    <r>
      <rPr>
        <b/>
        <sz val="14"/>
        <color indexed="10"/>
        <rFont val="細明體"/>
        <family val="3"/>
        <charset val="136"/>
      </rPr>
      <t>利息</t>
    </r>
    <r>
      <rPr>
        <b/>
        <sz val="14"/>
        <color indexed="10"/>
        <rFont val="Arial"/>
        <family val="2"/>
      </rPr>
      <t>+</t>
    </r>
    <r>
      <rPr>
        <b/>
        <sz val="14"/>
        <color indexed="10"/>
        <rFont val="細明體"/>
        <family val="3"/>
        <charset val="136"/>
      </rPr>
      <t>其他所得</t>
    </r>
    <r>
      <rPr>
        <b/>
        <sz val="14"/>
        <color indexed="10"/>
        <rFont val="Arial"/>
        <family val="2"/>
      </rPr>
      <t>)</t>
    </r>
  </si>
  <si>
    <r>
      <rPr>
        <b/>
        <sz val="14"/>
        <color indexed="10"/>
        <rFont val="細明體"/>
        <family val="3"/>
        <charset val="136"/>
      </rPr>
      <t xml:space="preserve">動產
</t>
    </r>
    <r>
      <rPr>
        <b/>
        <sz val="14"/>
        <color indexed="10"/>
        <rFont val="Arial"/>
        <family val="2"/>
      </rPr>
      <t>(</t>
    </r>
    <r>
      <rPr>
        <b/>
        <sz val="14"/>
        <color indexed="10"/>
        <rFont val="細明體"/>
        <family val="3"/>
        <charset val="136"/>
      </rPr>
      <t>本金</t>
    </r>
    <r>
      <rPr>
        <b/>
        <sz val="14"/>
        <color indexed="10"/>
        <rFont val="Arial"/>
        <family val="2"/>
      </rPr>
      <t>+</t>
    </r>
    <r>
      <rPr>
        <b/>
        <sz val="14"/>
        <color indexed="10"/>
        <rFont val="細明體"/>
        <family val="3"/>
        <charset val="136"/>
      </rPr>
      <t>投資</t>
    </r>
    <r>
      <rPr>
        <b/>
        <sz val="14"/>
        <color indexed="10"/>
        <rFont val="Arial"/>
        <family val="2"/>
      </rPr>
      <t>+</t>
    </r>
    <r>
      <rPr>
        <b/>
        <sz val="14"/>
        <color indexed="10"/>
        <rFont val="細明體"/>
        <family val="3"/>
        <charset val="136"/>
      </rPr>
      <t>利息所得</t>
    </r>
    <r>
      <rPr>
        <b/>
        <sz val="14"/>
        <color indexed="10"/>
        <rFont val="Arial"/>
        <family val="2"/>
      </rPr>
      <t>)</t>
    </r>
  </si>
  <si>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</si>
  <si>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</si>
  <si>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</si>
  <si>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</si>
  <si>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</si>
  <si>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t>國立暨南國際大學</t>
    <phoneticPr fontId="3" type="noConversion"/>
  </si>
  <si>
    <t>國立澎湖科技大學</t>
    <phoneticPr fontId="3" type="noConversion"/>
  </si>
  <si>
    <t>國立屏東大學</t>
    <phoneticPr fontId="3" type="noConversion"/>
  </si>
  <si>
    <t>國立屏東大學(課輔海豐國小英文課程專案)</t>
    <phoneticPr fontId="3" type="noConversion"/>
  </si>
  <si>
    <t>國立臺灣海洋大學</t>
    <phoneticPr fontId="3" type="noConversion"/>
  </si>
  <si>
    <t>國立嘉義大學</t>
    <phoneticPr fontId="3" type="noConversion"/>
  </si>
  <si>
    <t>國立嘉義大學(嘉大附小數學課輔專案)</t>
    <phoneticPr fontId="3" type="noConversion"/>
  </si>
  <si>
    <t>國立臺南大學</t>
    <phoneticPr fontId="3" type="noConversion"/>
  </si>
  <si>
    <t>國立成功大學</t>
    <phoneticPr fontId="3" type="noConversion"/>
  </si>
  <si>
    <t>國立臺北科技大學</t>
    <phoneticPr fontId="3" type="noConversion"/>
  </si>
  <si>
    <t>國立政治大學</t>
    <phoneticPr fontId="3" type="noConversion"/>
  </si>
  <si>
    <t>國立彰化師範大學</t>
    <phoneticPr fontId="3" type="noConversion"/>
  </si>
  <si>
    <t>國立金門大學</t>
    <phoneticPr fontId="3" type="noConversion"/>
  </si>
  <si>
    <t>國立臺北護理健康大學</t>
    <phoneticPr fontId="3" type="noConversion"/>
  </si>
  <si>
    <t xml:space="preserve">國立高雄科技大學
</t>
    <phoneticPr fontId="3" type="noConversion"/>
  </si>
  <si>
    <t>國立臺中科技大學</t>
    <phoneticPr fontId="3" type="noConversion"/>
  </si>
  <si>
    <t>國立臺灣大學</t>
    <phoneticPr fontId="3" type="noConversion"/>
  </si>
  <si>
    <t>國立屏東科技大學</t>
    <phoneticPr fontId="3" type="noConversion"/>
  </si>
  <si>
    <t>國立臺北商業大學</t>
    <phoneticPr fontId="3" type="noConversion"/>
  </si>
  <si>
    <t>國立中央大學</t>
    <phoneticPr fontId="3" type="noConversion"/>
  </si>
  <si>
    <t>國立清華大學</t>
    <phoneticPr fontId="3" type="noConversion"/>
  </si>
  <si>
    <t>國立高雄師範大學</t>
    <phoneticPr fontId="3" type="noConversion"/>
  </si>
  <si>
    <t>國立臺灣師範大學</t>
    <phoneticPr fontId="3" type="noConversion"/>
  </si>
  <si>
    <t>國立高雄大學</t>
    <phoneticPr fontId="3" type="noConversion"/>
  </si>
  <si>
    <t>國立虎尾科技大學</t>
    <phoneticPr fontId="3" type="noConversion"/>
  </si>
  <si>
    <t>國立體育大學</t>
    <phoneticPr fontId="3" type="noConversion"/>
  </si>
  <si>
    <t>國立宜蘭大學</t>
    <phoneticPr fontId="3" type="noConversion"/>
  </si>
  <si>
    <t>國立臺中教育大學</t>
    <phoneticPr fontId="3" type="noConversion"/>
  </si>
  <si>
    <t>國立臺南護理專科學校</t>
    <phoneticPr fontId="3" type="noConversion"/>
  </si>
  <si>
    <t>國立臺北大學</t>
    <phoneticPr fontId="3" type="noConversion"/>
  </si>
  <si>
    <t>國立東華大學</t>
    <phoneticPr fontId="3" type="noConversion"/>
  </si>
  <si>
    <t>國立勤益科技大學</t>
    <phoneticPr fontId="3" type="noConversion"/>
  </si>
  <si>
    <t>國立虎尾高級中學</t>
    <phoneticPr fontId="3" type="noConversion"/>
  </si>
  <si>
    <t>國立後壁高級中學</t>
    <phoneticPr fontId="3" type="noConversion"/>
  </si>
  <si>
    <t>國立鳳山高級中學</t>
    <phoneticPr fontId="3" type="noConversion"/>
  </si>
  <si>
    <t>臺中市立文華高級中等學校</t>
    <phoneticPr fontId="3" type="noConversion"/>
  </si>
  <si>
    <t>國立羅東高級中學</t>
    <phoneticPr fontId="3" type="noConversion"/>
  </si>
  <si>
    <t>國立中興高級中學</t>
    <phoneticPr fontId="3" type="noConversion"/>
  </si>
  <si>
    <t>國立臺南家齊高級中等學校</t>
    <phoneticPr fontId="3" type="noConversion"/>
  </si>
  <si>
    <t>國立南投高級中學</t>
    <phoneticPr fontId="3" type="noConversion"/>
  </si>
  <si>
    <t>桃園市立楊梅高級中等學校</t>
    <phoneticPr fontId="3" type="noConversion"/>
  </si>
  <si>
    <t>國立溪湖高級中學</t>
    <phoneticPr fontId="3" type="noConversion"/>
  </si>
  <si>
    <t>國立新化高級中學</t>
    <phoneticPr fontId="3" type="noConversion"/>
  </si>
  <si>
    <t>國立竹北高級中學</t>
    <phoneticPr fontId="3" type="noConversion"/>
  </si>
  <si>
    <t>臺中市立臺中女子高級中等學校</t>
    <phoneticPr fontId="3" type="noConversion"/>
  </si>
  <si>
    <t>國立臺南第一高級中學</t>
    <phoneticPr fontId="3" type="noConversion"/>
  </si>
  <si>
    <t>國立中興大學附屬高級中學</t>
    <phoneticPr fontId="3" type="noConversion"/>
  </si>
  <si>
    <t>國立新港藝術高級中學</t>
    <phoneticPr fontId="3" type="noConversion"/>
  </si>
  <si>
    <t>桃園市立南崁高級中學</t>
    <phoneticPr fontId="3" type="noConversion"/>
  </si>
  <si>
    <t>國立北門高級中學</t>
    <phoneticPr fontId="3" type="noConversion"/>
  </si>
  <si>
    <t>臺中市立清水高級中等學校</t>
    <phoneticPr fontId="3" type="noConversion"/>
  </si>
  <si>
    <t>臺中市立大甲高級中等學校</t>
    <phoneticPr fontId="3" type="noConversion"/>
  </si>
  <si>
    <t>國立北港高級中學</t>
    <phoneticPr fontId="3" type="noConversion"/>
  </si>
  <si>
    <t>國立苑裡高級中學</t>
    <phoneticPr fontId="3" type="noConversion"/>
  </si>
  <si>
    <t>臺中市立臺中第二高級中等學校</t>
    <phoneticPr fontId="3" type="noConversion"/>
  </si>
  <si>
    <t>國立苗栗高級中學</t>
    <phoneticPr fontId="3" type="noConversion"/>
  </si>
  <si>
    <t>國立新豐高級中學</t>
    <phoneticPr fontId="3" type="noConversion"/>
  </si>
  <si>
    <t>國立岡山高級中學</t>
    <phoneticPr fontId="3" type="noConversion"/>
  </si>
  <si>
    <t>國立斗六高級中學</t>
    <phoneticPr fontId="3" type="noConversion"/>
  </si>
  <si>
    <t>國立臺南大學附屬高級中學</t>
    <phoneticPr fontId="3" type="noConversion"/>
  </si>
  <si>
    <t>國立基隆高級中學</t>
    <phoneticPr fontId="3" type="noConversion"/>
  </si>
  <si>
    <t>桃園市立內壢高級中等學校</t>
    <phoneticPr fontId="3" type="noConversion"/>
  </si>
  <si>
    <t>新北市立新店高級中學</t>
    <phoneticPr fontId="3" type="noConversion"/>
  </si>
  <si>
    <t>國立鳳新高級中學</t>
    <phoneticPr fontId="3" type="noConversion"/>
  </si>
  <si>
    <t>高雄市立中山高級中學</t>
    <phoneticPr fontId="3" type="noConversion"/>
  </si>
  <si>
    <t>國立東石高級中學</t>
    <phoneticPr fontId="3" type="noConversion"/>
  </si>
  <si>
    <t>新北市立板橋高級中學</t>
    <phoneticPr fontId="3" type="noConversion"/>
  </si>
  <si>
    <t>國立雲林特殊教育學校</t>
    <phoneticPr fontId="3" type="noConversion"/>
  </si>
  <si>
    <t>臺中市立大里高級中學</t>
    <phoneticPr fontId="3" type="noConversion"/>
  </si>
  <si>
    <t>臺中市立中港高級中學</t>
    <phoneticPr fontId="3" type="noConversion"/>
  </si>
  <si>
    <t>南投縣立旭光高級中學</t>
    <phoneticPr fontId="3" type="noConversion"/>
  </si>
  <si>
    <t>新北市立三重高級中學</t>
    <phoneticPr fontId="3" type="noConversion"/>
  </si>
  <si>
    <t>新北市立樹林高級中學</t>
    <phoneticPr fontId="3" type="noConversion"/>
  </si>
  <si>
    <t>桃園市立永豐高級中等學校</t>
    <phoneticPr fontId="3" type="noConversion"/>
  </si>
  <si>
    <t>高雄市立六龜高級中學</t>
    <phoneticPr fontId="3" type="noConversion"/>
  </si>
  <si>
    <t>高雄市立路竹高級中學</t>
    <phoneticPr fontId="3" type="noConversion"/>
  </si>
  <si>
    <t>彰化縣立二林高級中學</t>
    <phoneticPr fontId="3" type="noConversion"/>
  </si>
  <si>
    <t>臺中市立東山高級中學</t>
    <phoneticPr fontId="3" type="noConversion"/>
  </si>
  <si>
    <t>宜蘭縣立南澳高級中學</t>
    <phoneticPr fontId="3" type="noConversion"/>
  </si>
  <si>
    <t>國立中山大學附屬國光高級中學</t>
    <phoneticPr fontId="3" type="noConversion"/>
  </si>
  <si>
    <t>苗栗縣立興華高級中學</t>
    <phoneticPr fontId="3" type="noConversion"/>
  </si>
  <si>
    <t>苗栗縣立苑裡高級中學</t>
    <phoneticPr fontId="3" type="noConversion"/>
  </si>
  <si>
    <t>臺中市立新社高級中學</t>
    <phoneticPr fontId="3" type="noConversion"/>
  </si>
  <si>
    <t>國立高雄餐旅大學附屬餐旅高級中等學校</t>
    <phoneticPr fontId="3" type="noConversion"/>
  </si>
  <si>
    <t>國立花蓮高級商業職業學校</t>
    <phoneticPr fontId="3" type="noConversion"/>
  </si>
  <si>
    <t>臺中市立東勢工業高級中等學校</t>
    <phoneticPr fontId="3" type="noConversion"/>
  </si>
  <si>
    <t>國立草屯高級商工職業學校</t>
    <phoneticPr fontId="3" type="noConversion"/>
  </si>
  <si>
    <t xml:space="preserve">臺中市立霧峰農業工業高級中等學校 </t>
    <phoneticPr fontId="3" type="noConversion"/>
  </si>
  <si>
    <t>桃園市立中壢商業高級中等學校</t>
    <phoneticPr fontId="3" type="noConversion"/>
  </si>
  <si>
    <t>國立埔里高級工業職業學校</t>
    <phoneticPr fontId="3" type="noConversion"/>
  </si>
  <si>
    <t>國立佳冬高級農業職業學校</t>
    <phoneticPr fontId="3" type="noConversion"/>
  </si>
  <si>
    <t>國立水里高級商工職業學校</t>
    <phoneticPr fontId="3" type="noConversion"/>
  </si>
  <si>
    <t>國立臺南高級海事水產職業學校</t>
    <phoneticPr fontId="3" type="noConversion"/>
  </si>
  <si>
    <t>國立岡山高級農工職業學校</t>
    <phoneticPr fontId="3" type="noConversion"/>
  </si>
  <si>
    <t>國立彰化高級商業職業學校</t>
    <phoneticPr fontId="3" type="noConversion"/>
  </si>
  <si>
    <t>國立中興大學附屬臺中高級農業職業學校</t>
    <phoneticPr fontId="3" type="noConversion"/>
  </si>
  <si>
    <t>國立南投高級商業職業學校</t>
    <phoneticPr fontId="3" type="noConversion"/>
  </si>
  <si>
    <t>臺中市立沙鹿工業高級中等學校</t>
    <phoneticPr fontId="3" type="noConversion"/>
  </si>
  <si>
    <t>國立北斗高級家事商業職業學校</t>
    <phoneticPr fontId="3" type="noConversion"/>
  </si>
  <si>
    <t>臺中市立臺中工業高級中等學校</t>
    <phoneticPr fontId="3" type="noConversion"/>
  </si>
  <si>
    <t>國立恆春高級工商職業學校</t>
    <phoneticPr fontId="3" type="noConversion"/>
  </si>
  <si>
    <t>國立員林崇實高級工業職業學校</t>
    <phoneticPr fontId="3" type="noConversion"/>
  </si>
  <si>
    <t>國立關山高級工商職業學校</t>
    <phoneticPr fontId="3" type="noConversion"/>
  </si>
  <si>
    <t>國立北門高級農工職業學校</t>
    <phoneticPr fontId="3" type="noConversion"/>
  </si>
  <si>
    <t>國立鳳山高級商工職業學校</t>
    <phoneticPr fontId="3" type="noConversion"/>
  </si>
  <si>
    <t>國立土庫高級商工職業學校</t>
    <phoneticPr fontId="3" type="noConversion"/>
  </si>
  <si>
    <t>國立新竹高級工業職業學校</t>
    <phoneticPr fontId="3" type="noConversion"/>
  </si>
  <si>
    <t>國立新營高級工業職業學校</t>
    <phoneticPr fontId="3" type="noConversion"/>
  </si>
  <si>
    <t>國立曾文高級農工職業學校</t>
    <phoneticPr fontId="3" type="noConversion"/>
  </si>
  <si>
    <t>桃園市立中壢家事商業高級中等學校</t>
    <phoneticPr fontId="3" type="noConversion"/>
  </si>
  <si>
    <t>國立成功商業水產職業學校</t>
    <phoneticPr fontId="3" type="noConversion"/>
  </si>
  <si>
    <t>國立華南高級商業職業學校</t>
    <phoneticPr fontId="3" type="noConversion"/>
  </si>
  <si>
    <t>高雄市立成功特殊教育學校</t>
    <phoneticPr fontId="3" type="noConversion"/>
  </si>
  <si>
    <t>臺北市立松山高級商業家事職業學校</t>
    <phoneticPr fontId="3" type="noConversion"/>
  </si>
  <si>
    <t>國立臺南高級工業職業學校</t>
    <phoneticPr fontId="3" type="noConversion"/>
  </si>
  <si>
    <t>臺中市立臺中特殊教育學校</t>
    <phoneticPr fontId="3" type="noConversion"/>
  </si>
  <si>
    <t>國立臺南特殊教育學校</t>
    <phoneticPr fontId="3" type="noConversion"/>
  </si>
  <si>
    <t>國立臺南高級商業職業學校</t>
    <phoneticPr fontId="3" type="noConversion"/>
  </si>
  <si>
    <t>國立屏東高級工業職業學校</t>
    <phoneticPr fontId="3" type="noConversion"/>
  </si>
  <si>
    <t>新北市立新北高級工業職業學校</t>
    <phoneticPr fontId="3" type="noConversion"/>
  </si>
  <si>
    <t>國立仁愛高級農業職業學校</t>
    <phoneticPr fontId="3" type="noConversion"/>
  </si>
  <si>
    <t>嘉義縣立義竹國民中學</t>
    <phoneticPr fontId="3" type="noConversion"/>
  </si>
  <si>
    <t>臺中市立四育國民中學</t>
    <phoneticPr fontId="3" type="noConversion"/>
  </si>
  <si>
    <t>新北市立二重國民中學</t>
    <phoneticPr fontId="3" type="noConversion"/>
  </si>
  <si>
    <t>新北市立蘆洲國民中學</t>
    <phoneticPr fontId="3" type="noConversion"/>
  </si>
  <si>
    <t>臺中市立新光國民中學</t>
    <phoneticPr fontId="3" type="noConversion"/>
  </si>
  <si>
    <t>臺中市立日南國民中學</t>
    <phoneticPr fontId="3" type="noConversion"/>
  </si>
  <si>
    <t>臺中市立中平國民中學</t>
    <phoneticPr fontId="3" type="noConversion"/>
  </si>
  <si>
    <t>臺中市立清水國民中學</t>
    <phoneticPr fontId="3" type="noConversion"/>
  </si>
  <si>
    <t>臺中市立龍井國民中學</t>
    <phoneticPr fontId="3" type="noConversion"/>
  </si>
  <si>
    <t>臺中市立北勢國民中學</t>
    <phoneticPr fontId="3" type="noConversion"/>
  </si>
  <si>
    <t>新北市立三芝國民中學</t>
    <phoneticPr fontId="3" type="noConversion"/>
  </si>
  <si>
    <t>臺中市立豐東國民中學</t>
    <phoneticPr fontId="3" type="noConversion"/>
  </si>
  <si>
    <t>新北市立鷺江國民中學</t>
    <phoneticPr fontId="3" type="noConversion"/>
  </si>
  <si>
    <t>新北市立正德國民中學</t>
    <phoneticPr fontId="3" type="noConversion"/>
  </si>
  <si>
    <t>臺北市立古亭國民中學</t>
    <phoneticPr fontId="3" type="noConversion"/>
  </si>
  <si>
    <t>臺中市立光德國民中學</t>
    <phoneticPr fontId="3" type="noConversion"/>
  </si>
  <si>
    <t>新竹縣立富光國民中學</t>
    <phoneticPr fontId="3" type="noConversion"/>
  </si>
  <si>
    <t>臺中市立霧峰國民中學</t>
    <phoneticPr fontId="3" type="noConversion"/>
  </si>
  <si>
    <t>臺中市立大德國民中學</t>
    <phoneticPr fontId="3" type="noConversion"/>
  </si>
  <si>
    <t>臺北市立景美國民中學</t>
    <phoneticPr fontId="3" type="noConversion"/>
  </si>
  <si>
    <t>新北市立碧華國民中學</t>
    <phoneticPr fontId="3" type="noConversion"/>
  </si>
  <si>
    <t>苗栗縣立通霄國民中學</t>
    <phoneticPr fontId="3" type="noConversion"/>
  </si>
  <si>
    <t>臺南市立官田國民中學</t>
    <phoneticPr fontId="3" type="noConversion"/>
  </si>
  <si>
    <t>新北市三重區五華國民小學</t>
    <phoneticPr fontId="3" type="noConversion"/>
  </si>
  <si>
    <t>高雄市甲仙區甲仙國民小學</t>
    <phoneticPr fontId="3" type="noConversion"/>
  </si>
  <si>
    <t>高雄市苓雅區苓洲國民小學</t>
    <phoneticPr fontId="3" type="noConversion"/>
  </si>
  <si>
    <t>國立嘉義大學附設實驗國民小學</t>
    <phoneticPr fontId="3" type="noConversion"/>
  </si>
  <si>
    <t>臺南市安平區新南國民小學</t>
    <phoneticPr fontId="3" type="noConversion"/>
  </si>
  <si>
    <r>
      <t>國立臺東高級商業職業學校</t>
    </r>
    <r>
      <rPr>
        <b/>
        <sz val="16"/>
        <color rgb="FFFF0000"/>
        <rFont val="標楷體"/>
        <family val="4"/>
        <charset val="136"/>
      </rPr>
      <t/>
    </r>
    <phoneticPr fontId="3" type="noConversion"/>
  </si>
  <si>
    <t>P1</t>
    <phoneticPr fontId="3" type="noConversion"/>
  </si>
  <si>
    <t>P2</t>
    <phoneticPr fontId="3" type="noConversion"/>
  </si>
  <si>
    <t>P3</t>
    <phoneticPr fontId="3" type="noConversion"/>
  </si>
  <si>
    <r>
      <t>二、同意遵守「受補助學生義務」及所有相關條文規定 (</t>
    </r>
    <r>
      <rPr>
        <b/>
        <sz val="16"/>
        <color rgb="FFFF0000"/>
        <rFont val="標楷體"/>
        <family val="4"/>
        <charset val="136"/>
      </rPr>
      <t>※</t>
    </r>
    <r>
      <rPr>
        <b/>
        <sz val="16"/>
        <color theme="1"/>
        <rFont val="標楷體"/>
        <family val="4"/>
        <charset val="136"/>
      </rPr>
      <t>記得</t>
    </r>
    <r>
      <rPr>
        <b/>
        <sz val="16"/>
        <color rgb="FFFF0000"/>
        <rFont val="標楷體"/>
        <family val="4"/>
        <charset val="136"/>
      </rPr>
      <t>簽名</t>
    </r>
    <r>
      <rPr>
        <b/>
        <sz val="16"/>
        <color theme="1"/>
        <rFont val="標楷體"/>
        <family val="4"/>
        <charset val="136"/>
      </rPr>
      <t>!)</t>
    </r>
  </si>
  <si>
    <t>P4</t>
    <phoneticPr fontId="3" type="noConversion"/>
  </si>
  <si>
    <r>
      <t>★</t>
    </r>
    <r>
      <rPr>
        <b/>
        <sz val="16"/>
        <color theme="1"/>
        <rFont val="標楷體"/>
        <family val="4"/>
        <charset val="136"/>
      </rPr>
      <t xml:space="preserve">家庭成員 </t>
    </r>
    <r>
      <rPr>
        <b/>
        <sz val="16"/>
        <color rgb="FFFF0000"/>
        <rFont val="標楷體"/>
        <family val="4"/>
        <charset val="136"/>
      </rPr>
      <t xml:space="preserve">(請參閱下列之編號表) </t>
    </r>
    <phoneticPr fontId="3" type="noConversion"/>
  </si>
  <si>
    <r>
      <t>姓名</t>
    </r>
    <r>
      <rPr>
        <b/>
        <sz val="16"/>
        <color rgb="FF008000"/>
        <rFont val="標楷體"/>
        <family val="4"/>
        <charset val="136"/>
      </rPr>
      <t>(G)</t>
    </r>
  </si>
  <si>
    <r>
      <t>學號</t>
    </r>
    <r>
      <rPr>
        <b/>
        <sz val="16"/>
        <color rgb="FF008000"/>
        <rFont val="標楷體"/>
        <family val="4"/>
        <charset val="136"/>
      </rPr>
      <t>(K)</t>
    </r>
  </si>
  <si>
    <r>
      <t>身分證字號</t>
    </r>
    <r>
      <rPr>
        <b/>
        <sz val="16"/>
        <color rgb="FF008000"/>
        <rFont val="標楷體"/>
        <family val="4"/>
        <charset val="136"/>
      </rPr>
      <t>(L)</t>
    </r>
  </si>
  <si>
    <r>
      <t>學生戶籍地址</t>
    </r>
    <r>
      <rPr>
        <b/>
        <sz val="16"/>
        <color rgb="FF008000"/>
        <rFont val="標楷體"/>
        <family val="4"/>
        <charset val="136"/>
      </rPr>
      <t>(O)</t>
    </r>
  </si>
  <si>
    <t xml:space="preserve">八、技術士證照紀錄 </t>
  </si>
  <si>
    <r>
      <t>□14.課輔獎助金相關證明文件</t>
    </r>
    <r>
      <rPr>
        <b/>
        <sz val="16"/>
        <color rgb="FF0000FF"/>
        <rFont val="標楷體"/>
        <family val="4"/>
        <charset val="136"/>
      </rPr>
      <t xml:space="preserve">【課輔前提交】
   </t>
    </r>
    <r>
      <rPr>
        <sz val="16"/>
        <rFont val="標楷體"/>
        <family val="4"/>
        <charset val="136"/>
      </rPr>
      <t xml:space="preserve"> □(1)著作權及肖像權同意書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(附件四之五)、
     □(2)課輔員提案計畫書中英文版</t>
    </r>
    <r>
      <rPr>
        <b/>
        <u/>
        <sz val="16"/>
        <color rgb="FFFF0000"/>
        <rFont val="標楷體"/>
        <family val="4"/>
        <charset val="136"/>
      </rPr>
      <t>用印簽名正本</t>
    </r>
    <r>
      <rPr>
        <sz val="16"/>
        <rFont val="標楷體"/>
        <family val="4"/>
        <charset val="136"/>
      </rPr>
      <t>及</t>
    </r>
    <r>
      <rPr>
        <b/>
        <u/>
        <sz val="16"/>
        <color rgb="FF00B050"/>
        <rFont val="標楷體"/>
        <family val="4"/>
        <charset val="136"/>
      </rPr>
      <t>電子檔</t>
    </r>
    <r>
      <rPr>
        <sz val="16"/>
        <rFont val="標楷體"/>
        <family val="4"/>
        <charset val="136"/>
      </rPr>
      <t>(附件十)、
     □(3)課輔內容著作轉讓同意書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(附件四之六)、
     □(4)教案範本</t>
    </r>
    <r>
      <rPr>
        <b/>
        <u/>
        <sz val="16"/>
        <color rgb="FF00B050"/>
        <rFont val="標楷體"/>
        <family val="4"/>
        <charset val="136"/>
      </rPr>
      <t>電子檔</t>
    </r>
    <r>
      <rPr>
        <sz val="16"/>
        <rFont val="標楷體"/>
        <family val="4"/>
        <charset val="136"/>
      </rPr>
      <t>、
     □(5)學校公庫帳戶資料</t>
    </r>
    <r>
      <rPr>
        <b/>
        <u/>
        <sz val="16"/>
        <color rgb="FFFF0000"/>
        <rFont val="標楷體"/>
        <family val="4"/>
        <charset val="136"/>
      </rPr>
      <t>正本</t>
    </r>
    <r>
      <rPr>
        <b/>
        <u/>
        <sz val="16"/>
        <color rgb="FF00B050"/>
        <rFont val="標楷體"/>
        <family val="4"/>
        <charset val="136"/>
      </rPr>
      <t>掃描檔</t>
    </r>
    <r>
      <rPr>
        <sz val="16"/>
        <rFont val="標楷體"/>
        <family val="4"/>
        <charset val="136"/>
      </rPr>
      <t xml:space="preserve">(附件十一)   </t>
    </r>
    <r>
      <rPr>
        <b/>
        <sz val="16"/>
        <color rgb="FF0000FF"/>
        <rFont val="標楷體"/>
        <family val="4"/>
        <charset val="136"/>
      </rPr>
      <t xml:space="preserve">
</t>
    </r>
    <phoneticPr fontId="3" type="noConversion"/>
  </si>
  <si>
    <r>
      <t>□15.課輔獎助金相關證明文件</t>
    </r>
    <r>
      <rPr>
        <b/>
        <sz val="16"/>
        <color rgb="FF0000FF"/>
        <rFont val="標楷體"/>
        <family val="4"/>
        <charset val="136"/>
      </rPr>
      <t>【課輔結束後提交】</t>
    </r>
    <r>
      <rPr>
        <b/>
        <sz val="16"/>
        <color theme="1"/>
        <rFont val="標楷體"/>
        <family val="4"/>
        <charset val="136"/>
      </rPr>
      <t xml:space="preserve">
  □</t>
    </r>
    <r>
      <rPr>
        <sz val="16"/>
        <color theme="1"/>
        <rFont val="標楷體"/>
        <family val="4"/>
        <charset val="136"/>
      </rPr>
      <t>(1)課輔員出席表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 xml:space="preserve">(附件十二)、
  </t>
    </r>
    <r>
      <rPr>
        <b/>
        <sz val="16"/>
        <color theme="1"/>
        <rFont val="標楷體"/>
        <family val="4"/>
        <charset val="136"/>
      </rPr>
      <t>□</t>
    </r>
    <r>
      <rPr>
        <sz val="16"/>
        <color theme="1"/>
        <rFont val="標楷體"/>
        <family val="4"/>
        <charset val="136"/>
      </rPr>
      <t>(2)受輔學生簽到表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(請自製)、□(3)課輔成果授課講義內容</t>
    </r>
    <r>
      <rPr>
        <b/>
        <u/>
        <sz val="16"/>
        <color rgb="FF00B050"/>
        <rFont val="標楷體"/>
        <family val="4"/>
        <charset val="136"/>
      </rPr>
      <t>電子檔</t>
    </r>
    <r>
      <rPr>
        <sz val="16"/>
        <color theme="1"/>
        <rFont val="標楷體"/>
        <family val="4"/>
        <charset val="136"/>
      </rPr>
      <t>、 
  □(4)課輔過程之相片及影片</t>
    </r>
    <r>
      <rPr>
        <b/>
        <u/>
        <sz val="16"/>
        <color rgb="FF00B050"/>
        <rFont val="標楷體"/>
        <family val="4"/>
        <charset val="136"/>
      </rPr>
      <t>電子檔</t>
    </r>
    <r>
      <rPr>
        <sz val="16"/>
        <color theme="1"/>
        <rFont val="標楷體"/>
        <family val="4"/>
        <charset val="136"/>
      </rPr>
      <t>、 □(5)印領清冊</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□(6)支出使用流程報告中英文版</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xml:space="preserve">。  </t>
    </r>
    <phoneticPr fontId="3" type="noConversion"/>
  </si>
  <si>
    <r>
      <t>急難救助相關證明文件正本(以基金會規定之</t>
    </r>
    <r>
      <rPr>
        <b/>
        <sz val="14"/>
        <color rgb="FFFF0000"/>
        <rFont val="新細明體"/>
        <family val="1"/>
        <charset val="136"/>
        <scheme val="minor"/>
      </rPr>
      <t>申請截止日往前推算3個月內</t>
    </r>
    <r>
      <rPr>
        <b/>
        <sz val="14"/>
        <color indexed="8"/>
        <rFont val="新細明體"/>
        <family val="1"/>
        <charset val="136"/>
        <scheme val="minor"/>
      </rPr>
      <t>發生之證明文件)</t>
    </r>
    <phoneticPr fontId="3" type="noConversion"/>
  </si>
  <si>
    <r>
      <t>技術士證照或證書正反面影本</t>
    </r>
    <r>
      <rPr>
        <b/>
        <u/>
        <sz val="14"/>
        <color rgb="FFFF0000"/>
        <rFont val="新細明體"/>
        <family val="1"/>
        <charset val="136"/>
        <scheme val="minor"/>
      </rPr>
      <t>簽名版</t>
    </r>
    <r>
      <rPr>
        <b/>
        <u/>
        <sz val="14"/>
        <color rgb="FF00B050"/>
        <rFont val="新細明體"/>
        <family val="1"/>
        <charset val="136"/>
        <scheme val="minor"/>
      </rPr>
      <t>掃描檔</t>
    </r>
    <r>
      <rPr>
        <b/>
        <u/>
        <sz val="14"/>
        <color rgb="FFFF0000"/>
        <rFont val="新細明體"/>
        <family val="1"/>
        <charset val="136"/>
        <scheme val="minor"/>
      </rPr>
      <t xml:space="preserve">
</t>
    </r>
    <r>
      <rPr>
        <b/>
        <sz val="14"/>
        <color rgb="FFFF0000"/>
        <rFont val="新細明體"/>
        <family val="1"/>
        <charset val="136"/>
        <scheme val="minor"/>
      </rPr>
      <t>(</t>
    </r>
    <r>
      <rPr>
        <b/>
        <sz val="14"/>
        <rFont val="新細明體"/>
        <family val="1"/>
        <charset val="136"/>
        <scheme val="minor"/>
      </rPr>
      <t>限</t>
    </r>
    <r>
      <rPr>
        <b/>
        <sz val="14"/>
        <color rgb="FFFF0000"/>
        <rFont val="新細明體"/>
        <family val="1"/>
        <charset val="136"/>
        <scheme val="minor"/>
      </rPr>
      <t>申請截止日往前推算一年內</t>
    </r>
    <r>
      <rPr>
        <b/>
        <sz val="14"/>
        <rFont val="新細明體"/>
        <family val="1"/>
        <charset val="136"/>
        <scheme val="minor"/>
      </rPr>
      <t>取得</t>
    </r>
    <r>
      <rPr>
        <b/>
        <sz val="14"/>
        <color rgb="FFFF0000"/>
        <rFont val="新細明體"/>
        <family val="1"/>
        <charset val="136"/>
        <scheme val="minor"/>
      </rPr>
      <t>)</t>
    </r>
    <r>
      <rPr>
        <b/>
        <sz val="14"/>
        <color indexed="8"/>
        <rFont val="新細明體"/>
        <family val="1"/>
        <charset val="136"/>
        <scheme val="minor"/>
      </rPr>
      <t xml:space="preserve">
</t>
    </r>
    <phoneticPr fontId="3" type="noConversion"/>
  </si>
  <si>
    <r>
      <t xml:space="preserve">*學生line之ID帳號
</t>
    </r>
    <r>
      <rPr>
        <b/>
        <sz val="12"/>
        <color rgb="FF7030A0"/>
        <rFont val="Arial"/>
        <family val="2"/>
      </rPr>
      <t/>
    </r>
    <phoneticPr fontId="62" type="noConversion"/>
  </si>
  <si>
    <r>
      <t xml:space="preserve">*學生line之暱稱
</t>
    </r>
    <r>
      <rPr>
        <b/>
        <sz val="12"/>
        <color rgb="FF7030A0"/>
        <rFont val="Arial"/>
        <family val="2"/>
      </rPr>
      <t/>
    </r>
    <phoneticPr fontId="62" type="noConversion"/>
  </si>
  <si>
    <t>郵政存簿</t>
  </si>
  <si>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</si>
  <si>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rPr>
        <b/>
        <sz val="16"/>
        <color rgb="FFFF0000"/>
        <rFont val="細明體"/>
        <family val="3"/>
        <charset val="136"/>
      </rPr>
      <t>所得總計</t>
    </r>
    <r>
      <rPr>
        <b/>
        <sz val="16"/>
        <color rgb="FFFF00FF"/>
        <rFont val="Arial"/>
        <family val="2"/>
      </rPr>
      <t xml:space="preserve">
</t>
    </r>
    <r>
      <rPr>
        <b/>
        <sz val="16"/>
        <color rgb="FF0000FF"/>
        <rFont val="Arial"/>
        <family val="2"/>
      </rPr>
      <t>(Z</t>
    </r>
    <r>
      <rPr>
        <b/>
        <sz val="16"/>
        <color rgb="FF0000FF"/>
        <rFont val="細明體"/>
        <family val="3"/>
        <charset val="136"/>
      </rPr>
      <t>欄</t>
    </r>
    <r>
      <rPr>
        <b/>
        <sz val="16"/>
        <color rgb="FF0000FF"/>
        <rFont val="Arial"/>
        <family val="2"/>
      </rPr>
      <t>~AB</t>
    </r>
    <r>
      <rPr>
        <b/>
        <sz val="16"/>
        <color rgb="FF0000FF"/>
        <rFont val="細明體"/>
        <family val="3"/>
        <charset val="136"/>
      </rPr>
      <t>欄為固定公式，請務必小心，不要按到</t>
    </r>
    <r>
      <rPr>
        <b/>
        <sz val="16"/>
        <color rgb="FF0000FF"/>
        <rFont val="Arial"/>
        <family val="2"/>
      </rPr>
      <t>Delete)</t>
    </r>
    <phoneticPr fontId="6" type="noConversion"/>
  </si>
  <si>
    <r>
      <rPr>
        <b/>
        <sz val="16"/>
        <color rgb="FFFF0000"/>
        <rFont val="細明體"/>
        <family val="3"/>
        <charset val="136"/>
      </rPr>
      <t xml:space="preserve">符合標準要件
</t>
    </r>
    <r>
      <rPr>
        <b/>
        <sz val="16"/>
        <color rgb="FF0000FF"/>
        <rFont val="Arial"/>
        <family val="2"/>
      </rPr>
      <t>(AC</t>
    </r>
    <r>
      <rPr>
        <b/>
        <sz val="16"/>
        <color rgb="FF0000FF"/>
        <rFont val="細明體"/>
        <family val="3"/>
        <charset val="136"/>
      </rPr>
      <t>欄</t>
    </r>
    <r>
      <rPr>
        <b/>
        <sz val="16"/>
        <color rgb="FF0000FF"/>
        <rFont val="Arial"/>
        <family val="2"/>
      </rPr>
      <t>~AE</t>
    </r>
    <r>
      <rPr>
        <b/>
        <sz val="16"/>
        <color rgb="FF0000FF"/>
        <rFont val="細明體"/>
        <family val="3"/>
        <charset val="136"/>
      </rPr>
      <t>欄為固定公式，請務必小心，不要按到</t>
    </r>
    <r>
      <rPr>
        <b/>
        <sz val="16"/>
        <color rgb="FF0000FF"/>
        <rFont val="Arial"/>
        <family val="2"/>
      </rPr>
      <t>Delete)</t>
    </r>
    <phoneticPr fontId="6" type="noConversion"/>
  </si>
  <si>
    <t xml:space="preserve">   [若無下列(1)至(5)項政府核可之證明，則須附第(6)項]</t>
    <phoneticPr fontId="3" type="noConversion"/>
  </si>
  <si>
    <r>
      <t xml:space="preserve">  (1)</t>
    </r>
    <r>
      <rPr>
        <b/>
        <sz val="18"/>
        <color rgb="FF0000FF"/>
        <rFont val="標楷體"/>
        <family val="4"/>
        <charset val="136"/>
      </rPr>
      <t>高中、高職、大學:</t>
    </r>
    <phoneticPr fontId="3" type="noConversion"/>
  </si>
  <si>
    <r>
      <t xml:space="preserve">  (2)</t>
    </r>
    <r>
      <rPr>
        <b/>
        <sz val="18"/>
        <color theme="1"/>
        <rFont val="標楷體"/>
        <family val="4"/>
        <charset val="136"/>
      </rPr>
      <t xml:space="preserve"> </t>
    </r>
    <r>
      <rPr>
        <b/>
        <sz val="18"/>
        <color rgb="FF0000FF"/>
        <rFont val="標楷體"/>
        <family val="4"/>
        <charset val="136"/>
      </rPr>
      <t>國小、國中:</t>
    </r>
    <phoneticPr fontId="3" type="noConversion"/>
  </si>
  <si>
    <r>
      <t xml:space="preserve">     </t>
    </r>
    <r>
      <rPr>
        <b/>
        <sz val="18"/>
        <color rgb="FF0000FF"/>
        <rFont val="新細明體"/>
        <family val="1"/>
        <charset val="136"/>
      </rPr>
      <t xml:space="preserve">   ①</t>
    </r>
    <r>
      <rPr>
        <b/>
        <sz val="18"/>
        <color theme="1"/>
        <rFont val="標楷體"/>
        <family val="4"/>
        <charset val="136"/>
      </rPr>
      <t>筆記歸納整理著作轉讓同意書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(附件四之四)、</t>
    </r>
    <phoneticPr fontId="3" type="noConversion"/>
  </si>
  <si>
    <r>
      <t xml:space="preserve">       </t>
    </r>
    <r>
      <rPr>
        <b/>
        <sz val="18"/>
        <color rgb="FF0000FF"/>
        <rFont val="新細明體"/>
        <family val="1"/>
        <charset val="136"/>
      </rPr>
      <t xml:space="preserve"> ②</t>
    </r>
    <r>
      <rPr>
        <b/>
        <sz val="18"/>
        <color theme="1"/>
        <rFont val="標楷體"/>
        <family val="4"/>
        <charset val="136"/>
      </rPr>
      <t>學生良好學習習慣評量表</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(附件五)</t>
    </r>
    <r>
      <rPr>
        <sz val="18"/>
        <color rgb="FF000000"/>
        <rFont val="標楷體"/>
        <family val="4"/>
        <charset val="136"/>
      </rPr>
      <t>，
       請提供</t>
    </r>
    <r>
      <rPr>
        <sz val="18"/>
        <color rgb="FFFF0000"/>
        <rFont val="標楷體"/>
        <family val="4"/>
        <charset val="136"/>
      </rPr>
      <t>【</t>
    </r>
    <r>
      <rPr>
        <b/>
        <sz val="18"/>
        <color rgb="FFFF0000"/>
        <rFont val="標楷體"/>
        <family val="4"/>
        <charset val="136"/>
      </rPr>
      <t>與筆記副本之</t>
    </r>
    <r>
      <rPr>
        <b/>
        <u val="double"/>
        <sz val="18"/>
        <color rgb="FFFF0000"/>
        <rFont val="標楷體"/>
        <family val="4"/>
        <charset val="136"/>
      </rPr>
      <t>相對應</t>
    </r>
    <r>
      <rPr>
        <b/>
        <sz val="18"/>
        <color rgb="FFFF0000"/>
        <rFont val="標楷體"/>
        <family val="4"/>
        <charset val="136"/>
      </rPr>
      <t>科目】</t>
    </r>
    <r>
      <rPr>
        <sz val="18"/>
        <color rgb="FF000000"/>
        <rFont val="標楷體"/>
        <family val="4"/>
        <charset val="136"/>
      </rPr>
      <t>，請授課 老師評分。</t>
    </r>
    <phoneticPr fontId="3" type="noConversion"/>
  </si>
  <si>
    <r>
      <t xml:space="preserve">   </t>
    </r>
    <r>
      <rPr>
        <b/>
        <sz val="18"/>
        <color rgb="FFFF0000"/>
        <rFont val="標楷體"/>
        <family val="4"/>
        <charset val="136"/>
      </rPr>
      <t xml:space="preserve"> </t>
    </r>
    <r>
      <rPr>
        <b/>
        <sz val="18"/>
        <color rgb="FFFF0000"/>
        <rFont val="新細明體"/>
        <family val="1"/>
        <charset val="136"/>
      </rPr>
      <t>※</t>
    </r>
    <r>
      <rPr>
        <sz val="18"/>
        <color theme="1"/>
        <rFont val="標楷體"/>
        <family val="4"/>
        <charset val="136"/>
      </rPr>
      <t>評量科目數及總分標準依學校級別不同，</t>
    </r>
    <phoneticPr fontId="3" type="noConversion"/>
  </si>
  <si>
    <r>
      <t xml:space="preserve">    國小:</t>
    </r>
    <r>
      <rPr>
        <sz val="17"/>
        <color theme="1"/>
        <rFont val="標楷體"/>
        <family val="4"/>
        <charset val="136"/>
      </rPr>
      <t>自選</t>
    </r>
    <r>
      <rPr>
        <b/>
        <sz val="18"/>
        <color rgb="FFFF0000"/>
        <rFont val="標楷體"/>
        <family val="4"/>
        <charset val="136"/>
      </rPr>
      <t>一科</t>
    </r>
    <r>
      <rPr>
        <sz val="17"/>
        <color theme="1"/>
        <rFont val="標楷體"/>
        <family val="4"/>
        <charset val="136"/>
      </rPr>
      <t>(國文、英文、數學、自然)評量，該科</t>
    </r>
    <r>
      <rPr>
        <b/>
        <sz val="18"/>
        <color rgb="FFFF0000"/>
        <rFont val="標楷體"/>
        <family val="4"/>
        <charset val="136"/>
      </rPr>
      <t>總分需達(包含)8分以上</t>
    </r>
    <phoneticPr fontId="3" type="noConversion"/>
  </si>
  <si>
    <r>
      <t>⊙</t>
    </r>
    <r>
      <rPr>
        <b/>
        <sz val="18"/>
        <color theme="1"/>
        <rFont val="標楷體"/>
        <family val="4"/>
        <charset val="136"/>
      </rPr>
      <t>申請文件: 以</t>
    </r>
    <r>
      <rPr>
        <b/>
        <sz val="18"/>
        <color rgb="FFFF0000"/>
        <rFont val="標楷體"/>
        <family val="4"/>
        <charset val="136"/>
      </rPr>
      <t>「迴紋針」</t>
    </r>
    <r>
      <rPr>
        <b/>
        <sz val="18"/>
        <color theme="1"/>
        <rFont val="標楷體"/>
        <family val="4"/>
        <charset val="136"/>
      </rPr>
      <t>或</t>
    </r>
    <r>
      <rPr>
        <b/>
        <sz val="18"/>
        <color rgb="FFFF0000"/>
        <rFont val="標楷體"/>
        <family val="4"/>
        <charset val="136"/>
      </rPr>
      <t>「長尾夾」</t>
    </r>
    <r>
      <rPr>
        <b/>
        <sz val="18"/>
        <color theme="1"/>
        <rFont val="標楷體"/>
        <family val="4"/>
        <charset val="136"/>
      </rPr>
      <t>裝夾提交! 切勿使用</t>
    </r>
    <r>
      <rPr>
        <b/>
        <strike/>
        <sz val="18"/>
        <color theme="1"/>
        <rFont val="標楷體"/>
        <family val="4"/>
        <charset val="136"/>
      </rPr>
      <t>訂書針</t>
    </r>
    <r>
      <rPr>
        <b/>
        <sz val="18"/>
        <color theme="1"/>
        <rFont val="標楷體"/>
        <family val="4"/>
        <charset val="136"/>
      </rPr>
      <t>!</t>
    </r>
  </si>
  <si>
    <r>
      <t>※</t>
    </r>
    <r>
      <rPr>
        <b/>
        <sz val="18"/>
        <color rgb="FF0000FF"/>
        <rFont val="標楷體"/>
        <family val="4"/>
        <charset val="136"/>
      </rPr>
      <t>請核對</t>
    </r>
    <r>
      <rPr>
        <b/>
        <sz val="18"/>
        <color rgb="FFFF0000"/>
        <rFont val="標楷體"/>
        <family val="4"/>
        <charset val="136"/>
      </rPr>
      <t>「應備」文件第1至第9項皆須提交!!!</t>
    </r>
    <phoneticPr fontId="3" type="noConversion"/>
  </si>
  <si>
    <r>
      <rPr>
        <b/>
        <sz val="18"/>
        <color rgb="FF0000FF"/>
        <rFont val="標楷體"/>
        <family val="4"/>
        <charset val="136"/>
      </rPr>
      <t>紙本第1至第6項，國中加第8項之(2)-</t>
    </r>
    <r>
      <rPr>
        <b/>
        <sz val="18"/>
        <color rgb="FF0000FF"/>
        <rFont val="新細明體"/>
        <family val="1"/>
        <charset val="136"/>
      </rPr>
      <t>①</t>
    </r>
    <r>
      <rPr>
        <b/>
        <sz val="18"/>
        <color rgb="FF0000FF"/>
        <rFont val="標楷體"/>
        <family val="4"/>
        <charset val="136"/>
      </rPr>
      <t>、</t>
    </r>
    <r>
      <rPr>
        <b/>
        <sz val="18"/>
        <color rgb="FF0000FF"/>
        <rFont val="新細明體"/>
        <family val="1"/>
        <charset val="136"/>
      </rPr>
      <t>②款</t>
    </r>
    <r>
      <rPr>
        <b/>
        <sz val="18"/>
        <color rgb="FFFF0000"/>
        <rFont val="新細明體"/>
        <family val="1"/>
        <charset val="136"/>
      </rPr>
      <t>，</t>
    </r>
    <r>
      <rPr>
        <b/>
        <sz val="18"/>
        <color rgb="FFFF0000"/>
        <rFont val="標楷體"/>
        <family val="4"/>
        <charset val="136"/>
      </rPr>
      <t>請務必依照下列順序</t>
    </r>
    <r>
      <rPr>
        <b/>
        <u val="double"/>
        <sz val="18"/>
        <color rgb="FFFF0000"/>
        <rFont val="標楷體"/>
        <family val="4"/>
        <charset val="136"/>
      </rPr>
      <t>排列</t>
    </r>
    <r>
      <rPr>
        <b/>
        <sz val="18"/>
        <color rgb="FFFF0000"/>
        <rFont val="標楷體"/>
        <family val="4"/>
        <charset val="136"/>
      </rPr>
      <t>及</t>
    </r>
    <r>
      <rPr>
        <b/>
        <u val="double"/>
        <sz val="18"/>
        <color rgb="FFFF0000"/>
        <rFont val="標楷體"/>
        <family val="4"/>
        <charset val="136"/>
      </rPr>
      <t>掃描</t>
    </r>
    <phoneticPr fontId="3" type="noConversion"/>
  </si>
  <si>
    <r>
      <rPr>
        <b/>
        <sz val="18"/>
        <color rgb="FF0000FF"/>
        <rFont val="標楷體"/>
        <family val="4"/>
        <charset val="136"/>
      </rPr>
      <t>□1.</t>
    </r>
    <r>
      <rPr>
        <b/>
        <sz val="18"/>
        <color theme="1"/>
        <rFont val="標楷體"/>
        <family val="4"/>
        <charset val="136"/>
      </rPr>
      <t>申請書</t>
    </r>
    <r>
      <rPr>
        <b/>
        <u/>
        <sz val="18"/>
        <color rgb="FFFF0000"/>
        <rFont val="標楷體"/>
        <family val="4"/>
        <charset val="136"/>
      </rPr>
      <t>正本</t>
    </r>
    <r>
      <rPr>
        <b/>
        <u/>
        <sz val="18"/>
        <color rgb="FF00B050"/>
        <rFont val="標楷體"/>
        <family val="4"/>
        <charset val="136"/>
      </rPr>
      <t>掃描檔</t>
    </r>
    <r>
      <rPr>
        <b/>
        <sz val="18"/>
        <color theme="1"/>
        <rFont val="標楷體"/>
        <family val="4"/>
        <charset val="136"/>
      </rPr>
      <t>(附件一，</t>
    </r>
    <r>
      <rPr>
        <sz val="18"/>
        <color theme="1"/>
        <rFont val="標楷體"/>
        <family val="4"/>
        <charset val="136"/>
      </rPr>
      <t>包含個人資料蒐集、處理、利用同意書</t>
    </r>
    <r>
      <rPr>
        <b/>
        <sz val="18"/>
        <color theme="1"/>
        <rFont val="標楷體"/>
        <family val="4"/>
        <charset val="136"/>
      </rPr>
      <t>)</t>
    </r>
    <phoneticPr fontId="3" type="noConversion"/>
  </si>
  <si>
    <r>
      <rPr>
        <b/>
        <sz val="18"/>
        <color rgb="FF0000FF"/>
        <rFont val="標楷體"/>
        <family val="4"/>
        <charset val="136"/>
      </rPr>
      <t>□3.</t>
    </r>
    <r>
      <rPr>
        <b/>
        <sz val="18"/>
        <color theme="1"/>
        <rFont val="標楷體"/>
        <family val="4"/>
        <charset val="136"/>
      </rPr>
      <t>『全戶』</t>
    </r>
    <r>
      <rPr>
        <b/>
        <sz val="18"/>
        <color rgb="FFFF0000"/>
        <rFont val="標楷體"/>
        <family val="4"/>
        <charset val="136"/>
      </rPr>
      <t>最近三個月內戶</t>
    </r>
    <r>
      <rPr>
        <b/>
        <sz val="18"/>
        <color theme="1"/>
        <rFont val="標楷體"/>
        <family val="4"/>
        <charset val="136"/>
      </rPr>
      <t>籍謄本</t>
    </r>
    <r>
      <rPr>
        <b/>
        <u/>
        <sz val="18"/>
        <color rgb="FFFF0000"/>
        <rFont val="標楷體"/>
        <family val="4"/>
        <charset val="136"/>
      </rPr>
      <t>正本</t>
    </r>
    <r>
      <rPr>
        <b/>
        <u/>
        <sz val="18"/>
        <color rgb="FF00B050"/>
        <rFont val="標楷體"/>
        <family val="4"/>
        <charset val="136"/>
      </rPr>
      <t>掃描檔</t>
    </r>
    <phoneticPr fontId="3" type="noConversion"/>
  </si>
  <si>
    <r>
      <rPr>
        <b/>
        <sz val="18"/>
        <color rgb="FF0000FF"/>
        <rFont val="標楷體"/>
        <family val="4"/>
        <charset val="136"/>
      </rPr>
      <t>□4.</t>
    </r>
    <r>
      <rPr>
        <sz val="18"/>
        <color theme="1"/>
        <rFont val="標楷體"/>
        <family val="4"/>
        <charset val="136"/>
      </rPr>
      <t>各類身</t>
    </r>
    <r>
      <rPr>
        <b/>
        <sz val="18"/>
        <color theme="1"/>
        <rFont val="標楷體"/>
        <family val="4"/>
        <charset val="136"/>
      </rPr>
      <t>分別證明文件</t>
    </r>
    <r>
      <rPr>
        <b/>
        <sz val="18"/>
        <color rgb="FFFF0000"/>
        <rFont val="標楷體"/>
        <family val="4"/>
        <charset val="136"/>
      </rPr>
      <t>正本</t>
    </r>
    <r>
      <rPr>
        <b/>
        <u/>
        <sz val="18"/>
        <color rgb="FF00B050"/>
        <rFont val="標楷體"/>
        <family val="4"/>
        <charset val="136"/>
      </rPr>
      <t>掃描檔</t>
    </r>
    <phoneticPr fontId="3" type="noConversion"/>
  </si>
  <si>
    <t>1.助學獎學金</t>
    <phoneticPr fontId="3" type="noConversion"/>
  </si>
  <si>
    <t>2.自我專長獎學金</t>
    <phoneticPr fontId="3" type="noConversion"/>
  </si>
  <si>
    <t>3.學業成績優秀獎學金</t>
    <phoneticPr fontId="3" type="noConversion"/>
  </si>
  <si>
    <t>4.特殊優良表現獎學金</t>
    <phoneticPr fontId="3" type="noConversion"/>
  </si>
  <si>
    <t>5.考取技術士證照獎學金</t>
    <phoneticPr fontId="3" type="noConversion"/>
  </si>
  <si>
    <t>6.良好學習習慣獎學金</t>
    <phoneticPr fontId="3" type="noConversion"/>
  </si>
  <si>
    <t>7.課輔獎助金</t>
    <phoneticPr fontId="3" type="noConversion"/>
  </si>
  <si>
    <t>8.急難救助金</t>
    <phoneticPr fontId="3" type="noConversion"/>
  </si>
  <si>
    <t>9.助學獎學金+特殊優良表現獎學金</t>
    <phoneticPr fontId="3" type="noConversion"/>
  </si>
  <si>
    <t>10.助學獎學金+考取技術士證照獎學金</t>
    <phoneticPr fontId="3" type="noConversion"/>
  </si>
  <si>
    <t>11.助學獎學金+自我專長獎學金</t>
    <phoneticPr fontId="3" type="noConversion"/>
  </si>
  <si>
    <t>12.良好學習習慣獎學金+特殊優良表現獎學金</t>
    <phoneticPr fontId="3" type="noConversion"/>
  </si>
  <si>
    <t>13.良好學習習慣獎學金+自我專長獎學金</t>
    <phoneticPr fontId="3" type="noConversion"/>
  </si>
  <si>
    <r>
      <t>級別</t>
    </r>
    <r>
      <rPr>
        <b/>
        <sz val="16"/>
        <color rgb="FF00B050"/>
        <rFont val="標楷體"/>
        <family val="4"/>
        <charset val="136"/>
      </rPr>
      <t>(E)</t>
    </r>
    <phoneticPr fontId="3" type="noConversion"/>
  </si>
  <si>
    <r>
      <t>身分別</t>
    </r>
    <r>
      <rPr>
        <b/>
        <sz val="16"/>
        <color rgb="FF008000"/>
        <rFont val="標楷體"/>
        <family val="4"/>
        <charset val="136"/>
      </rPr>
      <t>(N)</t>
    </r>
    <r>
      <rPr>
        <b/>
        <sz val="16"/>
        <color rgb="FF000000"/>
        <rFont val="標楷體"/>
        <family val="4"/>
        <charset val="136"/>
      </rPr>
      <t xml:space="preserve"> </t>
    </r>
    <phoneticPr fontId="3" type="noConversion"/>
  </si>
  <si>
    <r>
      <t>1.</t>
    </r>
    <r>
      <rPr>
        <u/>
        <sz val="16"/>
        <color theme="1"/>
        <rFont val="標楷體"/>
        <family val="4"/>
        <charset val="136"/>
      </rPr>
      <t>監護人</t>
    </r>
    <r>
      <rPr>
        <sz val="16"/>
        <color theme="1"/>
        <rFont val="標楷體"/>
        <family val="4"/>
        <charset val="136"/>
      </rPr>
      <t>及</t>
    </r>
    <r>
      <rPr>
        <u/>
        <sz val="16"/>
        <color theme="1"/>
        <rFont val="標楷體"/>
        <family val="4"/>
        <charset val="136"/>
      </rPr>
      <t>申請學生本人</t>
    </r>
    <r>
      <rPr>
        <sz val="16"/>
        <color theme="1"/>
        <rFont val="標楷體"/>
        <family val="4"/>
        <charset val="136"/>
      </rPr>
      <t>已詳讀財團法人廣源慈善基金會之「助學金管理辦法」及「獎學金暨急難救助金管理辦法」，並同意遵守「受補助學生義務」及所有相關條文規定。
2.同意接聽基金會的關懷電話或視訊，了解學習狀況及貼心問候鼓勵等。</t>
    </r>
    <phoneticPr fontId="3" type="noConversion"/>
  </si>
  <si>
    <r>
      <t xml:space="preserve">    </t>
    </r>
    <r>
      <rPr>
        <sz val="18"/>
        <color theme="1"/>
        <rFont val="標楷體"/>
        <family val="4"/>
        <charset val="136"/>
      </rPr>
      <t>或</t>
    </r>
    <r>
      <rPr>
        <b/>
        <sz val="18"/>
        <color theme="1"/>
        <rFont val="標楷體"/>
        <family val="4"/>
        <charset val="136"/>
      </rPr>
      <t>□</t>
    </r>
    <r>
      <rPr>
        <b/>
        <sz val="18"/>
        <color rgb="FF0000FF"/>
        <rFont val="標楷體"/>
        <family val="4"/>
        <charset val="136"/>
      </rPr>
      <t>②</t>
    </r>
    <r>
      <rPr>
        <sz val="18"/>
        <color theme="1"/>
        <rFont val="標楷體"/>
        <family val="4"/>
        <charset val="136"/>
      </rPr>
      <t>感恩互助單</t>
    </r>
    <r>
      <rPr>
        <b/>
        <u/>
        <sz val="18"/>
        <color rgb="FF00B050"/>
        <rFont val="標楷體"/>
        <family val="4"/>
        <charset val="136"/>
      </rPr>
      <t>excel電子檔</t>
    </r>
    <r>
      <rPr>
        <sz val="18"/>
        <color theme="1"/>
        <rFont val="標楷體"/>
        <family val="4"/>
        <charset val="136"/>
      </rPr>
      <t>(附件八)</t>
    </r>
    <r>
      <rPr>
        <b/>
        <sz val="18"/>
        <color rgb="FFFF0000"/>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感恩互助單同意書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(附件四之一)</t>
    </r>
    <r>
      <rPr>
        <b/>
        <sz val="18"/>
        <color rgb="FFFF0000"/>
        <rFont val="標楷體"/>
        <family val="4"/>
        <charset val="136"/>
      </rPr>
      <t xml:space="preserve"> </t>
    </r>
    <phoneticPr fontId="3" type="noConversion"/>
  </si>
  <si>
    <r>
      <t xml:space="preserve">    </t>
    </r>
    <r>
      <rPr>
        <sz val="18"/>
        <color theme="1"/>
        <rFont val="標楷體"/>
        <family val="4"/>
        <charset val="136"/>
      </rPr>
      <t>或</t>
    </r>
    <r>
      <rPr>
        <b/>
        <sz val="18"/>
        <color theme="1"/>
        <rFont val="標楷體"/>
        <family val="4"/>
        <charset val="136"/>
      </rPr>
      <t>□</t>
    </r>
    <r>
      <rPr>
        <b/>
        <sz val="18"/>
        <color rgb="FFFF0000"/>
        <rFont val="標楷體"/>
        <family val="4"/>
        <charset val="136"/>
      </rPr>
      <t>③</t>
    </r>
    <r>
      <rPr>
        <sz val="18"/>
        <color theme="1"/>
        <rFont val="標楷體"/>
        <family val="4"/>
        <charset val="136"/>
      </rPr>
      <t>期許改變單</t>
    </r>
    <r>
      <rPr>
        <b/>
        <u/>
        <sz val="18"/>
        <color rgb="FF00B050"/>
        <rFont val="標楷體"/>
        <family val="4"/>
        <charset val="136"/>
      </rPr>
      <t>excel電子檔</t>
    </r>
    <r>
      <rPr>
        <sz val="18"/>
        <color theme="1"/>
        <rFont val="標楷體"/>
        <family val="4"/>
        <charset val="136"/>
      </rPr>
      <t>(附件九)</t>
    </r>
    <r>
      <rPr>
        <b/>
        <sz val="18"/>
        <color rgb="FFFF0000"/>
        <rFont val="標楷體"/>
        <family val="4"/>
        <charset val="136"/>
      </rPr>
      <t xml:space="preserve"> + 
      </t>
    </r>
    <r>
      <rPr>
        <b/>
        <sz val="18"/>
        <color theme="1"/>
        <rFont val="標楷體"/>
        <family val="4"/>
        <charset val="136"/>
      </rPr>
      <t>□</t>
    </r>
    <r>
      <rPr>
        <sz val="18"/>
        <color theme="1"/>
        <rFont val="標楷體"/>
        <family val="4"/>
        <charset val="136"/>
      </rPr>
      <t>期許改變單同意書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(附件四之二)</t>
    </r>
    <phoneticPr fontId="3" type="noConversion"/>
  </si>
  <si>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</si>
  <si>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t>七、競賽紀錄 (</t>
    </r>
    <r>
      <rPr>
        <b/>
        <sz val="18"/>
        <color rgb="FFFF0000"/>
        <rFont val="標楷體"/>
        <family val="4"/>
        <charset val="136"/>
      </rPr>
      <t>※</t>
    </r>
    <r>
      <rPr>
        <b/>
        <sz val="18"/>
        <color theme="1"/>
        <rFont val="標楷體"/>
        <family val="4"/>
        <charset val="136"/>
      </rPr>
      <t>申請過之競賽紀錄，不可再重複申請獎學金)</t>
    </r>
  </si>
  <si>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</si>
  <si>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rPr>
        <b/>
        <sz val="18"/>
        <color rgb="FF0000FF"/>
        <rFont val="標楷體"/>
        <family val="4"/>
        <charset val="136"/>
      </rPr>
      <t>□2.</t>
    </r>
    <r>
      <rPr>
        <b/>
        <u/>
        <sz val="18"/>
        <color theme="1"/>
        <rFont val="標楷體"/>
        <family val="4"/>
        <charset val="136"/>
      </rPr>
      <t>學生本人郵局帳戶存摺封面</t>
    </r>
    <r>
      <rPr>
        <b/>
        <u/>
        <sz val="18"/>
        <color rgb="FFFF0000"/>
        <rFont val="標楷體"/>
        <family val="4"/>
        <charset val="136"/>
      </rPr>
      <t>影本</t>
    </r>
    <r>
      <rPr>
        <sz val="18"/>
        <color theme="1"/>
        <rFont val="標楷體"/>
        <family val="4"/>
        <charset val="136"/>
      </rPr>
      <t xml:space="preserve">黏貼於學生本人簽名確認之
    </t>
    </r>
    <r>
      <rPr>
        <b/>
        <u/>
        <sz val="18"/>
        <color theme="1"/>
        <rFont val="標楷體"/>
        <family val="4"/>
        <charset val="136"/>
      </rPr>
      <t>切結書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(附件二)</t>
    </r>
    <phoneticPr fontId="3" type="noConversion"/>
  </si>
  <si>
    <r>
      <t xml:space="preserve">    國中:</t>
    </r>
    <r>
      <rPr>
        <sz val="18"/>
        <color theme="1"/>
        <rFont val="標楷體"/>
        <family val="4"/>
        <charset val="136"/>
      </rPr>
      <t>自選</t>
    </r>
    <r>
      <rPr>
        <b/>
        <sz val="18"/>
        <color rgb="FFFF0000"/>
        <rFont val="標楷體"/>
        <family val="4"/>
        <charset val="136"/>
      </rPr>
      <t>二科</t>
    </r>
    <r>
      <rPr>
        <sz val="18"/>
        <color theme="1"/>
        <rFont val="標楷體"/>
        <family val="4"/>
        <charset val="136"/>
      </rPr>
      <t xml:space="preserve">(國文、英文、數學、生物或理化、地理、歷史)評量，2科
    </t>
    </r>
    <r>
      <rPr>
        <b/>
        <sz val="18"/>
        <color rgb="FFFF0000"/>
        <rFont val="標楷體"/>
        <family val="4"/>
        <charset val="136"/>
      </rPr>
      <t>總分需達(包含)16分以上，且須(包含)1科以上之分數達(包含)9分以上。</t>
    </r>
    <phoneticPr fontId="3" type="noConversion"/>
  </si>
  <si>
    <r>
      <t>已調整好各頁列印版面、欄位公式，</t>
    </r>
    <r>
      <rPr>
        <b/>
        <sz val="18"/>
        <color rgb="FFFF0000"/>
        <rFont val="Microsoft YaHei Light"/>
        <family val="2"/>
        <charset val="134"/>
      </rPr>
      <t>請勿亂動格式，以免格式跑掉</t>
    </r>
    <r>
      <rPr>
        <sz val="18"/>
        <color theme="1"/>
        <rFont val="Microsoft YaHei Light"/>
        <family val="2"/>
        <charset val="134"/>
      </rPr>
      <t>!
如有跑掉，則需自行調整至正確版面，才能列印。</t>
    </r>
    <phoneticPr fontId="3"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</si>
  <si>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</si>
  <si>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</si>
  <si>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rPr>
        <b/>
        <sz val="16"/>
        <color rgb="FFFF0000"/>
        <rFont val="細明體"/>
        <family val="3"/>
        <charset val="136"/>
      </rPr>
      <t>※若學生身分別為</t>
    </r>
    <r>
      <rPr>
        <b/>
        <sz val="16"/>
        <color rgb="FF00B050"/>
        <rFont val="細明體"/>
        <family val="3"/>
        <charset val="136"/>
      </rPr>
      <t>【弱勢家庭子女】</t>
    </r>
    <r>
      <rPr>
        <b/>
        <sz val="16"/>
        <color rgb="FFFF0000"/>
        <rFont val="細明體"/>
        <family val="3"/>
        <charset val="136"/>
      </rPr>
      <t>或</t>
    </r>
    <r>
      <rPr>
        <b/>
        <sz val="16"/>
        <color rgb="FF00B05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</si>
  <si>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</si>
  <si>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t>基隆市</t>
  </si>
  <si>
    <t>臺南市</t>
  </si>
  <si>
    <t>臺北市</t>
  </si>
  <si>
    <t>金門縣</t>
  </si>
  <si>
    <t>臺中市</t>
  </si>
  <si>
    <t>桃園市</t>
  </si>
  <si>
    <t>高雄市</t>
  </si>
  <si>
    <t>新北市</t>
  </si>
  <si>
    <t>澎湖縣</t>
  </si>
  <si>
    <t>南投縣市</t>
  </si>
  <si>
    <t>嘉義縣市</t>
  </si>
  <si>
    <t>宜蘭縣市</t>
  </si>
  <si>
    <t>屏東縣市</t>
  </si>
  <si>
    <t>彰化縣市</t>
  </si>
  <si>
    <t>新竹縣市</t>
  </si>
  <si>
    <t>臺東縣市</t>
  </si>
  <si>
    <t>花蓮縣市</t>
  </si>
  <si>
    <t>苗栗縣市</t>
  </si>
  <si>
    <t>雲林縣市</t>
  </si>
  <si>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</si>
  <si>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</si>
  <si>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</si>
  <si>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</si>
  <si>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</si>
  <si>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</si>
  <si>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</si>
  <si>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</si>
  <si>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</si>
  <si>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</si>
  <si>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</si>
  <si>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</si>
  <si>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</si>
  <si>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</si>
  <si>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</si>
  <si>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</si>
  <si>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</si>
  <si>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</si>
  <si>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</si>
  <si>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</si>
  <si>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</si>
  <si>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</si>
  <si>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</si>
  <si>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</si>
  <si>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</si>
  <si>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</si>
  <si>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</si>
  <si>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</si>
  <si>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</si>
  <si>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</si>
  <si>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</si>
  <si>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</si>
  <si>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</si>
  <si>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</si>
  <si>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</si>
  <si>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</si>
  <si>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</si>
  <si>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</si>
  <si>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</si>
  <si>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</si>
  <si>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t/>
  </si>
  <si>
    <r>
      <rPr>
        <b/>
        <sz val="14"/>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</si>
  <si>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</si>
  <si>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</si>
  <si>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</si>
  <si>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</si>
  <si>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</si>
  <si>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</si>
  <si>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</si>
  <si>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</si>
  <si>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</si>
  <si>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</si>
  <si>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</si>
  <si>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</si>
  <si>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</si>
  <si>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</si>
  <si>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</si>
  <si>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</si>
  <si>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</si>
  <si>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</si>
  <si>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</si>
  <si>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</si>
  <si>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</si>
  <si>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</si>
  <si>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</si>
  <si>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</si>
  <si>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</si>
  <si>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</si>
  <si>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</si>
  <si>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</si>
  <si>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</si>
  <si>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</si>
  <si>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</si>
  <si>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</si>
  <si>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</si>
  <si>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</si>
  <si>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</si>
  <si>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</si>
  <si>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</si>
  <si>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</si>
  <si>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</si>
  <si>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</si>
  <si>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</si>
  <si>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</si>
  <si>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</si>
  <si>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</si>
  <si>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</si>
  <si>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</si>
  <si>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</si>
  <si>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</si>
  <si>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</si>
  <si>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</si>
  <si>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</si>
  <si>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</si>
  <si>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</si>
  <si>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</si>
  <si>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</si>
  <si>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</si>
  <si>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</si>
  <si>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</si>
  <si>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b/>
        <sz val="16"/>
        <color rgb="FFFF0000"/>
        <rFont val="細明體"/>
        <family val="3"/>
        <charset val="136"/>
      </rPr>
      <t>※勿動，有公式，會自動加總</t>
    </r>
    <phoneticPr fontId="3"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</si>
  <si>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</si>
  <si>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</si>
  <si>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</si>
  <si>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※若學生身分別為</t>
    </r>
    <r>
      <rPr>
        <b/>
        <sz val="16"/>
        <color rgb="FF006600"/>
        <rFont val="細明體"/>
        <family val="3"/>
        <charset val="136"/>
      </rPr>
      <t>【弱勢家庭子女】</t>
    </r>
    <r>
      <rPr>
        <b/>
        <sz val="16"/>
        <color rgb="FFFF0000"/>
        <rFont val="細明體"/>
        <family val="3"/>
        <charset val="136"/>
      </rPr>
      <t>或</t>
    </r>
    <r>
      <rPr>
        <b/>
        <sz val="16"/>
        <color rgb="FF00660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</si>
  <si>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t>*編號
No.</t>
    <phoneticPr fontId="3" type="noConversion"/>
  </si>
  <si>
    <t>*學校名稱</t>
    <phoneticPr fontId="3" type="noConversion"/>
  </si>
  <si>
    <t xml:space="preserve">最喜歡的課後休閒活動:
</t>
    <phoneticPr fontId="6" type="noConversion"/>
  </si>
  <si>
    <t>高雄市立青年國民中學</t>
    <phoneticPr fontId="3" type="noConversion"/>
  </si>
  <si>
    <r>
      <t>出生日期</t>
    </r>
    <r>
      <rPr>
        <b/>
        <sz val="16"/>
        <color rgb="FF008000"/>
        <rFont val="標楷體"/>
        <family val="4"/>
        <charset val="136"/>
      </rPr>
      <t xml:space="preserve">(M)
</t>
    </r>
    <r>
      <rPr>
        <b/>
        <sz val="15"/>
        <color rgb="FFFF0000"/>
        <rFont val="標楷體"/>
        <family val="4"/>
        <charset val="136"/>
      </rPr>
      <t>(民國年加</t>
    </r>
    <r>
      <rPr>
        <b/>
        <sz val="16"/>
        <color rgb="FFFF0000"/>
        <rFont val="標楷體"/>
        <family val="4"/>
        <charset val="136"/>
      </rPr>
      <t>1911</t>
    </r>
    <r>
      <rPr>
        <b/>
        <sz val="15"/>
        <color rgb="FFFF0000"/>
        <rFont val="標楷體"/>
        <family val="4"/>
        <charset val="136"/>
      </rPr>
      <t>即轉換為西元年)</t>
    </r>
    <phoneticPr fontId="3" type="noConversion"/>
  </si>
  <si>
    <r>
      <t xml:space="preserve">      □</t>
    </r>
    <r>
      <rPr>
        <b/>
        <sz val="18"/>
        <color rgb="FF0000FF"/>
        <rFont val="標楷體"/>
        <family val="4"/>
        <charset val="136"/>
      </rPr>
      <t>①</t>
    </r>
    <r>
      <rPr>
        <sz val="18"/>
        <color theme="1"/>
        <rFont val="標楷體"/>
        <family val="4"/>
        <charset val="136"/>
      </rPr>
      <t>愛的擁抱學習單</t>
    </r>
    <r>
      <rPr>
        <b/>
        <u/>
        <sz val="18"/>
        <color rgb="FF00B050"/>
        <rFont val="標楷體"/>
        <family val="4"/>
        <charset val="136"/>
      </rPr>
      <t>excel電子檔</t>
    </r>
    <r>
      <rPr>
        <sz val="18"/>
        <color theme="1"/>
        <rFont val="標楷體"/>
        <family val="4"/>
        <charset val="136"/>
      </rPr>
      <t>(附件七)</t>
    </r>
    <r>
      <rPr>
        <b/>
        <sz val="20"/>
        <color theme="1"/>
        <rFont val="標楷體"/>
        <family val="4"/>
        <charset val="136"/>
      </rPr>
      <t xml:space="preserve"> </t>
    </r>
    <r>
      <rPr>
        <b/>
        <sz val="20"/>
        <color rgb="FFFF0000"/>
        <rFont val="標楷體"/>
        <family val="4"/>
        <charset val="136"/>
      </rPr>
      <t>+</t>
    </r>
    <r>
      <rPr>
        <b/>
        <sz val="20"/>
        <color theme="1"/>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愛的擁抱學習單同意書</t>
    </r>
    <r>
      <rPr>
        <b/>
        <u/>
        <sz val="18"/>
        <color rgb="FFFF0000"/>
        <rFont val="標楷體"/>
        <family val="4"/>
        <charset val="136"/>
      </rPr>
      <t>正本</t>
    </r>
    <r>
      <rPr>
        <b/>
        <u/>
        <sz val="18"/>
        <color rgb="FF00B050"/>
        <rFont val="標楷體"/>
        <family val="4"/>
        <charset val="136"/>
      </rPr>
      <t>掃描檔</t>
    </r>
    <r>
      <rPr>
        <b/>
        <u/>
        <sz val="18"/>
        <color rgb="FFFF0000"/>
        <rFont val="標楷體"/>
        <family val="4"/>
        <charset val="136"/>
      </rPr>
      <t>【</t>
    </r>
    <r>
      <rPr>
        <u/>
        <sz val="18"/>
        <color theme="1"/>
        <rFont val="標楷體"/>
        <family val="4"/>
        <charset val="136"/>
      </rPr>
      <t>附件四</t>
    </r>
    <r>
      <rPr>
        <b/>
        <sz val="17"/>
        <color rgb="FFFF0000"/>
        <rFont val="標楷體"/>
        <family val="4"/>
        <charset val="136"/>
      </rPr>
      <t>，</t>
    </r>
    <r>
      <rPr>
        <b/>
        <u/>
        <sz val="17"/>
        <color rgb="FFFF0000"/>
        <rFont val="標楷體"/>
        <family val="4"/>
        <charset val="136"/>
      </rPr>
      <t>學生本人</t>
    </r>
    <r>
      <rPr>
        <b/>
        <sz val="17"/>
        <color rgb="FFFF0000"/>
        <rFont val="標楷體"/>
        <family val="4"/>
        <charset val="136"/>
      </rPr>
      <t>及</t>
    </r>
    <r>
      <rPr>
        <b/>
        <u/>
        <sz val="17"/>
        <color rgb="FFFF0000"/>
        <rFont val="標楷體"/>
        <family val="4"/>
        <charset val="136"/>
      </rPr>
      <t>被感謝人</t>
    </r>
    <r>
      <rPr>
        <b/>
        <sz val="17"/>
        <color rgb="FFFF0000"/>
        <rFont val="標楷體"/>
        <family val="4"/>
        <charset val="136"/>
      </rPr>
      <t>(例爸
        爸或媽媽或其他人)皆要附同意書】，</t>
    </r>
    <r>
      <rPr>
        <sz val="17"/>
        <rFont val="標楷體"/>
        <family val="4"/>
        <charset val="136"/>
      </rPr>
      <t>如愛的擁抱學習單中的照片，有除了
         學生本人及被感謝人之外的其他人，則需要其他入鏡人之單獨簽立「愛的擁
         抱學習單同意書」，或是於照片中將其他人之臉部馬賽克。</t>
    </r>
    <phoneticPr fontId="3" type="noConversion"/>
  </si>
  <si>
    <t>大學部</t>
  </si>
  <si>
    <t>低收入戶子女</t>
  </si>
  <si>
    <t>12345678912345</t>
    <phoneticPr fontId="3" type="noConversion"/>
  </si>
  <si>
    <t>1</t>
    <phoneticPr fontId="3" type="noConversion"/>
  </si>
  <si>
    <t>1.助學獎學金</t>
  </si>
  <si>
    <t>無打工</t>
  </si>
  <si>
    <t>02-12345678</t>
    <phoneticPr fontId="3" type="noConversion"/>
  </si>
  <si>
    <t>企業財務報表</t>
    <phoneticPr fontId="3" type="noConversion"/>
  </si>
  <si>
    <t>中國傳統文獻概論</t>
    <phoneticPr fontId="3" type="noConversion"/>
  </si>
  <si>
    <t>愛的擁抱學習單同意書</t>
    <phoneticPr fontId="3" type="noConversion"/>
  </si>
  <si>
    <t xml:space="preserve">法定代理人身分證字號:
</t>
    <phoneticPr fontId="3" type="noConversion"/>
  </si>
  <si>
    <t>*法定代理人姓名
name of contact person (guardian)</t>
    <phoneticPr fontId="3" type="noConversion"/>
  </si>
  <si>
    <r>
      <t xml:space="preserve">*身份證字號ID number
</t>
    </r>
    <r>
      <rPr>
        <b/>
        <sz val="12"/>
        <color rgb="FF7030A0"/>
        <rFont val="Arial"/>
        <family val="2"/>
      </rPr>
      <t/>
    </r>
    <phoneticPr fontId="62" type="noConversion"/>
  </si>
  <si>
    <t>身分證字號:</t>
    <phoneticPr fontId="3" type="noConversion"/>
  </si>
  <si>
    <t>戶籍地址:</t>
    <phoneticPr fontId="3" type="noConversion"/>
  </si>
  <si>
    <r>
      <t xml:space="preserve">此  致
           財團法人廣源慈善基金會
</t>
    </r>
    <r>
      <rPr>
        <b/>
        <sz val="50"/>
        <color theme="1"/>
        <rFont val="新細明體"/>
        <family val="1"/>
        <charset val="136"/>
        <scheme val="minor"/>
      </rPr>
      <t>立同意書人</t>
    </r>
    <phoneticPr fontId="3" type="noConversion"/>
  </si>
  <si>
    <r>
      <t xml:space="preserve">此  致
           財團法人廣源慈善基金會
</t>
    </r>
    <r>
      <rPr>
        <b/>
        <sz val="50"/>
        <color theme="1"/>
        <rFont val="新細明體"/>
        <family val="1"/>
        <charset val="136"/>
        <scheme val="minor"/>
      </rPr>
      <t>立同意書人</t>
    </r>
    <phoneticPr fontId="3" type="noConversion"/>
  </si>
  <si>
    <r>
      <t>姓名(</t>
    </r>
    <r>
      <rPr>
        <b/>
        <sz val="50"/>
        <color rgb="FFFF0000"/>
        <rFont val="新細明體"/>
        <family val="1"/>
        <charset val="136"/>
        <scheme val="minor"/>
      </rPr>
      <t>請記得簽名</t>
    </r>
    <r>
      <rPr>
        <b/>
        <sz val="50"/>
        <color theme="1"/>
        <rFont val="新細明體"/>
        <family val="1"/>
        <charset val="136"/>
        <scheme val="minor"/>
      </rPr>
      <t>):</t>
    </r>
    <phoneticPr fontId="3" type="noConversion"/>
  </si>
  <si>
    <r>
      <t>法定代理人姓名(</t>
    </r>
    <r>
      <rPr>
        <b/>
        <sz val="50"/>
        <color rgb="FFFF0000"/>
        <rFont val="新細明體"/>
        <family val="1"/>
        <charset val="136"/>
        <scheme val="minor"/>
      </rPr>
      <t>請記得簽名</t>
    </r>
    <r>
      <rPr>
        <b/>
        <sz val="50"/>
        <color theme="1"/>
        <rFont val="新細明體"/>
        <family val="1"/>
        <charset val="136"/>
        <scheme val="minor"/>
      </rPr>
      <t xml:space="preserve">):
</t>
    </r>
    <phoneticPr fontId="3" type="noConversion"/>
  </si>
  <si>
    <r>
      <rPr>
        <b/>
        <sz val="50"/>
        <color theme="1"/>
        <rFont val="新細明體"/>
        <family val="1"/>
        <charset val="136"/>
        <scheme val="minor"/>
      </rPr>
      <t>法定代理人連絡電話:</t>
    </r>
    <r>
      <rPr>
        <sz val="50"/>
        <color theme="1"/>
        <rFont val="新細明體"/>
        <family val="1"/>
        <charset val="136"/>
        <scheme val="minor"/>
      </rPr>
      <t xml:space="preserve">
</t>
    </r>
    <phoneticPr fontId="3" type="noConversion"/>
  </si>
  <si>
    <r>
      <rPr>
        <b/>
        <u/>
        <sz val="50"/>
        <color rgb="FFFF0000"/>
        <rFont val="新細明體"/>
        <family val="1"/>
        <charset val="136"/>
        <scheme val="minor"/>
      </rPr>
      <t>被(感謝)愛的擁抱之人</t>
    </r>
    <r>
      <rPr>
        <b/>
        <sz val="50"/>
        <color rgb="FFFF0000"/>
        <rFont val="新細明體"/>
        <family val="1"/>
        <charset val="136"/>
        <scheme val="minor"/>
      </rPr>
      <t>亦需簽此「   愛的擁抱學習單同意書」</t>
    </r>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</si>
  <si>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愛的擁抱學習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</si>
  <si>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感恩互助單同意書</t>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</si>
  <si>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感恩互助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</si>
  <si>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期許改變單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</si>
  <si>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期許改變單同意書</t>
    <phoneticPr fontId="3" type="noConversion"/>
  </si>
  <si>
    <t>提供自我專長相關資料之同意書</t>
    <phoneticPr fontId="3" type="noConversion"/>
  </si>
  <si>
    <r>
      <t xml:space="preserve">       </t>
    </r>
    <r>
      <rPr>
        <b/>
        <sz val="50"/>
        <color rgb="FFFF0000"/>
        <rFont val="新細明體"/>
        <family val="1"/>
        <charset val="136"/>
        <scheme val="minor"/>
      </rPr>
      <t>本人</t>
    </r>
    <r>
      <rPr>
        <b/>
        <u/>
        <sz val="50"/>
        <color rgb="FFFF0000"/>
        <rFont val="新細明體"/>
        <family val="1"/>
        <charset val="136"/>
        <scheme val="minor"/>
      </rPr>
      <t xml:space="preserve">                                 </t>
    </r>
    <r>
      <rPr>
        <sz val="50"/>
        <color theme="1"/>
        <rFont val="新細明體"/>
        <family val="1"/>
        <charset val="136"/>
        <scheme val="minor"/>
      </rPr>
      <t>於提交自我專長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r>
    <phoneticPr fontId="3" type="noConversion"/>
  </si>
  <si>
    <t>*法定代理人身分證字號
ID number of contact person (guardian)</t>
    <phoneticPr fontId="3" type="noConversion"/>
  </si>
  <si>
    <r>
      <t>※申請學生申請敝基金會助獎學金時，請先加入財團法人廣源慈善基金會FB之QR Code
或上FB搜尋『財團法人廣源慈善基金會』</t>
    </r>
    <r>
      <rPr>
        <sz val="16"/>
        <color theme="1"/>
        <rFont val="Wingdings"/>
        <charset val="2"/>
      </rPr>
      <t>è</t>
    </r>
    <r>
      <rPr>
        <sz val="16"/>
        <color theme="1"/>
        <rFont val="標楷體"/>
        <family val="4"/>
        <charset val="136"/>
      </rPr>
      <t>請務必</t>
    </r>
    <r>
      <rPr>
        <b/>
        <sz val="16"/>
        <color theme="1"/>
        <rFont val="標楷體"/>
        <family val="4"/>
        <charset val="136"/>
      </rPr>
      <t>3題FB入群問題皆須填寫</t>
    </r>
    <r>
      <rPr>
        <sz val="16"/>
        <color theme="1"/>
        <rFont val="標楷體"/>
        <family val="4"/>
        <charset val="136"/>
      </rPr>
      <t>及</t>
    </r>
    <r>
      <rPr>
        <b/>
        <sz val="16"/>
        <color rgb="FFFF0000"/>
        <rFont val="標楷體"/>
        <family val="4"/>
        <charset val="136"/>
      </rPr>
      <t>肯定會分享</t>
    </r>
    <r>
      <rPr>
        <sz val="16"/>
        <color theme="1"/>
        <rFont val="Wingdings"/>
        <charset val="2"/>
      </rPr>
      <t>è</t>
    </r>
    <r>
      <rPr>
        <sz val="16"/>
        <color theme="1"/>
        <rFont val="標楷體"/>
        <family val="4"/>
        <charset val="136"/>
      </rPr>
      <t>待基金會發出好友通知時，請</t>
    </r>
    <r>
      <rPr>
        <b/>
        <sz val="16"/>
        <color rgb="FFFF0000"/>
        <rFont val="標楷體"/>
        <family val="4"/>
        <charset val="136"/>
      </rPr>
      <t>務必接受「好友」通知邀請</t>
    </r>
    <r>
      <rPr>
        <sz val="16"/>
        <color theme="1"/>
        <rFont val="標楷體"/>
        <family val="4"/>
        <charset val="136"/>
      </rPr>
      <t>!
如有加入『財團法人廣源慈善基金會FB分享師志工社團』的人，請</t>
    </r>
    <r>
      <rPr>
        <b/>
        <sz val="16"/>
        <color rgb="FFFF0000"/>
        <rFont val="標楷體"/>
        <family val="4"/>
        <charset val="136"/>
      </rPr>
      <t>一定要效仿「分享」的精神</t>
    </r>
    <r>
      <rPr>
        <sz val="16"/>
        <color theme="1"/>
        <rFont val="標楷體"/>
        <family val="4"/>
        <charset val="136"/>
      </rPr>
      <t xml:space="preserve">，懂得取得資源的同時，也要學會付出自身資源(所學專長或生活經驗)予其他人，請盡量貼文分享值得他人學習的自我專長。
</t>
    </r>
    <phoneticPr fontId="3" type="noConversion"/>
  </si>
  <si>
    <t>1學期</t>
    <phoneticPr fontId="3" type="noConversion"/>
  </si>
  <si>
    <t>AAA</t>
    <phoneticPr fontId="3" type="noConversion"/>
  </si>
  <si>
    <t>AA</t>
    <phoneticPr fontId="3" type="noConversion"/>
  </si>
  <si>
    <t>1</t>
    <phoneticPr fontId="3" type="noConversion"/>
  </si>
  <si>
    <r>
      <t>*最近一年度『全戶』之</t>
    </r>
    <r>
      <rPr>
        <b/>
        <u/>
        <sz val="15"/>
        <color rgb="FF0000FF"/>
        <rFont val="細明體"/>
        <family val="3"/>
        <charset val="136"/>
      </rPr>
      <t>所得稅清單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</si>
  <si>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0000FF"/>
        <rFont val="細明體"/>
        <family val="3"/>
        <charset val="136"/>
      </rPr>
      <t>財產清單</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</si>
  <si>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新細明體"/>
        <family val="1"/>
        <charset val="136"/>
      </rPr>
      <t>※如投資之股利股息收入經人工換算後，還原複審當日市價與不動產數字合計，超過NTD650萬，亦不予通過。</t>
    </r>
    <phoneticPr fontId="6" type="noConversion"/>
  </si>
  <si>
    <r>
      <t>*最近一年度『全戶』之</t>
    </r>
    <r>
      <rPr>
        <b/>
        <u/>
        <sz val="15"/>
        <color rgb="FF0000FF"/>
        <rFont val="細明體"/>
        <family val="3"/>
        <charset val="136"/>
      </rPr>
      <t xml:space="preserve">所得稅清單
</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</si>
  <si>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細明體"/>
        <family val="3"/>
        <charset val="136"/>
      </rPr>
      <t>※如投資之股利股息收入經人工換算後，還原複審當日市價與不動產數字合計，超過NTD650萬，亦不予通過。</t>
    </r>
    <phoneticPr fontId="6" type="noConversion"/>
  </si>
  <si>
    <r>
      <t>*</t>
    </r>
    <r>
      <rPr>
        <b/>
        <sz val="15"/>
        <color rgb="FF0000FF"/>
        <rFont val="細明體"/>
        <family val="3"/>
        <charset val="136"/>
      </rPr>
      <t>最近一年度『全戶』之</t>
    </r>
    <r>
      <rPr>
        <b/>
        <u/>
        <sz val="15"/>
        <color rgb="FF0000FF"/>
        <rFont val="細明體"/>
        <family val="3"/>
        <charset val="136"/>
      </rPr>
      <t xml:space="preserve">財產清單
</t>
    </r>
    <r>
      <rPr>
        <b/>
        <sz val="15"/>
        <color rgb="FFFF0000"/>
        <rFont val="細明體"/>
        <family val="3"/>
        <charset val="136"/>
      </rPr>
      <t>※如投資之股利股息收入經人工換算後，還原複審當日市價與不動產數字合計，超過NTD650萬，亦不予通過。</t>
    </r>
    <phoneticPr fontId="6" type="noConversion"/>
  </si>
  <si>
    <r>
      <t>*最近一年度『全戶』之</t>
    </r>
    <r>
      <rPr>
        <b/>
        <u/>
        <sz val="15"/>
        <color rgb="FF0000FF"/>
        <rFont val="細明體"/>
        <family val="3"/>
        <charset val="136"/>
      </rPr>
      <t>所得稅清單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</si>
  <si>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*最近一年度『全戶』之</t>
    </r>
    <r>
      <rPr>
        <b/>
        <u/>
        <sz val="15"/>
        <color rgb="FFFF0000"/>
        <rFont val="細明體"/>
        <family val="3"/>
        <charset val="136"/>
      </rPr>
      <t>所得稅</t>
    </r>
    <r>
      <rPr>
        <b/>
        <u/>
        <sz val="15"/>
        <color rgb="FF0000FF"/>
        <rFont val="細明體"/>
        <family val="3"/>
        <charset val="136"/>
      </rPr>
      <t>清單</t>
    </r>
    <r>
      <rPr>
        <b/>
        <u/>
        <sz val="15"/>
        <color rgb="FFFF0000"/>
        <rFont val="細明體"/>
        <family val="3"/>
        <charset val="136"/>
      </rPr>
      <t xml:space="preserve">
</t>
    </r>
    <r>
      <rPr>
        <b/>
        <sz val="15"/>
        <color rgb="FFFF0000"/>
        <rFont val="細明體"/>
        <family val="3"/>
        <charset val="136"/>
      </rPr>
      <t>備註:</t>
    </r>
    <r>
      <rPr>
        <b/>
        <sz val="15"/>
        <rFont val="細明體"/>
        <family val="3"/>
        <charset val="136"/>
      </rPr>
      <t xml:space="preserve">
</t>
    </r>
    <r>
      <rPr>
        <sz val="15"/>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5"/>
        <color rgb="FF0000FF"/>
        <rFont val="細明體"/>
        <family val="3"/>
        <charset val="136"/>
      </rPr>
      <t xml:space="preserve">
</t>
    </r>
    <phoneticPr fontId="6" type="noConversion"/>
  </si>
  <si>
    <r>
      <t>*</t>
    </r>
    <r>
      <rPr>
        <b/>
        <sz val="15"/>
        <color rgb="FF0000FF"/>
        <rFont val="細明體"/>
        <family val="3"/>
        <charset val="136"/>
      </rPr>
      <t>最近一年度『全戶』之</t>
    </r>
    <r>
      <rPr>
        <b/>
        <u/>
        <sz val="15"/>
        <color rgb="FFFF0000"/>
        <rFont val="細明體"/>
        <family val="3"/>
        <charset val="136"/>
      </rPr>
      <t>財產</t>
    </r>
    <r>
      <rPr>
        <b/>
        <u/>
        <sz val="15"/>
        <color rgb="FF0000FF"/>
        <rFont val="細明體"/>
        <family val="3"/>
        <charset val="136"/>
      </rPr>
      <t xml:space="preserve">清單
</t>
    </r>
    <r>
      <rPr>
        <b/>
        <sz val="15"/>
        <color rgb="FFFF0000"/>
        <rFont val="細明體"/>
        <family val="3"/>
        <charset val="136"/>
      </rPr>
      <t>※如投資之股利股息收入經人工換算後，還原複審當日市價與不動產數字合計，超過NTD650萬，亦不予通過。</t>
    </r>
    <phoneticPr fontId="6"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</si>
  <si>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助獎學金合格者清冊</t>
    </r>
    <r>
      <rPr>
        <b/>
        <sz val="16"/>
        <color rgb="FF000000"/>
        <rFont val="Arial"/>
        <family val="2"/>
      </rPr>
      <t xml:space="preserve"> list of the qualified students </t>
    </r>
    <r>
      <rPr>
        <b/>
        <sz val="16"/>
        <color rgb="FFFF0000"/>
        <rFont val="Arial"/>
        <family val="2"/>
      </rPr>
      <t>(</t>
    </r>
    <r>
      <rPr>
        <b/>
        <sz val="16"/>
        <color rgb="FFFF0000"/>
        <rFont val="細明體"/>
        <family val="3"/>
        <charset val="136"/>
      </rPr>
      <t>請列印</t>
    </r>
    <r>
      <rPr>
        <b/>
        <sz val="20"/>
        <color rgb="FFFF0000"/>
        <rFont val="細明體"/>
        <family val="3"/>
        <charset val="136"/>
      </rPr>
      <t>A3尺寸</t>
    </r>
    <r>
      <rPr>
        <b/>
        <sz val="16"/>
        <color rgb="FFFF0000"/>
        <rFont val="細明體"/>
        <family val="3"/>
        <charset val="136"/>
      </rPr>
      <t>、加蓋</t>
    </r>
    <r>
      <rPr>
        <b/>
        <sz val="20"/>
        <color rgb="FFFF0000"/>
        <rFont val="細明體"/>
        <family val="3"/>
        <charset val="136"/>
      </rPr>
      <t>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</si>
  <si>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 xml:space="preserve">領取文具清冊 </t>
    </r>
    <r>
      <rPr>
        <b/>
        <sz val="16"/>
        <color rgb="FFFF0000"/>
        <rFont val="細明體"/>
        <family val="3"/>
        <charset val="136"/>
      </rPr>
      <t>(請列印</t>
    </r>
    <r>
      <rPr>
        <b/>
        <sz val="20"/>
        <color rgb="FFFF0000"/>
        <rFont val="細明體"/>
        <family val="3"/>
        <charset val="136"/>
      </rPr>
      <t>A3尺寸</t>
    </r>
    <r>
      <rPr>
        <b/>
        <sz val="16"/>
        <color rgb="FFFF0000"/>
        <rFont val="細明體"/>
        <family val="3"/>
        <charset val="136"/>
      </rPr>
      <t>、加蓋</t>
    </r>
    <r>
      <rPr>
        <b/>
        <sz val="20"/>
        <color rgb="FFFF0000"/>
        <rFont val="細明體"/>
        <family val="3"/>
        <charset val="136"/>
      </rPr>
      <t>學校大印</t>
    </r>
    <r>
      <rPr>
        <b/>
        <sz val="16"/>
        <color rgb="FFFF0000"/>
        <rFont val="細明體"/>
        <family val="3"/>
        <charset val="136"/>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</si>
  <si>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助獎學金合格者清冊</t>
    </r>
    <r>
      <rPr>
        <b/>
        <sz val="16"/>
        <color rgb="FF000000"/>
        <rFont val="Arial"/>
        <family val="2"/>
      </rPr>
      <t xml:space="preserve"> list of the qualified students </t>
    </r>
    <r>
      <rPr>
        <b/>
        <sz val="16"/>
        <color rgb="FFFF0000"/>
        <rFont val="Arial"/>
        <family val="2"/>
      </rPr>
      <t>(</t>
    </r>
    <r>
      <rPr>
        <b/>
        <sz val="16"/>
        <color rgb="FFFF0000"/>
        <rFont val="細明體"/>
        <family val="3"/>
        <charset val="136"/>
      </rPr>
      <t>請列印</t>
    </r>
    <r>
      <rPr>
        <b/>
        <sz val="20"/>
        <color rgb="FFFF0000"/>
        <rFont val="Arial"/>
        <family val="2"/>
      </rPr>
      <t>A3</t>
    </r>
    <r>
      <rPr>
        <b/>
        <sz val="20"/>
        <color rgb="FFFF0000"/>
        <rFont val="細明體"/>
        <family val="3"/>
        <charset val="136"/>
      </rPr>
      <t>尺寸</t>
    </r>
    <r>
      <rPr>
        <b/>
        <sz val="16"/>
        <color rgb="FFFF0000"/>
        <rFont val="細明體"/>
        <family val="3"/>
        <charset val="136"/>
      </rPr>
      <t>、加蓋</t>
    </r>
    <r>
      <rPr>
        <b/>
        <sz val="20"/>
        <color rgb="FFFF0000"/>
        <rFont val="細明體"/>
        <family val="3"/>
        <charset val="136"/>
      </rPr>
      <t>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</si>
  <si>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學生領取匯款現金表</t>
    </r>
    <r>
      <rPr>
        <b/>
        <sz val="16"/>
        <color rgb="FF000000"/>
        <rFont val="Arial"/>
        <family val="2"/>
      </rPr>
      <t xml:space="preserve"> cash receipt </t>
    </r>
    <r>
      <rPr>
        <b/>
        <sz val="16"/>
        <color rgb="FFFF0000"/>
        <rFont val="Arial"/>
        <family val="2"/>
      </rPr>
      <t>(</t>
    </r>
    <r>
      <rPr>
        <b/>
        <sz val="16"/>
        <color rgb="FFFF0000"/>
        <rFont val="細明體"/>
        <family val="3"/>
        <charset val="136"/>
      </rPr>
      <t>請加蓋</t>
    </r>
    <r>
      <rPr>
        <b/>
        <sz val="20"/>
        <color rgb="FFFF0000"/>
        <rFont val="細明體"/>
        <family val="3"/>
        <charset val="136"/>
      </rPr>
      <t>學校大印</t>
    </r>
    <r>
      <rPr>
        <b/>
        <sz val="16"/>
        <color rgb="FFFF0000"/>
        <rFont val="Arial"/>
        <family val="2"/>
      </rPr>
      <t>)</t>
    </r>
    <phoneticPr fontId="3" type="noConversion"/>
  </si>
  <si>
    <t>0966123456</t>
    <phoneticPr fontId="3" type="noConversion"/>
  </si>
  <si>
    <t>123456</t>
    <phoneticPr fontId="3" type="noConversion"/>
  </si>
  <si>
    <r>
      <rPr>
        <sz val="16"/>
        <color rgb="FFFF0000"/>
        <rFont val="新細明體"/>
        <family val="1"/>
        <charset val="136"/>
        <scheme val="minor"/>
      </rPr>
      <t>XX</t>
    </r>
    <r>
      <rPr>
        <b/>
        <sz val="16"/>
        <color indexed="8"/>
        <rFont val="新細明體"/>
        <family val="1"/>
        <charset val="136"/>
        <scheme val="minor"/>
      </rPr>
      <t>縣</t>
    </r>
    <r>
      <rPr>
        <sz val="16"/>
        <color rgb="FFFF0000"/>
        <rFont val="新細明體"/>
        <family val="1"/>
        <charset val="136"/>
        <scheme val="minor"/>
      </rPr>
      <t>XX</t>
    </r>
    <r>
      <rPr>
        <b/>
        <sz val="16"/>
        <color indexed="8"/>
        <rFont val="新細明體"/>
        <family val="1"/>
        <charset val="136"/>
        <scheme val="minor"/>
      </rPr>
      <t>鄉</t>
    </r>
    <r>
      <rPr>
        <sz val="16"/>
        <color rgb="FFFF0000"/>
        <rFont val="新細明體"/>
        <family val="1"/>
        <charset val="136"/>
        <scheme val="minor"/>
      </rPr>
      <t>XX</t>
    </r>
    <r>
      <rPr>
        <b/>
        <sz val="16"/>
        <color indexed="8"/>
        <rFont val="新細明體"/>
        <family val="1"/>
        <charset val="136"/>
        <scheme val="minor"/>
      </rPr>
      <t>村</t>
    </r>
    <r>
      <rPr>
        <sz val="16"/>
        <color rgb="FFFF0000"/>
        <rFont val="新細明體"/>
        <family val="1"/>
        <charset val="136"/>
        <scheme val="minor"/>
      </rPr>
      <t>XX</t>
    </r>
    <r>
      <rPr>
        <b/>
        <sz val="16"/>
        <color indexed="8"/>
        <rFont val="新細明體"/>
        <family val="1"/>
        <charset val="136"/>
        <scheme val="minor"/>
      </rPr>
      <t>鄰</t>
    </r>
    <r>
      <rPr>
        <sz val="16"/>
        <color rgb="FFFF0000"/>
        <rFont val="新細明體"/>
        <family val="1"/>
        <charset val="136"/>
        <scheme val="minor"/>
      </rPr>
      <t>XX</t>
    </r>
    <r>
      <rPr>
        <b/>
        <sz val="16"/>
        <color indexed="8"/>
        <rFont val="新細明體"/>
        <family val="1"/>
        <charset val="136"/>
        <scheme val="minor"/>
      </rPr>
      <t>路</t>
    </r>
    <r>
      <rPr>
        <sz val="16"/>
        <color rgb="FFFF0000"/>
        <rFont val="新細明體"/>
        <family val="1"/>
        <charset val="136"/>
        <scheme val="minor"/>
      </rPr>
      <t>XX</t>
    </r>
    <r>
      <rPr>
        <b/>
        <sz val="16"/>
        <color indexed="8"/>
        <rFont val="新細明體"/>
        <family val="1"/>
        <charset val="136"/>
        <scheme val="minor"/>
      </rPr>
      <t>號</t>
    </r>
    <r>
      <rPr>
        <sz val="16"/>
        <color rgb="FFFF0000"/>
        <rFont val="新細明體"/>
        <family val="1"/>
        <charset val="136"/>
        <scheme val="minor"/>
      </rPr>
      <t>XX</t>
    </r>
    <r>
      <rPr>
        <b/>
        <sz val="16"/>
        <color indexed="8"/>
        <rFont val="新細明體"/>
        <family val="1"/>
        <charset val="136"/>
        <scheme val="minor"/>
      </rPr>
      <t>樓</t>
    </r>
    <phoneticPr fontId="3" type="noConversion"/>
  </si>
  <si>
    <r>
      <t xml:space="preserve">*法定代理人
住家電話
phone number of contact person (guardian)
</t>
    </r>
    <r>
      <rPr>
        <b/>
        <sz val="16"/>
        <color rgb="FFFF0000"/>
        <rFont val="新細明體"/>
        <family val="1"/>
        <charset val="136"/>
        <scheme val="minor"/>
      </rPr>
      <t>區碼-市話號碼</t>
    </r>
    <phoneticPr fontId="3" type="noConversion"/>
  </si>
  <si>
    <t>辯論社</t>
    <phoneticPr fontId="3" type="noConversion"/>
  </si>
  <si>
    <r>
      <rPr>
        <sz val="16"/>
        <color rgb="FFFF0000"/>
        <rFont val="新細明體"/>
        <family val="1"/>
        <charset val="136"/>
        <scheme val="minor"/>
      </rPr>
      <t>XX</t>
    </r>
    <r>
      <rPr>
        <b/>
        <sz val="16"/>
        <color indexed="8"/>
        <rFont val="新細明體"/>
        <family val="1"/>
        <charset val="136"/>
        <scheme val="minor"/>
      </rPr>
      <t>縣</t>
    </r>
    <r>
      <rPr>
        <sz val="16"/>
        <color rgb="FFFF0000"/>
        <rFont val="新細明體"/>
        <family val="1"/>
        <charset val="136"/>
        <scheme val="minor"/>
      </rPr>
      <t>XX</t>
    </r>
    <r>
      <rPr>
        <b/>
        <sz val="16"/>
        <color indexed="8"/>
        <rFont val="新細明體"/>
        <family val="1"/>
        <charset val="136"/>
        <scheme val="minor"/>
      </rPr>
      <t>鄉</t>
    </r>
    <r>
      <rPr>
        <sz val="16"/>
        <color rgb="FFFF0000"/>
        <rFont val="新細明體"/>
        <family val="1"/>
        <charset val="136"/>
        <scheme val="minor"/>
      </rPr>
      <t>XX</t>
    </r>
    <r>
      <rPr>
        <b/>
        <sz val="16"/>
        <color indexed="8"/>
        <rFont val="新細明體"/>
        <family val="1"/>
        <charset val="136"/>
        <scheme val="minor"/>
      </rPr>
      <t>村</t>
    </r>
    <r>
      <rPr>
        <sz val="16"/>
        <color rgb="FFFF0000"/>
        <rFont val="新細明體"/>
        <family val="1"/>
        <charset val="136"/>
        <scheme val="minor"/>
      </rPr>
      <t>XX</t>
    </r>
    <r>
      <rPr>
        <b/>
        <sz val="16"/>
        <color indexed="8"/>
        <rFont val="新細明體"/>
        <family val="1"/>
        <charset val="136"/>
        <scheme val="minor"/>
      </rPr>
      <t>鄰</t>
    </r>
    <r>
      <rPr>
        <sz val="16"/>
        <color rgb="FFFF0000"/>
        <rFont val="新細明體"/>
        <family val="1"/>
        <charset val="136"/>
        <scheme val="minor"/>
      </rPr>
      <t>XX</t>
    </r>
    <r>
      <rPr>
        <b/>
        <sz val="16"/>
        <color indexed="8"/>
        <rFont val="新細明體"/>
        <family val="1"/>
        <charset val="136"/>
        <scheme val="minor"/>
      </rPr>
      <t>路</t>
    </r>
    <r>
      <rPr>
        <sz val="16"/>
        <color rgb="FFFF0000"/>
        <rFont val="新細明體"/>
        <family val="1"/>
        <charset val="136"/>
        <scheme val="minor"/>
      </rPr>
      <t>XX</t>
    </r>
    <r>
      <rPr>
        <b/>
        <sz val="16"/>
        <color indexed="8"/>
        <rFont val="新細明體"/>
        <family val="1"/>
        <charset val="136"/>
        <scheme val="minor"/>
      </rPr>
      <t>號</t>
    </r>
    <r>
      <rPr>
        <sz val="16"/>
        <color rgb="FFFF0000"/>
        <rFont val="新細明體"/>
        <family val="1"/>
        <charset val="136"/>
        <scheme val="minor"/>
      </rPr>
      <t>XX</t>
    </r>
    <r>
      <rPr>
        <b/>
        <sz val="16"/>
        <color indexed="8"/>
        <rFont val="新細明體"/>
        <family val="1"/>
        <charset val="136"/>
        <scheme val="minor"/>
      </rPr>
      <t>樓</t>
    </r>
    <phoneticPr fontId="3" type="noConversion"/>
  </si>
  <si>
    <r>
      <rPr>
        <b/>
        <sz val="16"/>
        <color theme="1"/>
        <rFont val="新細明體"/>
        <family val="1"/>
        <charset val="136"/>
        <scheme val="minor"/>
      </rPr>
      <t>收穫:</t>
    </r>
    <r>
      <rPr>
        <sz val="16"/>
        <color theme="1"/>
        <rFont val="新細明體"/>
        <family val="1"/>
        <charset val="136"/>
        <scheme val="minor"/>
      </rPr>
      <t xml:space="preserve">
</t>
    </r>
    <phoneticPr fontId="6" type="noConversion"/>
  </si>
  <si>
    <t>AA</t>
    <phoneticPr fontId="3" type="noConversion"/>
  </si>
  <si>
    <t>Peter</t>
    <phoneticPr fontId="3" type="noConversion"/>
  </si>
  <si>
    <t>breeze</t>
    <phoneticPr fontId="3" type="noConversion"/>
  </si>
  <si>
    <t>許一二</t>
    <phoneticPr fontId="3" type="noConversion"/>
  </si>
  <si>
    <t>舞蹈</t>
    <phoneticPr fontId="3" type="noConversion"/>
  </si>
  <si>
    <t>食品衛生</t>
    <phoneticPr fontId="3" type="noConversion"/>
  </si>
  <si>
    <t>乙級</t>
    <phoneticPr fontId="3" type="noConversion"/>
  </si>
  <si>
    <t>111/12/31</t>
    <phoneticPr fontId="3" type="noConversion"/>
  </si>
  <si>
    <t xml:space="preserve">身分證字號:
                   </t>
    <phoneticPr fontId="3" type="noConversion"/>
  </si>
  <si>
    <t>AAA</t>
    <phoneticPr fontId="3" type="noConversion"/>
  </si>
  <si>
    <t>臺中市立臺中女子高級中等學校</t>
  </si>
  <si>
    <t xml:space="preserve">題型:
</t>
    <phoneticPr fontId="6" type="noConversion"/>
  </si>
  <si>
    <t>7000021</t>
    <phoneticPr fontId="3" type="noConversion"/>
  </si>
  <si>
    <t>大同郵局</t>
    <phoneticPr fontId="3" type="noConversion"/>
  </si>
  <si>
    <r>
      <t>競賽級別/競賽代表/競賽名次</t>
    </r>
    <r>
      <rPr>
        <b/>
        <sz val="18"/>
        <color rgb="FF0000FF"/>
        <rFont val="標楷體"/>
        <family val="4"/>
        <charset val="136"/>
      </rPr>
      <t xml:space="preserve"> </t>
    </r>
    <r>
      <rPr>
        <b/>
        <sz val="18"/>
        <color rgb="FF00B050"/>
        <rFont val="標楷體"/>
        <family val="4"/>
        <charset val="136"/>
      </rPr>
      <t>(BC)</t>
    </r>
    <phoneticPr fontId="3" type="noConversion"/>
  </si>
  <si>
    <r>
      <t>競賽得獎項目</t>
    </r>
    <r>
      <rPr>
        <b/>
        <sz val="18"/>
        <color rgb="FF00B050"/>
        <rFont val="標楷體"/>
        <family val="4"/>
        <charset val="136"/>
      </rPr>
      <t xml:space="preserve"> (BD)</t>
    </r>
    <r>
      <rPr>
        <b/>
        <sz val="18"/>
        <color theme="1"/>
        <rFont val="標楷體"/>
        <family val="4"/>
        <charset val="136"/>
      </rPr>
      <t xml:space="preserve">
</t>
    </r>
    <phoneticPr fontId="3" type="noConversion"/>
  </si>
  <si>
    <r>
      <t>※</t>
    </r>
    <r>
      <rPr>
        <b/>
        <sz val="18"/>
        <color theme="1"/>
        <rFont val="標楷體"/>
        <family val="4"/>
        <charset val="136"/>
      </rPr>
      <t>請提供</t>
    </r>
    <r>
      <rPr>
        <b/>
        <sz val="18"/>
        <color rgb="FFFF0000"/>
        <rFont val="標楷體"/>
        <family val="4"/>
        <charset val="136"/>
      </rPr>
      <t>「申請截止日往前推算一年內」</t>
    </r>
    <r>
      <rPr>
        <sz val="18"/>
        <color theme="1"/>
        <rFont val="標楷體"/>
        <family val="4"/>
        <charset val="136"/>
      </rPr>
      <t>取得之技術士證照</t>
    </r>
    <r>
      <rPr>
        <b/>
        <sz val="18"/>
        <color rgb="FFFF0000"/>
        <rFont val="標楷體"/>
        <family val="4"/>
        <charset val="136"/>
      </rPr>
      <t>彩色掃描檔(須加蓋或加簽「與正本相符」、申請人簽名、學校承辦人簽名加蓋職章)，並填列</t>
    </r>
    <r>
      <rPr>
        <b/>
        <sz val="18"/>
        <color rgb="FF00B050"/>
        <rFont val="標楷體"/>
        <family val="4"/>
        <charset val="136"/>
      </rPr>
      <t>申請總表excel檔BE至BH欄</t>
    </r>
    <r>
      <rPr>
        <sz val="18"/>
        <color theme="1"/>
        <rFont val="標楷體"/>
        <family val="4"/>
        <charset val="136"/>
      </rPr>
      <t>，</t>
    </r>
    <r>
      <rPr>
        <b/>
        <sz val="18"/>
        <color theme="1"/>
        <rFont val="標楷體"/>
        <family val="4"/>
        <charset val="136"/>
      </rPr>
      <t>申請過之證照，不可再重複申請獎學金</t>
    </r>
    <phoneticPr fontId="3" type="noConversion"/>
  </si>
  <si>
    <r>
      <t xml:space="preserve">職類(項)名稱
</t>
    </r>
    <r>
      <rPr>
        <b/>
        <sz val="18"/>
        <color rgb="FFFF0000"/>
        <rFont val="標楷體"/>
        <family val="4"/>
        <charset val="136"/>
      </rPr>
      <t>(請填寫)</t>
    </r>
    <r>
      <rPr>
        <b/>
        <sz val="18"/>
        <color rgb="FF008000"/>
        <rFont val="標楷體"/>
        <family val="4"/>
        <charset val="136"/>
      </rPr>
      <t>(BE)</t>
    </r>
    <phoneticPr fontId="3" type="noConversion"/>
  </si>
  <si>
    <r>
      <t>技術士證總編號</t>
    </r>
    <r>
      <rPr>
        <b/>
        <sz val="18"/>
        <color rgb="FFFF0000"/>
        <rFont val="標楷體"/>
        <family val="4"/>
        <charset val="136"/>
      </rPr>
      <t>(請填寫)</t>
    </r>
    <r>
      <rPr>
        <b/>
        <sz val="18"/>
        <color rgb="FF008000"/>
        <rFont val="標楷體"/>
        <family val="4"/>
        <charset val="136"/>
      </rPr>
      <t xml:space="preserve"> (BF)</t>
    </r>
    <phoneticPr fontId="3" type="noConversion"/>
  </si>
  <si>
    <r>
      <t>級別</t>
    </r>
    <r>
      <rPr>
        <b/>
        <sz val="18"/>
        <color rgb="FFFF0000"/>
        <rFont val="標楷體"/>
        <family val="4"/>
        <charset val="136"/>
      </rPr>
      <t>(請勾選)</t>
    </r>
    <r>
      <rPr>
        <b/>
        <sz val="18"/>
        <color rgb="FF008000"/>
        <rFont val="標楷體"/>
        <family val="4"/>
        <charset val="136"/>
      </rPr>
      <t xml:space="preserve"> (BG)</t>
    </r>
    <phoneticPr fontId="3" type="noConversion"/>
  </si>
  <si>
    <r>
      <t xml:space="preserve">生效日期 </t>
    </r>
    <r>
      <rPr>
        <b/>
        <sz val="18"/>
        <color rgb="FF008000"/>
        <rFont val="標楷體"/>
        <family val="4"/>
        <charset val="136"/>
      </rPr>
      <t>(BH)</t>
    </r>
    <phoneticPr fontId="3" type="noConversion"/>
  </si>
  <si>
    <r>
      <t>學生家庭狀況</t>
    </r>
    <r>
      <rPr>
        <b/>
        <sz val="16"/>
        <color rgb="FFFF0000"/>
        <rFont val="標楷體"/>
        <family val="4"/>
        <charset val="136"/>
      </rPr>
      <t>(</t>
    </r>
    <r>
      <rPr>
        <b/>
        <u/>
        <sz val="16"/>
        <color rgb="FFFF0000"/>
        <rFont val="標楷體"/>
        <family val="4"/>
        <charset val="136"/>
      </rPr>
      <t>學生</t>
    </r>
    <r>
      <rPr>
        <b/>
        <sz val="16"/>
        <color rgb="FFFF0000"/>
        <rFont val="標楷體"/>
        <family val="4"/>
        <charset val="136"/>
      </rPr>
      <t>必填)</t>
    </r>
    <r>
      <rPr>
        <b/>
        <sz val="16"/>
        <color rgb="FF00B050"/>
        <rFont val="標楷體"/>
        <family val="4"/>
        <charset val="136"/>
      </rPr>
      <t>(AN)</t>
    </r>
    <phoneticPr fontId="3" type="noConversion"/>
  </si>
  <si>
    <r>
      <t>導師意見及評語</t>
    </r>
    <r>
      <rPr>
        <b/>
        <sz val="16"/>
        <color rgb="FFFF0000"/>
        <rFont val="標楷體"/>
        <family val="4"/>
        <charset val="136"/>
      </rPr>
      <t>(必填-請由</t>
    </r>
    <r>
      <rPr>
        <b/>
        <u/>
        <sz val="16"/>
        <color rgb="FFFF0000"/>
        <rFont val="標楷體"/>
        <family val="4"/>
        <charset val="136"/>
      </rPr>
      <t>導師</t>
    </r>
    <r>
      <rPr>
        <b/>
        <sz val="16"/>
        <color rgb="FFFF0000"/>
        <rFont val="標楷體"/>
        <family val="4"/>
        <charset val="136"/>
      </rPr>
      <t>填寫)</t>
    </r>
    <r>
      <rPr>
        <b/>
        <sz val="16"/>
        <color theme="1"/>
        <rFont val="標楷體"/>
        <family val="4"/>
        <charset val="136"/>
      </rPr>
      <t xml:space="preserve"> </t>
    </r>
    <r>
      <rPr>
        <b/>
        <sz val="16"/>
        <color rgb="FF00B050"/>
        <rFont val="標楷體"/>
        <family val="4"/>
        <charset val="136"/>
      </rPr>
      <t>(AO)</t>
    </r>
    <phoneticPr fontId="3" type="noConversion"/>
  </si>
  <si>
    <r>
      <t>學生特殊表現或媒體新聞報導(必填)</t>
    </r>
    <r>
      <rPr>
        <b/>
        <sz val="16"/>
        <color rgb="FFFF0000"/>
        <rFont val="標楷體"/>
        <family val="4"/>
        <charset val="136"/>
      </rPr>
      <t xml:space="preserve">(如無，則無需填寫)
</t>
    </r>
    <r>
      <rPr>
        <b/>
        <sz val="16"/>
        <color rgb="FF00B050"/>
        <rFont val="標楷體"/>
        <family val="4"/>
        <charset val="136"/>
      </rPr>
      <t>(AQ)</t>
    </r>
    <phoneticPr fontId="3" type="noConversion"/>
  </si>
  <si>
    <r>
      <t>獎補助單位名稱</t>
    </r>
    <r>
      <rPr>
        <b/>
        <sz val="16"/>
        <color rgb="FF006600"/>
        <rFont val="標楷體"/>
        <family val="4"/>
        <charset val="136"/>
      </rPr>
      <t>(AG)</t>
    </r>
    <phoneticPr fontId="3" type="noConversion"/>
  </si>
  <si>
    <r>
      <t>獎補助事項</t>
    </r>
    <r>
      <rPr>
        <b/>
        <sz val="16"/>
        <color rgb="FF006600"/>
        <rFont val="標楷體"/>
        <family val="4"/>
        <charset val="136"/>
      </rPr>
      <t>(AH)</t>
    </r>
    <phoneticPr fontId="3" type="noConversion"/>
  </si>
  <si>
    <r>
      <t xml:space="preserve">獎補助金額NTD </t>
    </r>
    <r>
      <rPr>
        <b/>
        <sz val="16"/>
        <color rgb="FF006600"/>
        <rFont val="標楷體"/>
        <family val="4"/>
        <charset val="136"/>
      </rPr>
      <t xml:space="preserve">(AI) </t>
    </r>
    <phoneticPr fontId="3" type="noConversion"/>
  </si>
  <si>
    <r>
      <t>獎補助週期</t>
    </r>
    <r>
      <rPr>
        <b/>
        <sz val="16"/>
        <color rgb="FF006600"/>
        <rFont val="標楷體"/>
        <family val="4"/>
        <charset val="136"/>
      </rPr>
      <t>(AJ)</t>
    </r>
    <phoneticPr fontId="3" type="noConversion"/>
  </si>
  <si>
    <r>
      <t xml:space="preserve">獎補助起始時間 </t>
    </r>
    <r>
      <rPr>
        <b/>
        <sz val="16"/>
        <color rgb="FF006600"/>
        <rFont val="標楷體"/>
        <family val="4"/>
        <charset val="136"/>
      </rPr>
      <t>(AK)</t>
    </r>
    <phoneticPr fontId="3" type="noConversion"/>
  </si>
  <si>
    <r>
      <t>獎補助終止時間</t>
    </r>
    <r>
      <rPr>
        <b/>
        <sz val="16"/>
        <color rgb="FF006600"/>
        <rFont val="標楷體"/>
        <family val="4"/>
        <charset val="136"/>
      </rPr>
      <t>(AL)</t>
    </r>
    <phoneticPr fontId="3" type="noConversion"/>
  </si>
  <si>
    <r>
      <t>備註</t>
    </r>
    <r>
      <rPr>
        <b/>
        <sz val="16"/>
        <color rgb="FF006600"/>
        <rFont val="標楷體"/>
        <family val="4"/>
        <charset val="136"/>
      </rPr>
      <t xml:space="preserve"> (AM)</t>
    </r>
    <phoneticPr fontId="3" type="noConversion"/>
  </si>
  <si>
    <r>
      <t>學生本人有無打工</t>
    </r>
    <r>
      <rPr>
        <sz val="18"/>
        <color rgb="FF006600"/>
        <rFont val="標楷體"/>
        <family val="4"/>
        <charset val="136"/>
      </rPr>
      <t xml:space="preserve"> </t>
    </r>
    <r>
      <rPr>
        <b/>
        <sz val="18"/>
        <color rgb="FF006600"/>
        <rFont val="標楷體"/>
        <family val="4"/>
        <charset val="136"/>
      </rPr>
      <t>(AF)</t>
    </r>
    <r>
      <rPr>
        <sz val="18"/>
        <color rgb="FF000000"/>
        <rFont val="標楷體"/>
        <family val="4"/>
        <charset val="136"/>
      </rPr>
      <t xml:space="preserve">
</t>
    </r>
    <phoneticPr fontId="3" type="noConversion"/>
  </si>
  <si>
    <r>
      <t xml:space="preserve">監護人(法定代理人)住家電話 </t>
    </r>
    <r>
      <rPr>
        <b/>
        <sz val="16"/>
        <color rgb="FF006600"/>
        <rFont val="標楷體"/>
        <family val="4"/>
        <charset val="136"/>
      </rPr>
      <t>(AE)</t>
    </r>
    <r>
      <rPr>
        <b/>
        <sz val="16"/>
        <color rgb="FF008000"/>
        <rFont val="標楷體"/>
        <family val="4"/>
        <charset val="136"/>
      </rPr>
      <t xml:space="preserve">
</t>
    </r>
    <phoneticPr fontId="3" type="noConversion"/>
  </si>
  <si>
    <r>
      <t xml:space="preserve">監護人(法定代理人)行動電話 </t>
    </r>
    <r>
      <rPr>
        <b/>
        <sz val="16"/>
        <color rgb="FF006600"/>
        <rFont val="標楷體"/>
        <family val="4"/>
        <charset val="136"/>
      </rPr>
      <t>(AD)</t>
    </r>
    <phoneticPr fontId="3" type="noConversion"/>
  </si>
  <si>
    <r>
      <t>法定代理人身分證字號</t>
    </r>
    <r>
      <rPr>
        <b/>
        <sz val="16"/>
        <color rgb="FF006600"/>
        <rFont val="標楷體"/>
        <family val="4"/>
        <charset val="136"/>
      </rPr>
      <t>(AC)</t>
    </r>
    <phoneticPr fontId="3" type="noConversion"/>
  </si>
  <si>
    <r>
      <t xml:space="preserve">監護人(法定代理人)姓名 </t>
    </r>
    <r>
      <rPr>
        <b/>
        <sz val="16"/>
        <color rgb="FF006600"/>
        <rFont val="標楷體"/>
        <family val="4"/>
        <charset val="136"/>
      </rPr>
      <t>(AB)</t>
    </r>
    <phoneticPr fontId="3" type="noConversion"/>
  </si>
  <si>
    <r>
      <t>FB暱稱</t>
    </r>
    <r>
      <rPr>
        <b/>
        <sz val="16"/>
        <color rgb="FF006600"/>
        <rFont val="標楷體"/>
        <family val="4"/>
        <charset val="136"/>
      </rPr>
      <t xml:space="preserve"> (AA)</t>
    </r>
    <phoneticPr fontId="3" type="noConversion"/>
  </si>
  <si>
    <r>
      <t xml:space="preserve">申請助獎學金項目
</t>
    </r>
    <r>
      <rPr>
        <b/>
        <sz val="16"/>
        <color rgb="FF006600"/>
        <rFont val="標楷體"/>
        <family val="4"/>
        <charset val="136"/>
      </rPr>
      <t>(P)</t>
    </r>
    <phoneticPr fontId="3" type="noConversion"/>
  </si>
  <si>
    <r>
      <t>居住狀態</t>
    </r>
    <r>
      <rPr>
        <b/>
        <sz val="16"/>
        <color rgb="FF006600"/>
        <rFont val="標楷體"/>
        <family val="4"/>
        <charset val="136"/>
      </rPr>
      <t>(Q、R)</t>
    </r>
    <r>
      <rPr>
        <b/>
        <sz val="16"/>
        <color rgb="FF008000"/>
        <rFont val="標楷體"/>
        <family val="4"/>
        <charset val="136"/>
      </rPr>
      <t xml:space="preserve">
</t>
    </r>
    <phoneticPr fontId="3" type="noConversion"/>
  </si>
  <si>
    <r>
      <t>性別</t>
    </r>
    <r>
      <rPr>
        <b/>
        <sz val="16"/>
        <color rgb="FF006600"/>
        <rFont val="標楷體"/>
        <family val="4"/>
        <charset val="136"/>
      </rPr>
      <t>(S)</t>
    </r>
    <r>
      <rPr>
        <b/>
        <sz val="12"/>
        <color rgb="FF000000"/>
        <rFont val="標楷體"/>
        <family val="4"/>
        <charset val="136"/>
      </rPr>
      <t/>
    </r>
    <phoneticPr fontId="3" type="noConversion"/>
  </si>
  <si>
    <r>
      <t>專長</t>
    </r>
    <r>
      <rPr>
        <b/>
        <sz val="16"/>
        <color rgb="FF008000"/>
        <rFont val="標楷體"/>
        <family val="4"/>
        <charset val="136"/>
      </rPr>
      <t>(T)</t>
    </r>
    <phoneticPr fontId="3" type="noConversion"/>
  </si>
  <si>
    <r>
      <t>興趣</t>
    </r>
    <r>
      <rPr>
        <b/>
        <sz val="16"/>
        <color rgb="FF008000"/>
        <rFont val="標楷體"/>
        <family val="4"/>
        <charset val="136"/>
      </rPr>
      <t>(U)</t>
    </r>
    <phoneticPr fontId="3" type="noConversion"/>
  </si>
  <si>
    <r>
      <t>社團</t>
    </r>
    <r>
      <rPr>
        <b/>
        <sz val="16"/>
        <color rgb="FF008000"/>
        <rFont val="標楷體"/>
        <family val="4"/>
        <charset val="136"/>
      </rPr>
      <t>(V)</t>
    </r>
    <phoneticPr fontId="3" type="noConversion"/>
  </si>
  <si>
    <r>
      <rPr>
        <b/>
        <sz val="16"/>
        <rFont val="標楷體"/>
        <family val="4"/>
        <charset val="136"/>
      </rPr>
      <t>學生電子信箱</t>
    </r>
    <r>
      <rPr>
        <b/>
        <sz val="16"/>
        <color rgb="FF006600"/>
        <rFont val="標楷體"/>
        <family val="4"/>
        <charset val="136"/>
      </rPr>
      <t>(W)</t>
    </r>
    <r>
      <rPr>
        <b/>
        <sz val="16"/>
        <color rgb="FFFF0000"/>
        <rFont val="標楷體"/>
        <family val="4"/>
        <charset val="136"/>
      </rPr>
      <t xml:space="preserve">
</t>
    </r>
    <phoneticPr fontId="3" type="noConversion"/>
  </si>
  <si>
    <r>
      <t>學生行動電話</t>
    </r>
    <r>
      <rPr>
        <b/>
        <sz val="16"/>
        <color rgb="FF008000"/>
        <rFont val="標楷體"/>
        <family val="4"/>
        <charset val="136"/>
      </rPr>
      <t>(X)</t>
    </r>
    <phoneticPr fontId="3" type="noConversion"/>
  </si>
  <si>
    <r>
      <t>學生line之ID帳號</t>
    </r>
    <r>
      <rPr>
        <b/>
        <sz val="16"/>
        <color rgb="FF006600"/>
        <rFont val="標楷體"/>
        <family val="4"/>
        <charset val="136"/>
      </rPr>
      <t>(Y)</t>
    </r>
    <phoneticPr fontId="3" type="noConversion"/>
  </si>
  <si>
    <r>
      <t>學生line之暱稱</t>
    </r>
    <r>
      <rPr>
        <b/>
        <sz val="16"/>
        <color rgb="FF006600"/>
        <rFont val="標楷體"/>
        <family val="4"/>
        <charset val="136"/>
      </rPr>
      <t xml:space="preserve"> (Z)</t>
    </r>
    <phoneticPr fontId="3" type="noConversion"/>
  </si>
  <si>
    <t>110學年度第1學期學業成績</t>
    <phoneticPr fontId="62" type="noConversion"/>
  </si>
  <si>
    <t xml:space="preserve">灰底色為固定公式，請務必小心，不要按到Delete
</t>
    <phoneticPr fontId="3" type="noConversion"/>
  </si>
  <si>
    <r>
      <t xml:space="preserve">學生畢業後就讀哪一所學校
</t>
    </r>
    <r>
      <rPr>
        <b/>
        <sz val="18"/>
        <color rgb="FFFF0000"/>
        <rFont val="新細明體"/>
        <family val="1"/>
        <charset val="136"/>
        <scheme val="minor"/>
      </rPr>
      <t>(請填寫)</t>
    </r>
  </si>
  <si>
    <r>
      <t xml:space="preserve">屬性
</t>
    </r>
    <r>
      <rPr>
        <b/>
        <sz val="18"/>
        <color rgb="FFFF0000"/>
        <rFont val="新細明體"/>
        <family val="1"/>
        <charset val="136"/>
        <scheme val="minor"/>
      </rPr>
      <t>(請填編號)</t>
    </r>
    <r>
      <rPr>
        <b/>
        <sz val="18"/>
        <rFont val="新細明體"/>
        <family val="1"/>
        <charset val="136"/>
        <scheme val="minor"/>
      </rPr>
      <t xml:space="preserve">
1:公立
2:私立
3:就業
4:重考
5.無法聯繫</t>
    </r>
  </si>
  <si>
    <r>
      <t>*最近一年度『全戶』之</t>
    </r>
    <r>
      <rPr>
        <b/>
        <u/>
        <sz val="16"/>
        <color rgb="FF0000FF"/>
        <rFont val="新細明體"/>
        <family val="1"/>
        <charset val="136"/>
        <scheme val="minor"/>
      </rPr>
      <t xml:space="preserve">所得稅清單 
</t>
    </r>
    <r>
      <rPr>
        <b/>
        <sz val="16"/>
        <color rgb="FFFF0000"/>
        <rFont val="新細明體"/>
        <family val="1"/>
        <charset val="136"/>
        <scheme val="minor"/>
      </rPr>
      <t xml:space="preserve">(請務必小心，不要按到Delete)
</t>
    </r>
  </si>
  <si>
    <r>
      <t>*最近一年度『全戶』之</t>
    </r>
    <r>
      <rPr>
        <b/>
        <u/>
        <sz val="16"/>
        <color rgb="FF0000FF"/>
        <rFont val="新細明體"/>
        <family val="1"/>
        <charset val="136"/>
        <scheme val="minor"/>
      </rPr>
      <t xml:space="preserve">財產清單
</t>
    </r>
    <r>
      <rPr>
        <b/>
        <sz val="16"/>
        <color rgb="FFFF0000"/>
        <rFont val="新細明體"/>
        <family val="1"/>
        <charset val="136"/>
        <scheme val="minor"/>
      </rPr>
      <t>(請務必小心，不要按到Delete)</t>
    </r>
    <phoneticPr fontId="3" type="noConversion"/>
  </si>
  <si>
    <r>
      <rPr>
        <b/>
        <sz val="16"/>
        <color rgb="FF0000FF"/>
        <rFont val="新細明體"/>
        <family val="1"/>
        <charset val="136"/>
        <scheme val="minor"/>
      </rPr>
      <t>所得總計</t>
    </r>
    <r>
      <rPr>
        <b/>
        <sz val="16"/>
        <color rgb="FFFF0000"/>
        <rFont val="新細明體"/>
        <family val="1"/>
        <charset val="136"/>
        <scheme val="minor"/>
      </rPr>
      <t xml:space="preserve">
(請務必小心，不要按到Delete)</t>
    </r>
    <phoneticPr fontId="3" type="noConversion"/>
  </si>
  <si>
    <r>
      <rPr>
        <b/>
        <sz val="16"/>
        <color rgb="FF0000FF"/>
        <rFont val="新細明體"/>
        <family val="1"/>
        <charset val="136"/>
        <scheme val="minor"/>
      </rPr>
      <t>符合標準要件</t>
    </r>
    <r>
      <rPr>
        <b/>
        <sz val="16"/>
        <color rgb="FFFF0000"/>
        <rFont val="新細明體"/>
        <family val="1"/>
        <charset val="136"/>
        <scheme val="minor"/>
      </rPr>
      <t xml:space="preserve">
(請務必小心，不要按到Delete)</t>
    </r>
    <phoneticPr fontId="3" type="noConversion"/>
  </si>
  <si>
    <r>
      <t xml:space="preserve">全家總
人口數
total number of each family
</t>
    </r>
    <r>
      <rPr>
        <b/>
        <sz val="16"/>
        <color rgb="FFFF0000"/>
        <rFont val="新細明體"/>
        <family val="1"/>
        <charset val="136"/>
        <scheme val="minor"/>
      </rPr>
      <t>(此欄為固定公式，請務必小心，不要按到Delete)</t>
    </r>
  </si>
  <si>
    <r>
      <rPr>
        <b/>
        <sz val="16"/>
        <color indexed="8"/>
        <rFont val="新細明體"/>
        <family val="1"/>
        <charset val="136"/>
        <scheme val="minor"/>
      </rPr>
      <t>*金融機構名稱</t>
    </r>
    <r>
      <rPr>
        <b/>
        <sz val="14"/>
        <color indexed="8"/>
        <rFont val="新細明體"/>
        <family val="1"/>
        <charset val="136"/>
        <scheme val="minor"/>
      </rPr>
      <t xml:space="preserve">
bank name
</t>
    </r>
    <r>
      <rPr>
        <b/>
        <sz val="14"/>
        <color rgb="FFFF0000"/>
        <rFont val="新細明體"/>
        <family val="1"/>
        <charset val="136"/>
        <scheme val="minor"/>
      </rPr>
      <t>例:</t>
    </r>
    <r>
      <rPr>
        <b/>
        <sz val="16"/>
        <color rgb="FFFF0000"/>
        <rFont val="新細明體"/>
        <family val="1"/>
        <charset val="136"/>
        <scheme val="minor"/>
      </rPr>
      <t>郵政存簿</t>
    </r>
    <phoneticPr fontId="3" type="noConversion"/>
  </si>
  <si>
    <r>
      <rPr>
        <b/>
        <sz val="16"/>
        <color indexed="8"/>
        <rFont val="新細明體"/>
        <family val="1"/>
        <charset val="136"/>
        <scheme val="minor"/>
      </rPr>
      <t>*分行名稱</t>
    </r>
    <r>
      <rPr>
        <b/>
        <sz val="14"/>
        <color indexed="8"/>
        <rFont val="新細明體"/>
        <family val="1"/>
        <charset val="136"/>
        <scheme val="minor"/>
      </rPr>
      <t xml:space="preserve">
branch name
</t>
    </r>
    <r>
      <rPr>
        <b/>
        <sz val="14"/>
        <color rgb="FFFF0000"/>
        <rFont val="新細明體"/>
        <family val="1"/>
        <charset val="136"/>
        <scheme val="minor"/>
      </rPr>
      <t>例:</t>
    </r>
    <r>
      <rPr>
        <b/>
        <sz val="16"/>
        <color rgb="FFFF0000"/>
        <rFont val="新細明體"/>
        <family val="1"/>
        <charset val="136"/>
        <scheme val="minor"/>
      </rPr>
      <t>竹北郵局</t>
    </r>
    <phoneticPr fontId="3" type="noConversion"/>
  </si>
  <si>
    <r>
      <rPr>
        <b/>
        <sz val="16"/>
        <color indexed="8"/>
        <rFont val="新細明體"/>
        <family val="1"/>
        <charset val="136"/>
        <scheme val="minor"/>
      </rPr>
      <t>*帳號</t>
    </r>
    <r>
      <rPr>
        <b/>
        <sz val="14"/>
        <color indexed="8"/>
        <rFont val="新細明體"/>
        <family val="1"/>
        <charset val="136"/>
        <scheme val="minor"/>
      </rPr>
      <t xml:space="preserve">
account number
</t>
    </r>
    <r>
      <rPr>
        <b/>
        <sz val="14"/>
        <color rgb="FFFF0000"/>
        <rFont val="新細明體"/>
        <family val="1"/>
        <charset val="136"/>
        <scheme val="minor"/>
      </rPr>
      <t>例:</t>
    </r>
    <r>
      <rPr>
        <b/>
        <sz val="16"/>
        <color rgb="FFFF0000"/>
        <rFont val="新細明體"/>
        <family val="1"/>
        <charset val="136"/>
        <scheme val="minor"/>
      </rPr>
      <t>郵局帳號14碼</t>
    </r>
    <phoneticPr fontId="3" type="noConversion"/>
  </si>
  <si>
    <r>
      <rPr>
        <sz val="16"/>
        <color theme="1"/>
        <rFont val="新細明體"/>
        <family val="1"/>
        <charset val="136"/>
        <scheme val="minor"/>
      </rPr>
      <t>八、承第七題，如有設定自我期許之學習目標，請問</t>
    </r>
    <r>
      <rPr>
        <b/>
        <sz val="16"/>
        <color indexed="8"/>
        <rFont val="新細明體"/>
        <family val="1"/>
        <charset val="136"/>
        <scheme val="minor"/>
      </rPr>
      <t>是否有達到</t>
    </r>
    <r>
      <rPr>
        <sz val="16"/>
        <color indexed="8"/>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
1.有達到</t>
    </r>
    <r>
      <rPr>
        <sz val="14"/>
        <color indexed="10"/>
        <rFont val="新細明體"/>
        <family val="1"/>
        <charset val="136"/>
        <scheme val="minor"/>
      </rPr>
      <t>自我期許之學習目標</t>
    </r>
    <r>
      <rPr>
        <b/>
        <sz val="14"/>
        <color indexed="10"/>
        <rFont val="新細明體"/>
        <family val="1"/>
        <charset val="136"/>
        <scheme val="minor"/>
      </rPr>
      <t xml:space="preserve">
2.無達到</t>
    </r>
    <r>
      <rPr>
        <sz val="14"/>
        <color indexed="10"/>
        <rFont val="新細明體"/>
        <family val="1"/>
        <charset val="136"/>
        <scheme val="minor"/>
      </rPr>
      <t>自我期許之學習目標</t>
    </r>
    <phoneticPr fontId="6" type="noConversion"/>
  </si>
  <si>
    <r>
      <t>三、</t>
    </r>
    <r>
      <rPr>
        <b/>
        <sz val="16"/>
        <color indexed="8"/>
        <rFont val="新細明體"/>
        <family val="1"/>
        <charset val="136"/>
        <scheme val="minor"/>
      </rPr>
      <t>請寫下透過自身有何種專長或興趣，可以協助基金會?
(例:文書處理、影片剪輯、美編設計、資料庫程式設計、網頁動畫設計、志工、基金會任何活動…等)</t>
    </r>
  </si>
  <si>
    <r>
      <t xml:space="preserve">一、領取此筆助學金帶給(預期帶給)你什麼樣的改變？
</t>
    </r>
    <r>
      <rPr>
        <b/>
        <sz val="16"/>
        <color indexed="10"/>
        <rFont val="新細明體"/>
        <family val="1"/>
        <charset val="136"/>
        <scheme val="minor"/>
      </rPr>
      <t>※不能寫「無」</t>
    </r>
    <r>
      <rPr>
        <b/>
        <sz val="16"/>
        <color indexed="8"/>
        <rFont val="新細明體"/>
        <family val="1"/>
        <charset val="136"/>
        <scheme val="minor"/>
      </rPr>
      <t xml:space="preserve">
</t>
    </r>
  </si>
  <si>
    <r>
      <t>四、期許改變後的自己，於未來</t>
    </r>
    <r>
      <rPr>
        <b/>
        <u/>
        <sz val="16"/>
        <color indexed="8"/>
        <rFont val="新細明體"/>
        <family val="1"/>
        <charset val="136"/>
        <scheme val="minor"/>
      </rPr>
      <t>可以達成什麼樣的目標</t>
    </r>
    <r>
      <rPr>
        <b/>
        <sz val="16"/>
        <color indexed="8"/>
        <rFont val="新細明體"/>
        <family val="1"/>
        <charset val="136"/>
        <scheme val="minor"/>
      </rPr>
      <t>，或</t>
    </r>
    <r>
      <rPr>
        <b/>
        <u/>
        <sz val="16"/>
        <color indexed="8"/>
        <rFont val="新細明體"/>
        <family val="1"/>
        <charset val="136"/>
        <scheme val="minor"/>
      </rPr>
      <t>已實際達到的目標</t>
    </r>
    <r>
      <rPr>
        <b/>
        <sz val="16"/>
        <color indexed="8"/>
        <rFont val="新細明體"/>
        <family val="1"/>
        <charset val="136"/>
        <scheme val="minor"/>
      </rPr>
      <t>?</t>
    </r>
  </si>
  <si>
    <t>四、「紀錄」擁抱後當下的感受。</t>
    <phoneticPr fontId="3" type="noConversion"/>
  </si>
  <si>
    <r>
      <rPr>
        <b/>
        <sz val="16"/>
        <color indexed="8"/>
        <rFont val="新細明體"/>
        <family val="1"/>
        <charset val="136"/>
        <scheme val="minor"/>
      </rPr>
      <t>一、 感謝的人是誰？</t>
    </r>
    <r>
      <rPr>
        <sz val="14"/>
        <color indexed="8"/>
        <rFont val="新細明體"/>
        <family val="1"/>
        <charset val="136"/>
        <scheme val="minor"/>
      </rPr>
      <t xml:space="preserve">
(</t>
    </r>
    <r>
      <rPr>
        <sz val="14"/>
        <color indexed="10"/>
        <rFont val="新細明體"/>
        <family val="1"/>
        <charset val="136"/>
        <scheme val="minor"/>
      </rPr>
      <t>請填列編號</t>
    </r>
    <r>
      <rPr>
        <sz val="14"/>
        <color indexed="8"/>
        <rFont val="新細明體"/>
        <family val="1"/>
        <charset val="136"/>
        <scheme val="minor"/>
      </rPr>
      <t xml:space="preserve">)
1.父、 2.母、3兄、 4.弟、 5.姊、 6.妹、 7.祖父、 8祖母、 9.配偶、10.公公、11.婆婆、12.外祖父、13.外祖母、14.伯伯、15.伯母、16.叔叔、17.嬸嬸、18.姑姑、19.姑丈、20.舅舅、21.舅媽、22.阿姨、 23.姨丈、24.姨婆、25.叔公、 26.社工、27.社福機構、28.同學、29.師長、30.其他(請自填)
</t>
    </r>
    <phoneticPr fontId="3" type="noConversion"/>
  </si>
  <si>
    <r>
      <t xml:space="preserve">競賽級別/競賽代表/競賽名次
</t>
    </r>
    <r>
      <rPr>
        <b/>
        <sz val="16"/>
        <color rgb="FFFF0000"/>
        <rFont val="新細明體"/>
        <family val="1"/>
        <charset val="136"/>
        <scheme val="minor"/>
      </rPr>
      <t>(請點選)</t>
    </r>
    <r>
      <rPr>
        <b/>
        <sz val="16"/>
        <color theme="1"/>
        <rFont val="新細明體"/>
        <family val="1"/>
        <charset val="136"/>
        <scheme val="minor"/>
      </rPr>
      <t xml:space="preserve">
</t>
    </r>
    <phoneticPr fontId="3" type="noConversion"/>
  </si>
  <si>
    <r>
      <t xml:space="preserve">競賽得獎項目
</t>
    </r>
    <r>
      <rPr>
        <b/>
        <sz val="16"/>
        <color rgb="FFFF0000"/>
        <rFont val="新細明體"/>
        <family val="1"/>
        <charset val="136"/>
        <scheme val="minor"/>
      </rPr>
      <t>(請自填)</t>
    </r>
  </si>
  <si>
    <r>
      <t xml:space="preserve">職類(項)名稱
</t>
    </r>
    <r>
      <rPr>
        <b/>
        <sz val="16"/>
        <color rgb="FFFF0000"/>
        <rFont val="新細明體"/>
        <family val="1"/>
        <charset val="136"/>
        <scheme val="minor"/>
      </rPr>
      <t>(請自填)</t>
    </r>
  </si>
  <si>
    <r>
      <t xml:space="preserve">技術士證總編號
</t>
    </r>
    <r>
      <rPr>
        <b/>
        <sz val="16"/>
        <color rgb="FFFF0000"/>
        <rFont val="新細明體"/>
        <family val="1"/>
        <charset val="136"/>
        <scheme val="minor"/>
      </rPr>
      <t>(請自填)</t>
    </r>
  </si>
  <si>
    <r>
      <t xml:space="preserve">級別
</t>
    </r>
    <r>
      <rPr>
        <b/>
        <sz val="16"/>
        <color rgb="FFFF0000"/>
        <rFont val="新細明體"/>
        <family val="1"/>
        <charset val="136"/>
        <scheme val="minor"/>
      </rPr>
      <t>(請點選)</t>
    </r>
  </si>
  <si>
    <r>
      <t xml:space="preserve">生效日期
</t>
    </r>
    <r>
      <rPr>
        <b/>
        <sz val="16"/>
        <color rgb="FFFF0000"/>
        <rFont val="新細明體"/>
        <family val="1"/>
        <charset val="136"/>
        <scheme val="minor"/>
      </rPr>
      <t>(請自填)</t>
    </r>
  </si>
  <si>
    <r>
      <t xml:space="preserve">最高科目名稱
</t>
    </r>
    <r>
      <rPr>
        <b/>
        <sz val="16"/>
        <color rgb="FFFF0000"/>
        <rFont val="新細明體"/>
        <family val="1"/>
        <charset val="136"/>
        <scheme val="minor"/>
      </rPr>
      <t>(請自填)</t>
    </r>
  </si>
  <si>
    <r>
      <t xml:space="preserve">最高分數
</t>
    </r>
    <r>
      <rPr>
        <b/>
        <sz val="16"/>
        <color rgb="FFFF0000"/>
        <rFont val="新細明體"/>
        <family val="1"/>
        <charset val="136"/>
        <scheme val="minor"/>
      </rPr>
      <t>(請自填)</t>
    </r>
  </si>
  <si>
    <r>
      <t xml:space="preserve">最低科目名稱
</t>
    </r>
    <r>
      <rPr>
        <b/>
        <sz val="16"/>
        <color rgb="FFFF0000"/>
        <rFont val="新細明體"/>
        <family val="1"/>
        <charset val="136"/>
        <scheme val="minor"/>
      </rPr>
      <t>(請自填)</t>
    </r>
  </si>
  <si>
    <r>
      <t xml:space="preserve">最低分數
</t>
    </r>
    <r>
      <rPr>
        <b/>
        <sz val="16"/>
        <color rgb="FFFF0000"/>
        <rFont val="新細明體"/>
        <family val="1"/>
        <charset val="136"/>
        <scheme val="minor"/>
      </rPr>
      <t>(請自填)</t>
    </r>
  </si>
  <si>
    <r>
      <t xml:space="preserve">平均分數
</t>
    </r>
    <r>
      <rPr>
        <b/>
        <sz val="16"/>
        <color rgb="FFFF0000"/>
        <rFont val="新細明體"/>
        <family val="1"/>
        <charset val="136"/>
        <scheme val="minor"/>
      </rPr>
      <t>(請自填，成績單內之總科目平均分數)</t>
    </r>
  </si>
  <si>
    <r>
      <rPr>
        <b/>
        <sz val="16"/>
        <rFont val="新細明體"/>
        <family val="1"/>
        <charset val="136"/>
        <scheme val="minor"/>
      </rPr>
      <t>*目前有接受其他私人單位獎補助之情形</t>
    </r>
    <r>
      <rPr>
        <b/>
        <sz val="16"/>
        <color rgb="FFFF0000"/>
        <rFont val="新細明體"/>
        <family val="1"/>
        <charset val="136"/>
        <scheme val="minor"/>
      </rPr>
      <t xml:space="preserve">
(如無任何獎補助則無需填寫)
</t>
    </r>
    <phoneticPr fontId="3" type="noConversion"/>
  </si>
  <si>
    <r>
      <t xml:space="preserve">*學生家庭狀況
family condition
</t>
    </r>
    <r>
      <rPr>
        <b/>
        <sz val="16"/>
        <color rgb="FFFF0000"/>
        <rFont val="新細明體"/>
        <family val="1"/>
        <charset val="136"/>
        <scheme val="minor"/>
      </rPr>
      <t>(請填寫)</t>
    </r>
    <r>
      <rPr>
        <b/>
        <sz val="16"/>
        <color indexed="8"/>
        <rFont val="新細明體"/>
        <family val="1"/>
        <charset val="136"/>
        <scheme val="minor"/>
      </rPr>
      <t xml:space="preserve">
</t>
    </r>
  </si>
  <si>
    <r>
      <t xml:space="preserve">*導師意見及評語
tutor’s comments
</t>
    </r>
    <r>
      <rPr>
        <b/>
        <sz val="16"/>
        <color rgb="FFFF0000"/>
        <rFont val="新細明體"/>
        <family val="1"/>
        <charset val="136"/>
        <scheme val="minor"/>
      </rPr>
      <t>(請填寫)</t>
    </r>
    <r>
      <rPr>
        <b/>
        <sz val="16"/>
        <color indexed="8"/>
        <rFont val="新細明體"/>
        <family val="1"/>
        <charset val="136"/>
        <scheme val="minor"/>
      </rPr>
      <t xml:space="preserve">
</t>
    </r>
    <phoneticPr fontId="3" type="noConversion"/>
  </si>
  <si>
    <r>
      <t xml:space="preserve">*導師交代事項及備註
tutor's account of matters and notes
</t>
    </r>
    <r>
      <rPr>
        <b/>
        <sz val="16"/>
        <color rgb="FFFF0000"/>
        <rFont val="新細明體"/>
        <family val="1"/>
        <charset val="136"/>
        <scheme val="minor"/>
      </rPr>
      <t>(如無，則無需填寫)</t>
    </r>
    <r>
      <rPr>
        <b/>
        <sz val="16"/>
        <color indexed="8"/>
        <rFont val="新細明體"/>
        <family val="1"/>
        <charset val="136"/>
        <scheme val="minor"/>
      </rPr>
      <t xml:space="preserve">
</t>
    </r>
    <phoneticPr fontId="3" type="noConversion"/>
  </si>
  <si>
    <r>
      <t xml:space="preserve">*學生特殊表現或媒體新聞報導
</t>
    </r>
    <r>
      <rPr>
        <b/>
        <sz val="16"/>
        <color rgb="FFFF0000"/>
        <rFont val="新細明體"/>
        <family val="1"/>
        <charset val="136"/>
        <scheme val="minor"/>
      </rPr>
      <t>(如無，則無需填寫)</t>
    </r>
    <phoneticPr fontId="3" type="noConversion"/>
  </si>
  <si>
    <r>
      <t>*學生行動電話
cellphone number of student
【請輸入</t>
    </r>
    <r>
      <rPr>
        <b/>
        <sz val="16"/>
        <color rgb="FFFF0000"/>
        <rFont val="新細明體"/>
        <family val="1"/>
        <charset val="136"/>
        <scheme val="minor"/>
      </rPr>
      <t xml:space="preserve">共10碼數字 </t>
    </r>
    <r>
      <rPr>
        <b/>
        <sz val="16"/>
        <color rgb="FF000000"/>
        <rFont val="新細明體"/>
        <family val="1"/>
        <charset val="136"/>
        <scheme val="minor"/>
      </rPr>
      <t>(不要使用其他任何符號)】</t>
    </r>
    <phoneticPr fontId="62" type="noConversion"/>
  </si>
  <si>
    <r>
      <t>*法定代理人
行動電話
cellphone number of contact person (guardian)
【請輸入</t>
    </r>
    <r>
      <rPr>
        <b/>
        <sz val="16"/>
        <color rgb="FFFF0000"/>
        <rFont val="新細明體"/>
        <family val="1"/>
        <charset val="136"/>
        <scheme val="minor"/>
      </rPr>
      <t>共10碼數字</t>
    </r>
    <r>
      <rPr>
        <b/>
        <sz val="16"/>
        <color rgb="FF000000"/>
        <rFont val="新細明體"/>
        <family val="1"/>
        <charset val="136"/>
        <scheme val="minor"/>
      </rPr>
      <t xml:space="preserve"> (不要使用其他任何符號)】</t>
    </r>
    <phoneticPr fontId="3" type="noConversion"/>
  </si>
  <si>
    <r>
      <t xml:space="preserve">*學生本人有無打工
part-time
</t>
    </r>
    <r>
      <rPr>
        <b/>
        <sz val="16"/>
        <color rgb="FFFF0000"/>
        <rFont val="新細明體"/>
        <family val="1"/>
        <charset val="136"/>
        <scheme val="minor"/>
      </rPr>
      <t>(下拉選單)</t>
    </r>
    <phoneticPr fontId="3" type="noConversion"/>
  </si>
  <si>
    <r>
      <rPr>
        <b/>
        <sz val="16"/>
        <color rgb="FF000000"/>
        <rFont val="新細明體"/>
        <family val="1"/>
        <charset val="136"/>
        <scheme val="minor"/>
      </rPr>
      <t>*學生電子信箱
student's e-mail</t>
    </r>
    <r>
      <rPr>
        <b/>
        <sz val="14"/>
        <color rgb="FF000000"/>
        <rFont val="新細明體"/>
        <family val="1"/>
        <charset val="136"/>
        <scheme val="minor"/>
      </rPr>
      <t xml:space="preserve">
</t>
    </r>
    <r>
      <rPr>
        <b/>
        <sz val="14"/>
        <color rgb="FFFF0000"/>
        <rFont val="新細明體"/>
        <family val="1"/>
        <charset val="136"/>
        <scheme val="minor"/>
      </rPr>
      <t>(直接填此excel電子檔者，</t>
    </r>
    <r>
      <rPr>
        <b/>
        <u/>
        <sz val="16"/>
        <color rgb="FFFF0000"/>
        <rFont val="新細明體"/>
        <family val="1"/>
        <charset val="136"/>
        <scheme val="minor"/>
      </rPr>
      <t>英文字母一律</t>
    </r>
    <r>
      <rPr>
        <b/>
        <u val="double"/>
        <sz val="18"/>
        <color rgb="FFFF0000"/>
        <rFont val="新細明體"/>
        <family val="1"/>
        <charset val="136"/>
        <scheme val="minor"/>
      </rPr>
      <t>小寫</t>
    </r>
    <r>
      <rPr>
        <b/>
        <u/>
        <sz val="14"/>
        <color rgb="FFFF0000"/>
        <rFont val="新細明體"/>
        <family val="1"/>
        <charset val="136"/>
        <scheme val="minor"/>
      </rPr>
      <t>，</t>
    </r>
    <r>
      <rPr>
        <b/>
        <u/>
        <sz val="16"/>
        <color rgb="FFFF0000"/>
        <rFont val="新細明體"/>
        <family val="1"/>
        <charset val="136"/>
        <scheme val="minor"/>
      </rPr>
      <t>數字即填</t>
    </r>
    <r>
      <rPr>
        <b/>
        <u val="double"/>
        <sz val="18"/>
        <color rgb="FFFF0000"/>
        <rFont val="新細明體"/>
        <family val="1"/>
        <charset val="136"/>
        <scheme val="minor"/>
      </rPr>
      <t>數字</t>
    </r>
    <r>
      <rPr>
        <b/>
        <sz val="14"/>
        <color rgb="FFFF0000"/>
        <rFont val="新細明體"/>
        <family val="1"/>
        <charset val="136"/>
        <scheme val="minor"/>
      </rPr>
      <t>)</t>
    </r>
    <r>
      <rPr>
        <b/>
        <sz val="14"/>
        <color rgb="FF000000"/>
        <rFont val="新細明體"/>
        <family val="1"/>
        <charset val="136"/>
        <scheme val="minor"/>
      </rPr>
      <t xml:space="preserve">
</t>
    </r>
    <r>
      <rPr>
        <b/>
        <sz val="12"/>
        <color rgb="FF7030A0"/>
        <rFont val="Arial"/>
        <family val="2"/>
      </rPr>
      <t/>
    </r>
    <phoneticPr fontId="62" type="noConversion"/>
  </si>
  <si>
    <r>
      <t xml:space="preserve">申請助獎學金項目
</t>
    </r>
    <r>
      <rPr>
        <b/>
        <sz val="16"/>
        <color rgb="FFFF0000"/>
        <rFont val="新細明體"/>
        <family val="1"/>
        <charset val="136"/>
        <scheme val="minor"/>
      </rPr>
      <t>(下拉選單)</t>
    </r>
    <phoneticPr fontId="3" type="noConversion"/>
  </si>
  <si>
    <r>
      <t xml:space="preserve">*身份別
identity
</t>
    </r>
    <r>
      <rPr>
        <b/>
        <sz val="16"/>
        <color rgb="FFFF0000"/>
        <rFont val="新細明體"/>
        <family val="1"/>
        <charset val="136"/>
        <scheme val="minor"/>
      </rPr>
      <t xml:space="preserve">(下拉選單)
</t>
    </r>
    <r>
      <rPr>
        <b/>
        <sz val="16"/>
        <color rgb="FFFF00FF"/>
        <rFont val="新細明體"/>
        <family val="1"/>
        <charset val="136"/>
        <scheme val="minor"/>
      </rPr>
      <t>★</t>
    </r>
    <r>
      <rPr>
        <b/>
        <sz val="16"/>
        <color rgb="FFFF0000"/>
        <rFont val="新細明體"/>
        <family val="1"/>
        <charset val="136"/>
        <scheme val="minor"/>
      </rPr>
      <t>不接受村里長清寒證明!</t>
    </r>
    <phoneticPr fontId="3" type="noConversion"/>
  </si>
  <si>
    <r>
      <t xml:space="preserve">*學號
student number
</t>
    </r>
    <r>
      <rPr>
        <b/>
        <sz val="12"/>
        <color rgb="FF7030A0"/>
        <rFont val="Arial"/>
        <family val="2"/>
      </rPr>
      <t/>
    </r>
    <phoneticPr fontId="62" type="noConversion"/>
  </si>
  <si>
    <r>
      <t xml:space="preserve">*級別
level
</t>
    </r>
    <r>
      <rPr>
        <b/>
        <sz val="16"/>
        <color rgb="FFFF0000"/>
        <rFont val="新細明體"/>
        <family val="1"/>
        <charset val="136"/>
        <scheme val="minor"/>
      </rPr>
      <t>(下拉選單)</t>
    </r>
    <phoneticPr fontId="3" type="noConversion"/>
  </si>
  <si>
    <r>
      <rPr>
        <b/>
        <sz val="18"/>
        <color rgb="FFFF0000"/>
        <rFont val="新細明體"/>
        <family val="1"/>
        <charset val="136"/>
        <scheme val="minor"/>
      </rPr>
      <t>經由</t>
    </r>
    <r>
      <rPr>
        <b/>
        <u/>
        <sz val="18"/>
        <color rgb="FFFF0000"/>
        <rFont val="新細明體"/>
        <family val="1"/>
        <charset val="136"/>
        <scheme val="minor"/>
      </rPr>
      <t>基金會</t>
    </r>
    <r>
      <rPr>
        <b/>
        <sz val="18"/>
        <color rgb="FFFF0000"/>
        <rFont val="新細明體"/>
        <family val="1"/>
        <charset val="136"/>
        <scheme val="minor"/>
      </rPr>
      <t>複審後，D欄至O欄標示</t>
    </r>
    <r>
      <rPr>
        <b/>
        <sz val="18"/>
        <color rgb="FF7030A0"/>
        <rFont val="新細明體"/>
        <family val="1"/>
        <charset val="136"/>
        <scheme val="minor"/>
      </rPr>
      <t>紫底色代表【審核不通過】之學生</t>
    </r>
    <r>
      <rPr>
        <b/>
        <sz val="18"/>
        <color rgb="FFFF0000"/>
        <rFont val="新細明體"/>
        <family val="1"/>
        <charset val="136"/>
        <scheme val="minor"/>
      </rPr>
      <t>、</t>
    </r>
    <r>
      <rPr>
        <b/>
        <sz val="18"/>
        <color rgb="FF0000FF"/>
        <rFont val="新細明體"/>
        <family val="1"/>
        <charset val="136"/>
        <scheme val="minor"/>
      </rPr>
      <t>標示藍底色代表【缺件】之學生</t>
    </r>
    <r>
      <rPr>
        <b/>
        <sz val="18"/>
        <color rgb="FFFF0000"/>
        <rFont val="新細明體"/>
        <family val="1"/>
        <charset val="136"/>
        <scheme val="minor"/>
      </rPr>
      <t xml:space="preserve">。
</t>
    </r>
    <r>
      <rPr>
        <b/>
        <u/>
        <sz val="18"/>
        <rFont val="新細明體"/>
        <family val="1"/>
        <charset val="136"/>
        <scheme val="minor"/>
      </rPr>
      <t>學校承辦人</t>
    </r>
    <r>
      <rPr>
        <b/>
        <sz val="18"/>
        <rFont val="新細明體"/>
        <family val="1"/>
        <charset val="136"/>
        <scheme val="minor"/>
      </rPr>
      <t>或</t>
    </r>
    <r>
      <rPr>
        <b/>
        <u/>
        <sz val="18"/>
        <rFont val="新細明體"/>
        <family val="1"/>
        <charset val="136"/>
        <scheme val="minor"/>
      </rPr>
      <t>學生</t>
    </r>
    <r>
      <rPr>
        <b/>
        <sz val="18"/>
        <rFont val="新細明體"/>
        <family val="1"/>
        <charset val="136"/>
        <scheme val="minor"/>
      </rPr>
      <t>填列之所有欄位，如經</t>
    </r>
    <r>
      <rPr>
        <b/>
        <u/>
        <sz val="18"/>
        <rFont val="新細明體"/>
        <family val="1"/>
        <charset val="136"/>
        <scheme val="minor"/>
      </rPr>
      <t>基金會</t>
    </r>
    <r>
      <rPr>
        <b/>
        <sz val="18"/>
        <rFont val="新細明體"/>
        <family val="1"/>
        <charset val="136"/>
        <scheme val="minor"/>
      </rPr>
      <t xml:space="preserve">複審標示黃底色，代表【更正過之正確資料】欄位。
</t>
    </r>
    <phoneticPr fontId="3" type="noConversion"/>
  </si>
  <si>
    <r>
      <rPr>
        <b/>
        <sz val="18"/>
        <color rgb="FF0000FF"/>
        <rFont val="新細明體"/>
        <family val="1"/>
        <charset val="136"/>
        <scheme val="minor"/>
      </rPr>
      <t>高中、完中之高中部、高職、大學</t>
    </r>
    <r>
      <rPr>
        <b/>
        <sz val="18"/>
        <rFont val="新細明體"/>
        <family val="1"/>
        <charset val="136"/>
        <scheme val="minor"/>
      </rPr>
      <t>學生</t>
    </r>
    <r>
      <rPr>
        <sz val="18"/>
        <color theme="1"/>
        <rFont val="新細明體"/>
        <family val="1"/>
        <charset val="136"/>
        <scheme val="minor"/>
      </rPr>
      <t xml:space="preserve">請擇一填列 </t>
    </r>
    <r>
      <rPr>
        <b/>
        <sz val="18"/>
        <color rgb="FFFF0000"/>
        <rFont val="新細明體"/>
        <family val="1"/>
        <charset val="136"/>
        <scheme val="minor"/>
      </rPr>
      <t>附件七or八or九</t>
    </r>
    <phoneticPr fontId="3" type="noConversion"/>
  </si>
  <si>
    <r>
      <rPr>
        <b/>
        <sz val="18"/>
        <color rgb="FF0000FF"/>
        <rFont val="新細明體"/>
        <family val="1"/>
        <charset val="136"/>
        <scheme val="minor"/>
      </rPr>
      <t>高中、完中之高中部、高職、大學</t>
    </r>
    <r>
      <rPr>
        <b/>
        <sz val="18"/>
        <color theme="1"/>
        <rFont val="新細明體"/>
        <family val="1"/>
        <charset val="136"/>
        <scheme val="minor"/>
      </rPr>
      <t>學生</t>
    </r>
    <r>
      <rPr>
        <sz val="18"/>
        <color theme="1"/>
        <rFont val="新細明體"/>
        <family val="1"/>
        <charset val="136"/>
        <scheme val="minor"/>
      </rPr>
      <t xml:space="preserve"> </t>
    </r>
    <r>
      <rPr>
        <b/>
        <sz val="18"/>
        <color rgb="FFFF0000"/>
        <rFont val="新細明體"/>
        <family val="1"/>
        <charset val="136"/>
        <scheme val="minor"/>
      </rPr>
      <t>請填</t>
    </r>
    <r>
      <rPr>
        <sz val="18"/>
        <color theme="1"/>
        <rFont val="新細明體"/>
        <family val="1"/>
        <charset val="136"/>
        <scheme val="minor"/>
      </rPr>
      <t xml:space="preserve">  </t>
    </r>
    <r>
      <rPr>
        <b/>
        <sz val="18"/>
        <color rgb="FF0000FF"/>
        <rFont val="新細明體"/>
        <family val="1"/>
        <charset val="136"/>
        <scheme val="minor"/>
      </rPr>
      <t xml:space="preserve">(附件三)前一學期學習心得 </t>
    </r>
    <phoneticPr fontId="3" type="noConversion"/>
  </si>
  <si>
    <r>
      <t xml:space="preserve">*學生本人郵局帳戶資料 student account information  </t>
    </r>
    <r>
      <rPr>
        <b/>
        <sz val="18"/>
        <color rgb="FFFF00FF"/>
        <rFont val="新細明體"/>
        <family val="1"/>
        <charset val="136"/>
        <scheme val="minor"/>
      </rPr>
      <t>★</t>
    </r>
    <r>
      <rPr>
        <b/>
        <sz val="18"/>
        <color rgb="FFFF0000"/>
        <rFont val="新細明體"/>
        <family val="1"/>
        <charset val="136"/>
        <scheme val="minor"/>
      </rPr>
      <t>請提供</t>
    </r>
    <r>
      <rPr>
        <b/>
        <sz val="18"/>
        <color rgb="FFFF00FF"/>
        <rFont val="新細明體"/>
        <family val="1"/>
        <charset val="136"/>
        <scheme val="minor"/>
      </rPr>
      <t>「郵局」</t>
    </r>
    <r>
      <rPr>
        <b/>
        <sz val="18"/>
        <color rgb="FFFF0000"/>
        <rFont val="新細明體"/>
        <family val="1"/>
        <charset val="136"/>
        <scheme val="minor"/>
      </rPr>
      <t>帳戶</t>
    </r>
    <phoneticPr fontId="62" type="noConversion"/>
  </si>
  <si>
    <r>
      <t>感恩互助單</t>
    </r>
    <r>
      <rPr>
        <b/>
        <sz val="18"/>
        <color rgb="FF0000FF"/>
        <rFont val="新細明體"/>
        <family val="1"/>
        <charset val="136"/>
        <scheme val="minor"/>
      </rPr>
      <t>(附件八)</t>
    </r>
    <r>
      <rPr>
        <b/>
        <sz val="18"/>
        <rFont val="新細明體"/>
        <family val="1"/>
        <charset val="136"/>
        <scheme val="minor"/>
      </rPr>
      <t xml:space="preserve">
</t>
    </r>
    <r>
      <rPr>
        <b/>
        <sz val="18"/>
        <color rgb="FFFF0000"/>
        <rFont val="新細明體"/>
        <family val="1"/>
        <charset val="136"/>
        <scheme val="minor"/>
      </rPr>
      <t>※ 請記得加附</t>
    </r>
    <r>
      <rPr>
        <b/>
        <sz val="18"/>
        <color rgb="FFFF00FF"/>
        <rFont val="新細明體"/>
        <family val="1"/>
        <charset val="136"/>
        <scheme val="minor"/>
      </rPr>
      <t>「感恩互助單同意書正本掃描檔」</t>
    </r>
    <r>
      <rPr>
        <b/>
        <sz val="18"/>
        <color rgb="FFFF0000"/>
        <rFont val="新細明體"/>
        <family val="1"/>
        <charset val="136"/>
        <scheme val="minor"/>
      </rPr>
      <t>(附件四之一)</t>
    </r>
    <phoneticPr fontId="3" type="noConversion"/>
  </si>
  <si>
    <r>
      <t>期許改變單</t>
    </r>
    <r>
      <rPr>
        <b/>
        <sz val="18"/>
        <color rgb="FF0000FF"/>
        <rFont val="新細明體"/>
        <family val="1"/>
        <charset val="136"/>
        <scheme val="minor"/>
      </rPr>
      <t>(附件九)</t>
    </r>
    <r>
      <rPr>
        <b/>
        <sz val="18"/>
        <rFont val="新細明體"/>
        <family val="1"/>
        <charset val="136"/>
        <scheme val="minor"/>
      </rPr>
      <t xml:space="preserve">
</t>
    </r>
    <r>
      <rPr>
        <b/>
        <sz val="18"/>
        <color rgb="FFFF0000"/>
        <rFont val="新細明體"/>
        <family val="1"/>
        <charset val="136"/>
        <scheme val="minor"/>
      </rPr>
      <t>※ 請記得加附</t>
    </r>
    <r>
      <rPr>
        <b/>
        <sz val="18"/>
        <color rgb="FFFF00FF"/>
        <rFont val="新細明體"/>
        <family val="1"/>
        <charset val="136"/>
        <scheme val="minor"/>
      </rPr>
      <t>「期許改變單同意書正本掃描檔</t>
    </r>
    <r>
      <rPr>
        <b/>
        <sz val="18"/>
        <color rgb="FFFF0000"/>
        <rFont val="新細明體"/>
        <family val="1"/>
        <charset val="136"/>
        <scheme val="minor"/>
      </rPr>
      <t>」(附件四之二)</t>
    </r>
    <phoneticPr fontId="3" type="noConversion"/>
  </si>
  <si>
    <r>
      <t>愛的擁抱學習單</t>
    </r>
    <r>
      <rPr>
        <b/>
        <sz val="18"/>
        <color rgb="FF0000FF"/>
        <rFont val="新細明體"/>
        <family val="1"/>
        <charset val="136"/>
        <scheme val="minor"/>
      </rPr>
      <t>(附件七)</t>
    </r>
    <r>
      <rPr>
        <b/>
        <sz val="18"/>
        <rFont val="新細明體"/>
        <family val="1"/>
        <charset val="136"/>
        <scheme val="minor"/>
      </rPr>
      <t xml:space="preserve">
</t>
    </r>
    <r>
      <rPr>
        <b/>
        <sz val="17"/>
        <color rgb="FFFF0000"/>
        <rFont val="新細明體"/>
        <family val="1"/>
        <charset val="136"/>
        <scheme val="minor"/>
      </rPr>
      <t>※ 請記得加附</t>
    </r>
    <r>
      <rPr>
        <b/>
        <sz val="17"/>
        <color rgb="FFFF00FF"/>
        <rFont val="新細明體"/>
        <family val="1"/>
        <charset val="136"/>
        <scheme val="minor"/>
      </rPr>
      <t>「愛的擁抱學習單同意書正本掃描檔」</t>
    </r>
    <r>
      <rPr>
        <b/>
        <sz val="17"/>
        <color rgb="FFFF0000"/>
        <rFont val="新細明體"/>
        <family val="1"/>
        <charset val="136"/>
        <scheme val="minor"/>
      </rPr>
      <t>(附件四，</t>
    </r>
    <r>
      <rPr>
        <b/>
        <sz val="17"/>
        <color rgb="FFFF00FF"/>
        <rFont val="新細明體"/>
        <family val="1"/>
        <charset val="136"/>
        <scheme val="minor"/>
      </rPr>
      <t>學生本人</t>
    </r>
    <r>
      <rPr>
        <b/>
        <sz val="17"/>
        <color rgb="FFFF0000"/>
        <rFont val="新細明體"/>
        <family val="1"/>
        <charset val="136"/>
        <scheme val="minor"/>
      </rPr>
      <t>及</t>
    </r>
    <r>
      <rPr>
        <b/>
        <u/>
        <sz val="17"/>
        <color rgb="FFFF00FF"/>
        <rFont val="新細明體"/>
        <family val="1"/>
        <charset val="136"/>
        <scheme val="minor"/>
      </rPr>
      <t>被感謝人</t>
    </r>
    <r>
      <rPr>
        <sz val="17"/>
        <color rgb="FFFF0000"/>
        <rFont val="新細明體"/>
        <family val="1"/>
        <charset val="136"/>
        <scheme val="minor"/>
      </rPr>
      <t>(例爸爸或媽媽或其他人)</t>
    </r>
    <r>
      <rPr>
        <b/>
        <sz val="17"/>
        <color rgb="FFFF0000"/>
        <rFont val="新細明體"/>
        <family val="1"/>
        <charset val="136"/>
        <scheme val="minor"/>
      </rPr>
      <t>皆要附同意書)，</t>
    </r>
    <r>
      <rPr>
        <b/>
        <sz val="17"/>
        <color rgb="FFFF00FF"/>
        <rFont val="新細明體"/>
        <family val="1"/>
        <charset val="136"/>
        <scheme val="minor"/>
      </rPr>
      <t>共2張</t>
    </r>
    <r>
      <rPr>
        <b/>
        <sz val="17"/>
        <color rgb="FFFF0000"/>
        <rFont val="新細明體"/>
        <family val="1"/>
        <charset val="136"/>
        <scheme val="minor"/>
      </rPr>
      <t>。</t>
    </r>
    <phoneticPr fontId="3" type="noConversion"/>
  </si>
  <si>
    <r>
      <t>1.各</t>
    </r>
    <r>
      <rPr>
        <u/>
        <sz val="18"/>
        <color theme="1"/>
        <rFont val="新細明體"/>
        <family val="1"/>
        <charset val="136"/>
        <scheme val="minor"/>
      </rPr>
      <t>學生</t>
    </r>
    <r>
      <rPr>
        <sz val="18"/>
        <color theme="1"/>
        <rFont val="新細明體"/>
        <family val="1"/>
        <charset val="136"/>
        <scheme val="minor"/>
      </rPr>
      <t>請填</t>
    </r>
    <r>
      <rPr>
        <b/>
        <sz val="20"/>
        <color rgb="FF00B050"/>
        <rFont val="新細明體"/>
        <family val="1"/>
        <charset val="136"/>
        <scheme val="minor"/>
      </rPr>
      <t>編號1(第8列綠底色)</t>
    </r>
    <r>
      <rPr>
        <sz val="18"/>
        <color theme="1"/>
        <rFont val="新細明體"/>
        <family val="1"/>
        <charset val="136"/>
        <scheme val="minor"/>
      </rPr>
      <t>之</t>
    </r>
    <r>
      <rPr>
        <b/>
        <sz val="22"/>
        <color rgb="FFFF0000"/>
        <rFont val="新細明體"/>
        <family val="1"/>
        <charset val="136"/>
        <scheme val="minor"/>
      </rPr>
      <t>B欄至CN欄，</t>
    </r>
    <r>
      <rPr>
        <sz val="18"/>
        <color theme="1"/>
        <rFont val="新細明體"/>
        <family val="1"/>
        <charset val="136"/>
        <scheme val="minor"/>
      </rPr>
      <t>欄位請</t>
    </r>
    <r>
      <rPr>
        <b/>
        <sz val="20"/>
        <color rgb="FFFF0000"/>
        <rFont val="新細明體"/>
        <family val="1"/>
        <charset val="136"/>
        <scheme val="minor"/>
      </rPr>
      <t>「連點2下滑鼠左鍵」</t>
    </r>
    <r>
      <rPr>
        <sz val="18"/>
        <color theme="1"/>
        <rFont val="新細明體"/>
        <family val="1"/>
        <charset val="136"/>
        <scheme val="minor"/>
      </rPr>
      <t>即可填列。→再填
2.</t>
    </r>
    <r>
      <rPr>
        <u/>
        <sz val="18"/>
        <color theme="1"/>
        <rFont val="新細明體"/>
        <family val="1"/>
        <charset val="136"/>
        <scheme val="minor"/>
      </rPr>
      <t>學校承辦人</t>
    </r>
    <r>
      <rPr>
        <sz val="18"/>
        <color theme="1"/>
        <rFont val="新細明體"/>
        <family val="1"/>
        <charset val="136"/>
        <scheme val="minor"/>
      </rPr>
      <t xml:space="preserve">製作大表時，可將每位學生之申請總表excel檔 </t>
    </r>
    <r>
      <rPr>
        <b/>
        <sz val="22"/>
        <color rgb="FFFF0000"/>
        <rFont val="新細明體"/>
        <family val="1"/>
        <charset val="136"/>
        <scheme val="minor"/>
      </rPr>
      <t>E欄至CN欄複製</t>
    </r>
    <r>
      <rPr>
        <b/>
        <sz val="22"/>
        <color rgb="FFFF0000"/>
        <rFont val="微軟正黑體"/>
        <family val="2"/>
        <charset val="136"/>
      </rPr>
      <t>→再於對應之編號貼上各學生資料</t>
    </r>
    <r>
      <rPr>
        <sz val="22"/>
        <rFont val="微軟正黑體"/>
        <family val="2"/>
        <charset val="136"/>
      </rPr>
      <t>，謝謝!</t>
    </r>
    <phoneticPr fontId="3" type="noConversion"/>
  </si>
  <si>
    <r>
      <t>2.</t>
    </r>
    <r>
      <rPr>
        <sz val="14"/>
        <color theme="1"/>
        <rFont val="細明體"/>
        <family val="3"/>
        <charset val="136"/>
      </rPr>
      <t>學生</t>
    </r>
    <phoneticPr fontId="3" type="noConversion"/>
  </si>
  <si>
    <r>
      <t>姓名(</t>
    </r>
    <r>
      <rPr>
        <b/>
        <sz val="50"/>
        <color rgb="FFFF0000"/>
        <rFont val="新細明體"/>
        <family val="1"/>
        <charset val="136"/>
        <scheme val="minor"/>
      </rPr>
      <t>請記得簽名</t>
    </r>
    <r>
      <rPr>
        <b/>
        <sz val="50"/>
        <color theme="1"/>
        <rFont val="新細明體"/>
        <family val="1"/>
        <charset val="136"/>
        <scheme val="minor"/>
      </rPr>
      <t>):</t>
    </r>
    <phoneticPr fontId="3" type="noConversion"/>
  </si>
  <si>
    <r>
      <t xml:space="preserve">     提交三選一</t>
    </r>
    <r>
      <rPr>
        <sz val="18"/>
        <color theme="1"/>
        <rFont val="標楷體"/>
        <family val="4"/>
        <charset val="136"/>
      </rPr>
      <t xml:space="preserve"> (</t>
    </r>
    <r>
      <rPr>
        <sz val="18"/>
        <color rgb="FFFF0000"/>
        <rFont val="標楷體"/>
        <family val="4"/>
        <charset val="136"/>
      </rPr>
      <t>※</t>
    </r>
    <r>
      <rPr>
        <sz val="18"/>
        <color theme="1"/>
        <rFont val="標楷體"/>
        <family val="4"/>
        <charset val="136"/>
      </rPr>
      <t>請填列於</t>
    </r>
    <r>
      <rPr>
        <b/>
        <u/>
        <sz val="18"/>
        <color rgb="FFFF0000"/>
        <rFont val="標楷體"/>
        <family val="4"/>
        <charset val="136"/>
      </rPr>
      <t>申請總表excel電子檔</t>
    </r>
    <r>
      <rPr>
        <b/>
        <sz val="18"/>
        <color rgb="FF008000"/>
        <rFont val="標楷體"/>
        <family val="4"/>
        <charset val="136"/>
      </rPr>
      <t>之BI欄至BV欄</t>
    </r>
    <r>
      <rPr>
        <sz val="18"/>
        <color theme="1"/>
        <rFont val="標楷體"/>
        <family val="4"/>
        <charset val="136"/>
      </rPr>
      <t>。)</t>
    </r>
    <phoneticPr fontId="3" type="noConversion"/>
  </si>
  <si>
    <r>
      <rPr>
        <b/>
        <u/>
        <sz val="16"/>
        <color theme="1"/>
        <rFont val="標楷體"/>
        <family val="4"/>
        <charset val="136"/>
      </rPr>
      <t xml:space="preserve">法定代理人/監護人
</t>
    </r>
    <r>
      <rPr>
        <sz val="16"/>
        <color theme="1"/>
        <rFont val="標楷體"/>
        <family val="4"/>
        <charset val="136"/>
      </rPr>
      <t xml:space="preserve">
</t>
    </r>
    <r>
      <rPr>
        <b/>
        <sz val="18"/>
        <color theme="1"/>
        <rFont val="標楷體"/>
        <family val="4"/>
        <charset val="136"/>
      </rPr>
      <t xml:space="preserve">身分證字號:  </t>
    </r>
    <r>
      <rPr>
        <sz val="18"/>
        <color theme="1"/>
        <rFont val="標楷體"/>
        <family val="4"/>
        <charset val="136"/>
      </rPr>
      <t xml:space="preserve">  </t>
    </r>
    <r>
      <rPr>
        <sz val="16"/>
        <color theme="1"/>
        <rFont val="標楷體"/>
        <family val="4"/>
        <charset val="136"/>
      </rPr>
      <t xml:space="preserve">                     
</t>
    </r>
    <phoneticPr fontId="3" type="noConversion"/>
  </si>
  <si>
    <r>
      <rPr>
        <b/>
        <u/>
        <sz val="16"/>
        <color theme="1"/>
        <rFont val="標楷體"/>
        <family val="4"/>
        <charset val="136"/>
      </rPr>
      <t xml:space="preserve">申請學生本人
</t>
    </r>
    <r>
      <rPr>
        <sz val="16"/>
        <color theme="1"/>
        <rFont val="標楷體"/>
        <family val="4"/>
        <charset val="136"/>
      </rPr>
      <t xml:space="preserve">(受告知人)即同意人
</t>
    </r>
    <r>
      <rPr>
        <b/>
        <sz val="18"/>
        <color theme="1"/>
        <rFont val="標楷體"/>
        <family val="4"/>
        <charset val="136"/>
      </rPr>
      <t xml:space="preserve">身分證字號: </t>
    </r>
    <r>
      <rPr>
        <b/>
        <sz val="16"/>
        <color theme="1"/>
        <rFont val="標楷體"/>
        <family val="4"/>
        <charset val="136"/>
      </rPr>
      <t xml:space="preserve"> </t>
    </r>
    <r>
      <rPr>
        <sz val="16"/>
        <color theme="1"/>
        <rFont val="標楷體"/>
        <family val="4"/>
        <charset val="136"/>
      </rPr>
      <t xml:space="preserve">                      
</t>
    </r>
    <phoneticPr fontId="3" type="noConversion"/>
  </si>
  <si>
    <r>
      <t xml:space="preserve">  請</t>
    </r>
    <r>
      <rPr>
        <b/>
        <u val="double"/>
        <sz val="18"/>
        <color rgb="FF0000FF"/>
        <rFont val="標楷體"/>
        <family val="4"/>
        <charset val="136"/>
      </rPr>
      <t>填列</t>
    </r>
    <r>
      <rPr>
        <b/>
        <u/>
        <sz val="18"/>
        <color rgb="FF009900"/>
        <rFont val="標楷體"/>
        <family val="4"/>
        <charset val="136"/>
      </rPr>
      <t>申請總表</t>
    </r>
    <r>
      <rPr>
        <b/>
        <u/>
        <sz val="18"/>
        <color rgb="FF00B050"/>
        <rFont val="標楷體"/>
        <family val="4"/>
        <charset val="136"/>
      </rPr>
      <t>excel電子檔</t>
    </r>
    <r>
      <rPr>
        <b/>
        <sz val="18"/>
        <color theme="1"/>
        <rFont val="標楷體"/>
        <family val="4"/>
        <charset val="136"/>
      </rPr>
      <t>裡的</t>
    </r>
    <r>
      <rPr>
        <b/>
        <sz val="18"/>
        <color rgb="FFFF0000"/>
        <rFont val="標楷體"/>
        <family val="4"/>
        <charset val="136"/>
      </rPr>
      <t>【編號 No1.家庭成員】</t>
    </r>
    <r>
      <rPr>
        <b/>
        <u/>
        <sz val="18"/>
        <color theme="1"/>
        <rFont val="標楷體"/>
        <family val="4"/>
        <charset val="136"/>
      </rPr>
      <t>表單</t>
    </r>
    <r>
      <rPr>
        <b/>
        <u/>
        <sz val="18"/>
        <color rgb="FF008000"/>
        <rFont val="標楷體"/>
        <family val="4"/>
        <charset val="136"/>
      </rPr>
      <t xml:space="preserve"> (A至M欄)</t>
    </r>
    <r>
      <rPr>
        <b/>
        <sz val="16"/>
        <color rgb="FFFF0000"/>
        <rFont val="標楷體"/>
        <family val="4"/>
        <charset val="136"/>
      </rPr>
      <t/>
    </r>
    <phoneticPr fontId="3" type="noConversion"/>
  </si>
  <si>
    <r>
      <t>※</t>
    </r>
    <r>
      <rPr>
        <b/>
        <sz val="18"/>
        <color theme="1"/>
        <rFont val="標楷體"/>
        <family val="4"/>
        <charset val="136"/>
      </rPr>
      <t>「家庭成員」:</t>
    </r>
    <r>
      <rPr>
        <b/>
        <u/>
        <sz val="18"/>
        <color theme="1"/>
        <rFont val="標楷體"/>
        <family val="4"/>
        <charset val="136"/>
      </rPr>
      <t>監護人</t>
    </r>
    <r>
      <rPr>
        <b/>
        <sz val="18"/>
        <color theme="1"/>
        <rFont val="標楷體"/>
        <family val="4"/>
        <charset val="136"/>
      </rPr>
      <t>不可同時為</t>
    </r>
    <r>
      <rPr>
        <b/>
        <strike/>
        <sz val="18"/>
        <color theme="1"/>
        <rFont val="標楷體"/>
        <family val="4"/>
        <charset val="136"/>
      </rPr>
      <t>扶養人</t>
    </r>
    <r>
      <rPr>
        <b/>
        <sz val="18"/>
        <color theme="1"/>
        <rFont val="標楷體"/>
        <family val="4"/>
        <charset val="136"/>
      </rPr>
      <t>!</t>
    </r>
    <r>
      <rPr>
        <b/>
        <u/>
        <sz val="18"/>
        <color theme="1"/>
        <rFont val="標楷體"/>
        <family val="4"/>
        <charset val="136"/>
      </rPr>
      <t>扶養人</t>
    </r>
    <r>
      <rPr>
        <b/>
        <sz val="18"/>
        <color theme="1"/>
        <rFont val="標楷體"/>
        <family val="4"/>
        <charset val="136"/>
      </rPr>
      <t>不可同時為</t>
    </r>
    <r>
      <rPr>
        <b/>
        <strike/>
        <sz val="18"/>
        <color theme="1"/>
        <rFont val="標楷體"/>
        <family val="4"/>
        <charset val="136"/>
      </rPr>
      <t>特殊情形</t>
    </r>
    <r>
      <rPr>
        <b/>
        <sz val="18"/>
        <color theme="1"/>
        <rFont val="標楷體"/>
        <family val="4"/>
        <charset val="136"/>
      </rPr>
      <t xml:space="preserve">!
  </t>
    </r>
    <r>
      <rPr>
        <sz val="18"/>
        <color theme="1"/>
        <rFont val="標楷體"/>
        <family val="4"/>
        <charset val="136"/>
      </rPr>
      <t>填列規則，可參閱助學金管理辦法第四條第二項第(二)款及第(三)款「全戶定義規則」。</t>
    </r>
    <phoneticPr fontId="3" type="noConversion"/>
  </si>
  <si>
    <r>
      <t>★</t>
    </r>
    <r>
      <rPr>
        <b/>
        <sz val="18"/>
        <color theme="1"/>
        <rFont val="標楷體"/>
        <family val="4"/>
        <charset val="136"/>
      </rPr>
      <t>家庭成員</t>
    </r>
  </si>
  <si>
    <r>
      <t>※「</t>
    </r>
    <r>
      <rPr>
        <b/>
        <sz val="18"/>
        <color theme="1"/>
        <rFont val="標楷體"/>
        <family val="4"/>
        <charset val="136"/>
      </rPr>
      <t>稱謂</t>
    </r>
    <r>
      <rPr>
        <sz val="18"/>
        <color theme="1"/>
        <rFont val="標楷體"/>
        <family val="4"/>
        <charset val="136"/>
      </rPr>
      <t>」編號</t>
    </r>
  </si>
  <si>
    <r>
      <t>※「</t>
    </r>
    <r>
      <rPr>
        <b/>
        <sz val="18"/>
        <color theme="1"/>
        <rFont val="標楷體"/>
        <family val="4"/>
        <charset val="136"/>
      </rPr>
      <t>職業</t>
    </r>
    <r>
      <rPr>
        <sz val="18"/>
        <color theme="1"/>
        <rFont val="標楷體"/>
        <family val="4"/>
        <charset val="136"/>
      </rPr>
      <t>」編號</t>
    </r>
  </si>
  <si>
    <r>
      <rPr>
        <b/>
        <sz val="18"/>
        <color theme="1"/>
        <rFont val="標楷體"/>
        <family val="4"/>
        <charset val="136"/>
      </rPr>
      <t>□11.</t>
    </r>
    <r>
      <rPr>
        <sz val="18"/>
        <color theme="1"/>
        <rFont val="標楷體"/>
        <family val="4"/>
        <charset val="136"/>
      </rPr>
      <t xml:space="preserve">學習心得第二題勾選「願意分享並提供掃描檔」者 - </t>
    </r>
    <r>
      <rPr>
        <b/>
        <sz val="18"/>
        <color theme="1"/>
        <rFont val="標楷體"/>
        <family val="4"/>
        <charset val="136"/>
      </rPr>
      <t>題目解答筆記</t>
    </r>
    <r>
      <rPr>
        <b/>
        <u/>
        <sz val="18"/>
        <color rgb="FF00B050"/>
        <rFont val="標楷體"/>
        <family val="4"/>
        <charset val="136"/>
      </rPr>
      <t>掃描檔</t>
    </r>
    <r>
      <rPr>
        <sz val="18"/>
        <color theme="1"/>
        <rFont val="標楷體"/>
        <family val="4"/>
        <charset val="136"/>
      </rPr>
      <t xml:space="preserve">或
     </t>
    </r>
    <r>
      <rPr>
        <b/>
        <u/>
        <sz val="18"/>
        <color rgb="FF00B050"/>
        <rFont val="標楷體"/>
        <family val="4"/>
        <charset val="136"/>
      </rPr>
      <t xml:space="preserve">電子檔 </t>
    </r>
    <r>
      <rPr>
        <sz val="18"/>
        <color rgb="FFFF0000"/>
        <rFont val="標楷體"/>
        <family val="4"/>
        <charset val="136"/>
      </rPr>
      <t xml:space="preserve">及 </t>
    </r>
    <r>
      <rPr>
        <sz val="18"/>
        <color theme="1"/>
        <rFont val="標楷體"/>
        <family val="4"/>
        <charset val="136"/>
      </rPr>
      <t>□筆記歸納整理著作轉讓</t>
    </r>
    <r>
      <rPr>
        <b/>
        <sz val="18"/>
        <color rgb="FFFF0000"/>
        <rFont val="標楷體"/>
        <family val="4"/>
        <charset val="136"/>
      </rPr>
      <t>同意書</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(附件四之四)</t>
    </r>
    <phoneticPr fontId="3" type="noConversion"/>
  </si>
  <si>
    <r>
      <rPr>
        <b/>
        <sz val="18"/>
        <color theme="1"/>
        <rFont val="標楷體"/>
        <family val="4"/>
        <charset val="136"/>
      </rPr>
      <t>□10.</t>
    </r>
    <r>
      <rPr>
        <b/>
        <sz val="18"/>
        <color rgb="FF0000FF"/>
        <rFont val="標楷體"/>
        <family val="4"/>
        <charset val="136"/>
      </rPr>
      <t>高中、高職、大學:</t>
    </r>
    <r>
      <rPr>
        <b/>
        <sz val="18"/>
        <color theme="1"/>
        <rFont val="標楷體"/>
        <family val="4"/>
        <charset val="136"/>
      </rPr>
      <t>自我專長</t>
    </r>
    <r>
      <rPr>
        <b/>
        <u/>
        <sz val="18"/>
        <color rgb="FF00B050"/>
        <rFont val="標楷體"/>
        <family val="4"/>
        <charset val="136"/>
      </rPr>
      <t>電子檔</t>
    </r>
    <r>
      <rPr>
        <b/>
        <sz val="18"/>
        <color theme="1"/>
        <rFont val="標楷體"/>
        <family val="4"/>
        <charset val="136"/>
      </rPr>
      <t xml:space="preserve"> </t>
    </r>
    <r>
      <rPr>
        <b/>
        <sz val="16"/>
        <color theme="1"/>
        <rFont val="標楷體"/>
        <family val="4"/>
        <charset val="136"/>
      </rPr>
      <t xml:space="preserve">
    </t>
    </r>
    <r>
      <rPr>
        <b/>
        <sz val="18"/>
        <color rgb="FFFF0000"/>
        <rFont val="標楷體"/>
        <family val="4"/>
        <charset val="136"/>
      </rPr>
      <t>※須具供他人學習之實際教學內容</t>
    </r>
    <r>
      <rPr>
        <sz val="18"/>
        <color theme="1"/>
        <rFont val="標楷體"/>
        <family val="4"/>
        <charset val="136"/>
      </rPr>
      <t xml:space="preserve">，而非介紹自己有哪些專長
   □(1)動態影片檔 或□(2)純聲音檔(mp3) 或□(3)靜態純文字圖片檔(word、ppt)
 </t>
    </r>
    <r>
      <rPr>
        <sz val="18"/>
        <color rgb="FFFF0000"/>
        <rFont val="標楷體"/>
        <family val="4"/>
        <charset val="136"/>
      </rPr>
      <t>及</t>
    </r>
    <r>
      <rPr>
        <sz val="18"/>
        <color theme="1"/>
        <rFont val="標楷體"/>
        <family val="4"/>
        <charset val="136"/>
      </rPr>
      <t>□提供自我專長相關資料之</t>
    </r>
    <r>
      <rPr>
        <b/>
        <sz val="18"/>
        <color rgb="FFFF0000"/>
        <rFont val="標楷體"/>
        <family val="4"/>
        <charset val="136"/>
      </rPr>
      <t>同意書</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(附件四之三)</t>
    </r>
    <phoneticPr fontId="3" type="noConversion"/>
  </si>
  <si>
    <r>
      <t>□13.</t>
    </r>
    <r>
      <rPr>
        <sz val="18"/>
        <color theme="1"/>
        <rFont val="標楷體"/>
        <family val="4"/>
        <charset val="136"/>
      </rPr>
      <t>技術士證照或證書正反面</t>
    </r>
    <r>
      <rPr>
        <b/>
        <sz val="18"/>
        <color rgb="FFFF0000"/>
        <rFont val="標楷體"/>
        <family val="4"/>
        <charset val="136"/>
      </rPr>
      <t>影本</t>
    </r>
    <r>
      <rPr>
        <b/>
        <sz val="18"/>
        <color rgb="FF00B050"/>
        <rFont val="標楷體"/>
        <family val="4"/>
        <charset val="136"/>
      </rPr>
      <t xml:space="preserve">掃描檔
     </t>
    </r>
    <r>
      <rPr>
        <sz val="18"/>
        <color rgb="FFFF0000"/>
        <rFont val="標楷體"/>
        <family val="4"/>
        <charset val="136"/>
      </rPr>
      <t>(</t>
    </r>
    <r>
      <rPr>
        <sz val="18"/>
        <rFont val="標楷體"/>
        <family val="4"/>
        <charset val="136"/>
      </rPr>
      <t>須加蓋或加簽</t>
    </r>
    <r>
      <rPr>
        <b/>
        <sz val="18"/>
        <color rgb="FFFF0000"/>
        <rFont val="標楷體"/>
        <family val="4"/>
        <charset val="136"/>
      </rPr>
      <t>「與正本相符」</t>
    </r>
    <r>
      <rPr>
        <sz val="18"/>
        <color rgb="FFFF0000"/>
        <rFont val="標楷體"/>
        <family val="4"/>
        <charset val="136"/>
      </rPr>
      <t>、</t>
    </r>
    <r>
      <rPr>
        <b/>
        <sz val="18"/>
        <color rgb="FFFF0000"/>
        <rFont val="標楷體"/>
        <family val="4"/>
        <charset val="136"/>
      </rPr>
      <t>申請人簽名</t>
    </r>
    <r>
      <rPr>
        <sz val="18"/>
        <color rgb="FFFF0000"/>
        <rFont val="標楷體"/>
        <family val="4"/>
        <charset val="136"/>
      </rPr>
      <t>、</t>
    </r>
    <r>
      <rPr>
        <b/>
        <sz val="18"/>
        <color rgb="FFFF0000"/>
        <rFont val="標楷體"/>
        <family val="4"/>
        <charset val="136"/>
      </rPr>
      <t>學校承辦人簽名加蓋職章</t>
    </r>
    <r>
      <rPr>
        <sz val="18"/>
        <color rgb="FFFF0000"/>
        <rFont val="標楷體"/>
        <family val="4"/>
        <charset val="136"/>
      </rPr>
      <t xml:space="preserve">)
     </t>
    </r>
    <r>
      <rPr>
        <sz val="18"/>
        <rFont val="標楷體"/>
        <family val="4"/>
        <charset val="136"/>
      </rPr>
      <t xml:space="preserve"> 以基金會規定之</t>
    </r>
    <r>
      <rPr>
        <b/>
        <sz val="18"/>
        <color rgb="FFFF0000"/>
        <rFont val="標楷體"/>
        <family val="4"/>
        <charset val="136"/>
      </rPr>
      <t>申請截止日往前推算一年內取得之技術士證照
     (不得重複申請)</t>
    </r>
    <r>
      <rPr>
        <sz val="18"/>
        <rFont val="標楷體"/>
        <family val="4"/>
        <charset val="136"/>
      </rPr>
      <t>，獎勵每人每一等級以一次為限</t>
    </r>
    <phoneticPr fontId="3" type="noConversion"/>
  </si>
  <si>
    <r>
      <t xml:space="preserve">□17.公庫生相關證明文件
  </t>
    </r>
    <r>
      <rPr>
        <sz val="18"/>
        <color theme="1"/>
        <rFont val="標楷體"/>
        <family val="4"/>
        <charset val="136"/>
      </rPr>
      <t>□(1)學校公庫帳戶資料</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(附件十一) 、 
   □(2)匯入公庫需求單</t>
    </r>
    <r>
      <rPr>
        <b/>
        <u/>
        <sz val="18"/>
        <color rgb="FFFF0000"/>
        <rFont val="標楷體"/>
        <family val="4"/>
        <charset val="136"/>
      </rPr>
      <t>正本</t>
    </r>
    <r>
      <rPr>
        <b/>
        <u/>
        <sz val="18"/>
        <color rgb="FF00B050"/>
        <rFont val="標楷體"/>
        <family val="4"/>
        <charset val="136"/>
      </rPr>
      <t>掃描檔</t>
    </r>
    <r>
      <rPr>
        <sz val="18"/>
        <color theme="1"/>
        <rFont val="標楷體"/>
        <family val="4"/>
        <charset val="136"/>
      </rPr>
      <t>(附件1)</t>
    </r>
    <phoneticPr fontId="3" type="noConversion"/>
  </si>
  <si>
    <r>
      <t>□18.</t>
    </r>
    <r>
      <rPr>
        <sz val="18"/>
        <color theme="1"/>
        <rFont val="標楷體"/>
        <family val="4"/>
        <charset val="136"/>
      </rPr>
      <t>特殊案例需求說明單</t>
    </r>
    <r>
      <rPr>
        <b/>
        <sz val="18"/>
        <color rgb="FFFF0000"/>
        <rFont val="標楷體"/>
        <family val="4"/>
        <charset val="136"/>
      </rPr>
      <t>正本</t>
    </r>
    <r>
      <rPr>
        <b/>
        <u/>
        <sz val="18"/>
        <color rgb="FF00B050"/>
        <rFont val="標楷體"/>
        <family val="4"/>
        <charset val="136"/>
      </rPr>
      <t>掃描檔</t>
    </r>
    <phoneticPr fontId="3" type="noConversion"/>
  </si>
  <si>
    <r>
      <t>□19.</t>
    </r>
    <r>
      <rPr>
        <sz val="18"/>
        <color theme="1"/>
        <rFont val="標楷體"/>
        <family val="4"/>
        <charset val="136"/>
      </rPr>
      <t>其他相關證明文件</t>
    </r>
    <r>
      <rPr>
        <b/>
        <sz val="18"/>
        <color rgb="FFFF0000"/>
        <rFont val="標楷體"/>
        <family val="4"/>
        <charset val="136"/>
      </rPr>
      <t>正本</t>
    </r>
    <r>
      <rPr>
        <b/>
        <u/>
        <sz val="18"/>
        <color rgb="FF00B050"/>
        <rFont val="標楷體"/>
        <family val="4"/>
        <charset val="136"/>
      </rPr>
      <t>掃描檔</t>
    </r>
    <r>
      <rPr>
        <b/>
        <sz val="18"/>
        <color rgb="FFFF0000"/>
        <rFont val="標楷體"/>
        <family val="4"/>
        <charset val="136"/>
      </rPr>
      <t>(請自填)</t>
    </r>
    <r>
      <rPr>
        <b/>
        <sz val="18"/>
        <color theme="1"/>
        <rFont val="標楷體"/>
        <family val="4"/>
        <charset val="136"/>
      </rPr>
      <t>:</t>
    </r>
    <r>
      <rPr>
        <b/>
        <u/>
        <sz val="18"/>
        <color theme="1"/>
        <rFont val="標楷體"/>
        <family val="4"/>
        <charset val="136"/>
      </rPr>
      <t xml:space="preserve">                                                                   </t>
    </r>
    <phoneticPr fontId="3" type="noConversion"/>
  </si>
  <si>
    <r>
      <t>□16.急難救助</t>
    </r>
    <r>
      <rPr>
        <sz val="18"/>
        <color theme="1"/>
        <rFont val="標楷體"/>
        <family val="4"/>
        <charset val="136"/>
      </rPr>
      <t>相關證明文件</t>
    </r>
    <r>
      <rPr>
        <b/>
        <u/>
        <sz val="18"/>
        <color rgb="FFFF0000"/>
        <rFont val="標楷體"/>
        <family val="4"/>
        <charset val="136"/>
      </rPr>
      <t>正本</t>
    </r>
    <r>
      <rPr>
        <b/>
        <u/>
        <sz val="18"/>
        <color rgb="FF00B050"/>
        <rFont val="標楷體"/>
        <family val="4"/>
        <charset val="136"/>
      </rPr>
      <t>掃描檔</t>
    </r>
    <r>
      <rPr>
        <b/>
        <sz val="18"/>
        <color rgb="FFFF0000"/>
        <rFont val="標楷體"/>
        <family val="4"/>
        <charset val="136"/>
      </rPr>
      <t xml:space="preserve"> 
    (以基金會規定之</t>
    </r>
    <r>
      <rPr>
        <b/>
        <u/>
        <sz val="18"/>
        <color rgb="FFFF0000"/>
        <rFont val="標楷體"/>
        <family val="4"/>
        <charset val="136"/>
      </rPr>
      <t>申請截止日往前推算3個月內</t>
    </r>
    <r>
      <rPr>
        <b/>
        <sz val="18"/>
        <color rgb="FFFF0000"/>
        <rFont val="標楷體"/>
        <family val="4"/>
        <charset val="136"/>
      </rPr>
      <t xml:space="preserve">發生之證明文件)
    (須加蓋或加簽「與正本相符」、申請人簽名、學校承辦人簽名加蓋職章)
 </t>
    </r>
    <r>
      <rPr>
        <sz val="18"/>
        <rFont val="標楷體"/>
        <family val="4"/>
        <charset val="136"/>
      </rPr>
      <t xml:space="preserve"> □(1)「患重大傷病」:檢附公立或財團法人醫療院所之
       ①診斷書</t>
    </r>
    <r>
      <rPr>
        <b/>
        <u/>
        <sz val="18"/>
        <color rgb="FFFF0000"/>
        <rFont val="標楷體"/>
        <family val="4"/>
        <charset val="136"/>
      </rPr>
      <t>正本</t>
    </r>
    <r>
      <rPr>
        <b/>
        <u/>
        <sz val="18"/>
        <color rgb="FF00B050"/>
        <rFont val="標楷體"/>
        <family val="4"/>
        <charset val="136"/>
      </rPr>
      <t>掃描檔</t>
    </r>
    <r>
      <rPr>
        <sz val="18"/>
        <rFont val="標楷體"/>
        <family val="4"/>
        <charset val="136"/>
      </rPr>
      <t>、②三個月內醫療費用收據或繳費證明</t>
    </r>
    <r>
      <rPr>
        <b/>
        <u/>
        <sz val="18"/>
        <color rgb="FFFF0000"/>
        <rFont val="標楷體"/>
        <family val="4"/>
        <charset val="136"/>
      </rPr>
      <t>正本</t>
    </r>
    <r>
      <rPr>
        <b/>
        <u/>
        <sz val="18"/>
        <color rgb="FF00B050"/>
        <rFont val="標楷體"/>
        <family val="4"/>
        <charset val="136"/>
      </rPr>
      <t>掃描檔</t>
    </r>
    <r>
      <rPr>
        <sz val="18"/>
        <rFont val="標楷體"/>
        <family val="4"/>
        <charset val="136"/>
      </rPr>
      <t xml:space="preserve"> 。
或□(2)「家庭突遭重大變故」:檢附事故證明書</t>
    </r>
    <r>
      <rPr>
        <b/>
        <u/>
        <sz val="18"/>
        <color rgb="FFFF0000"/>
        <rFont val="標楷體"/>
        <family val="4"/>
        <charset val="136"/>
      </rPr>
      <t>正本</t>
    </r>
    <r>
      <rPr>
        <b/>
        <u/>
        <sz val="18"/>
        <color rgb="FF00B050"/>
        <rFont val="標楷體"/>
        <family val="4"/>
        <charset val="136"/>
      </rPr>
      <t>掃描檔</t>
    </r>
    <r>
      <rPr>
        <sz val="16"/>
        <rFont val="標楷體"/>
        <family val="4"/>
        <charset val="136"/>
      </rPr>
      <t xml:space="preserve">(死亡、意外、天然災害)。 </t>
    </r>
    <phoneticPr fontId="3" type="noConversion"/>
  </si>
  <si>
    <r>
      <rPr>
        <b/>
        <sz val="18"/>
        <color rgb="FFFF0000"/>
        <rFont val="標楷體"/>
        <family val="4"/>
        <charset val="136"/>
      </rPr>
      <t>備註:</t>
    </r>
    <r>
      <rPr>
        <b/>
        <sz val="18"/>
        <color rgb="FF0000FF"/>
        <rFont val="標楷體"/>
        <family val="4"/>
        <charset val="136"/>
      </rPr>
      <t xml:space="preserve">
一、</t>
    </r>
    <r>
      <rPr>
        <b/>
        <u/>
        <sz val="20"/>
        <color rgb="FF0000FF"/>
        <rFont val="標楷體"/>
        <family val="4"/>
        <charset val="136"/>
      </rPr>
      <t>學生</t>
    </r>
    <r>
      <rPr>
        <b/>
        <sz val="18"/>
        <color rgb="FF0000FF"/>
        <rFont val="標楷體"/>
        <family val="4"/>
        <charset val="136"/>
      </rPr>
      <t>提交</t>
    </r>
    <r>
      <rPr>
        <b/>
        <sz val="20"/>
        <color rgb="FFFF0000"/>
        <rFont val="標楷體"/>
        <family val="4"/>
        <charset val="136"/>
      </rPr>
      <t>「應備」文件第1至第9項</t>
    </r>
    <r>
      <rPr>
        <b/>
        <u val="double"/>
        <sz val="20"/>
        <color rgb="FFFF0000"/>
        <rFont val="標楷體"/>
        <family val="4"/>
        <charset val="136"/>
      </rPr>
      <t>正本</t>
    </r>
    <r>
      <rPr>
        <b/>
        <u val="double"/>
        <sz val="20"/>
        <color rgb="FF008000"/>
        <rFont val="標楷體"/>
        <family val="4"/>
        <charset val="136"/>
      </rPr>
      <t>掃描檔、相關電子檔</t>
    </r>
    <r>
      <rPr>
        <b/>
        <sz val="18"/>
        <color rgb="FF0000FF"/>
        <rFont val="標楷體"/>
        <family val="4"/>
        <charset val="136"/>
      </rPr>
      <t>供</t>
    </r>
    <r>
      <rPr>
        <b/>
        <u/>
        <sz val="18"/>
        <color rgb="FF0000FF"/>
        <rFont val="標楷體"/>
        <family val="4"/>
        <charset val="136"/>
      </rPr>
      <t xml:space="preserve">師長承
</t>
    </r>
    <r>
      <rPr>
        <b/>
        <sz val="18"/>
        <color rgb="FF0000FF"/>
        <rFont val="標楷體"/>
        <family val="4"/>
        <charset val="136"/>
      </rPr>
      <t xml:space="preserve">    </t>
    </r>
    <r>
      <rPr>
        <b/>
        <u/>
        <sz val="18"/>
        <color rgb="FF0000FF"/>
        <rFont val="標楷體"/>
        <family val="4"/>
        <charset val="136"/>
      </rPr>
      <t>辦人</t>
    </r>
    <r>
      <rPr>
        <b/>
        <sz val="18"/>
        <color rgb="FF0000FF"/>
        <rFont val="標楷體"/>
        <family val="4"/>
        <charset val="136"/>
      </rPr>
      <t xml:space="preserve">初審無誤後
</t>
    </r>
    <r>
      <rPr>
        <sz val="18"/>
        <color theme="1"/>
        <rFont val="Wingdings"/>
        <charset val="2"/>
      </rPr>
      <t>è</t>
    </r>
    <r>
      <rPr>
        <b/>
        <sz val="18"/>
        <color rgb="FF0000FF"/>
        <rFont val="標楷體"/>
        <family val="4"/>
        <charset val="136"/>
      </rPr>
      <t>再由</t>
    </r>
    <r>
      <rPr>
        <b/>
        <u/>
        <sz val="20"/>
        <color rgb="FF0000FF"/>
        <rFont val="標楷體"/>
        <family val="4"/>
        <charset val="136"/>
      </rPr>
      <t>師長承辦人</t>
    </r>
    <r>
      <rPr>
        <b/>
        <u val="double"/>
        <sz val="20"/>
        <color rgb="FFFF0000"/>
        <rFont val="標楷體"/>
        <family val="4"/>
        <charset val="136"/>
      </rPr>
      <t>合併</t>
    </r>
    <r>
      <rPr>
        <b/>
        <sz val="20"/>
        <color rgb="FFFF0000"/>
        <rFont val="標楷體"/>
        <family val="4"/>
        <charset val="136"/>
      </rPr>
      <t>各學生之申請總表excel檔</t>
    </r>
    <r>
      <rPr>
        <sz val="18"/>
        <color rgb="FF0000FF"/>
        <rFont val="標楷體"/>
        <family val="4"/>
        <charset val="136"/>
      </rPr>
      <t>(依「申請總表各編號」對
  照相對應之「家庭成員編號」，例</t>
    </r>
    <r>
      <rPr>
        <b/>
        <sz val="20"/>
        <color rgb="FFFF0000"/>
        <rFont val="標楷體"/>
        <family val="4"/>
        <charset val="136"/>
      </rPr>
      <t>【申請總表編號1學生】對照【編號 No1.
  家庭成員】</t>
    </r>
    <r>
      <rPr>
        <b/>
        <sz val="18"/>
        <color rgb="FF0000FF"/>
        <rFont val="標楷體"/>
        <family val="4"/>
        <charset val="136"/>
      </rPr>
      <t xml:space="preserve">) 
</t>
    </r>
    <r>
      <rPr>
        <sz val="18"/>
        <color theme="1"/>
        <rFont val="Wingdings"/>
        <charset val="2"/>
      </rPr>
      <t>è</t>
    </r>
    <r>
      <rPr>
        <b/>
        <u/>
        <sz val="20"/>
        <color rgb="FF0000FF"/>
        <rFont val="標楷體"/>
        <family val="4"/>
        <charset val="136"/>
      </rPr>
      <t>師長承辦人</t>
    </r>
    <r>
      <rPr>
        <b/>
        <sz val="18"/>
        <color rgb="FFFF0000"/>
        <rFont val="標楷體"/>
        <family val="4"/>
        <charset val="136"/>
      </rPr>
      <t>將所有文件(正本</t>
    </r>
    <r>
      <rPr>
        <b/>
        <sz val="18"/>
        <color rgb="FF008000"/>
        <rFont val="標楷體"/>
        <family val="4"/>
        <charset val="136"/>
      </rPr>
      <t>掃描檔、相關電子檔</t>
    </r>
    <r>
      <rPr>
        <b/>
        <sz val="18"/>
        <color rgb="FFFF0000"/>
        <rFont val="標楷體"/>
        <family val="4"/>
        <charset val="136"/>
      </rPr>
      <t>)</t>
    </r>
    <r>
      <rPr>
        <b/>
        <u val="double"/>
        <sz val="20"/>
        <color rgb="FF008000"/>
        <rFont val="標楷體"/>
        <family val="4"/>
        <charset val="136"/>
      </rPr>
      <t>上傳至敝基金會雲端</t>
    </r>
    <r>
      <rPr>
        <b/>
        <sz val="18"/>
        <color rgb="FF008000"/>
        <rFont val="標楷體"/>
        <family val="4"/>
        <charset val="136"/>
      </rPr>
      <t xml:space="preserve">。
</t>
    </r>
    <r>
      <rPr>
        <b/>
        <sz val="18"/>
        <color rgb="FFFF0000"/>
        <rFont val="新細明體"/>
        <family val="1"/>
        <charset val="136"/>
      </rPr>
      <t>※</t>
    </r>
    <r>
      <rPr>
        <b/>
        <sz val="18"/>
        <rFont val="標楷體"/>
        <family val="4"/>
        <charset val="136"/>
      </rPr>
      <t>學生配合師長承辦人事宜，如有更好之實際操作方式，依各校師長自行決定。</t>
    </r>
    <phoneticPr fontId="3" type="noConversion"/>
  </si>
  <si>
    <r>
      <rPr>
        <sz val="22"/>
        <color theme="1"/>
        <rFont val="標楷體"/>
        <family val="4"/>
        <charset val="136"/>
      </rPr>
      <t xml:space="preserve">                         黏貼處
</t>
    </r>
    <r>
      <rPr>
        <sz val="18"/>
        <color theme="1"/>
        <rFont val="標楷體"/>
        <family val="4"/>
        <charset val="136"/>
      </rPr>
      <t xml:space="preserve">
(1)請確認此郵局封面或內頁已載明</t>
    </r>
    <r>
      <rPr>
        <b/>
        <sz val="22"/>
        <color rgb="FFFF0000"/>
        <rFont val="標楷體"/>
        <family val="4"/>
        <charset val="136"/>
      </rPr>
      <t>銀行名稱、分行代號、帳號、戶名</t>
    </r>
    <r>
      <rPr>
        <sz val="18"/>
        <color theme="1"/>
        <rFont val="標楷體"/>
        <family val="4"/>
        <charset val="136"/>
      </rPr>
      <t>等資料
(2)請確認此為</t>
    </r>
    <r>
      <rPr>
        <u/>
        <sz val="22"/>
        <color rgb="FFFF0000"/>
        <rFont val="標楷體"/>
        <family val="4"/>
        <charset val="136"/>
      </rPr>
      <t>學生本人</t>
    </r>
    <r>
      <rPr>
        <sz val="18"/>
        <color theme="1"/>
        <rFont val="標楷體"/>
        <family val="4"/>
        <charset val="136"/>
      </rPr>
      <t>之</t>
    </r>
    <r>
      <rPr>
        <b/>
        <sz val="22"/>
        <color rgb="FFFF0000"/>
        <rFont val="標楷體"/>
        <family val="4"/>
        <charset val="136"/>
      </rPr>
      <t>郵局存摺</t>
    </r>
    <r>
      <rPr>
        <sz val="18"/>
        <color theme="1"/>
        <rFont val="標楷體"/>
        <family val="4"/>
        <charset val="136"/>
      </rPr>
      <t xml:space="preserve">影本
</t>
    </r>
    <r>
      <rPr>
        <sz val="22"/>
        <color rgb="FFFF0000"/>
        <rFont val="標楷體"/>
        <family val="4"/>
        <charset val="136"/>
      </rPr>
      <t>※</t>
    </r>
    <r>
      <rPr>
        <sz val="22"/>
        <color theme="1"/>
        <rFont val="標楷體"/>
        <family val="4"/>
        <charset val="136"/>
      </rPr>
      <t>請注意：若提供之帳戶非學生本人，基金會無法將款項匯入。</t>
    </r>
    <r>
      <rPr>
        <sz val="18"/>
        <color theme="1"/>
        <rFont val="標楷體"/>
        <family val="4"/>
        <charset val="136"/>
      </rPr>
      <t xml:space="preserve">
</t>
    </r>
    <phoneticPr fontId="3" type="noConversion"/>
  </si>
  <si>
    <t xml:space="preserve">戶籍地址：
</t>
    <phoneticPr fontId="3" type="noConversion"/>
  </si>
  <si>
    <t>電話：</t>
    <phoneticPr fontId="3" type="noConversion"/>
  </si>
  <si>
    <t xml:space="preserve">身份證字號：
</t>
    <phoneticPr fontId="3" type="noConversion"/>
  </si>
  <si>
    <r>
      <rPr>
        <b/>
        <u/>
        <sz val="16"/>
        <color theme="1"/>
        <rFont val="標楷體"/>
        <family val="4"/>
        <charset val="136"/>
      </rPr>
      <t>法定代理人/監護人</t>
    </r>
    <r>
      <rPr>
        <sz val="16"/>
        <color theme="1"/>
        <rFont val="標楷體"/>
        <family val="4"/>
        <charset val="136"/>
      </rPr>
      <t xml:space="preserve">
</t>
    </r>
    <r>
      <rPr>
        <sz val="16"/>
        <color rgb="FFFF0000"/>
        <rFont val="標楷體"/>
        <family val="4"/>
        <charset val="136"/>
      </rPr>
      <t xml:space="preserve">(※申請學生如已滿20歲，無需法代/監護人簽名)
</t>
    </r>
    <r>
      <rPr>
        <b/>
        <sz val="20"/>
        <rFont val="標楷體"/>
        <family val="4"/>
        <charset val="136"/>
      </rPr>
      <t xml:space="preserve">簽姓名   </t>
    </r>
    <phoneticPr fontId="3" type="noConversion"/>
  </si>
  <si>
    <r>
      <rPr>
        <b/>
        <u/>
        <sz val="16"/>
        <color theme="1"/>
        <rFont val="標楷體"/>
        <family val="4"/>
        <charset val="136"/>
      </rPr>
      <t>申請學生本人</t>
    </r>
    <r>
      <rPr>
        <sz val="16"/>
        <color theme="1"/>
        <rFont val="標楷體"/>
        <family val="4"/>
        <charset val="136"/>
      </rPr>
      <t xml:space="preserve">(受告知人)即同意人
</t>
    </r>
    <r>
      <rPr>
        <b/>
        <sz val="20"/>
        <color theme="1"/>
        <rFont val="標楷體"/>
        <family val="4"/>
        <charset val="136"/>
      </rPr>
      <t>簽姓名</t>
    </r>
    <phoneticPr fontId="3" type="noConversion"/>
  </si>
  <si>
    <r>
      <rPr>
        <b/>
        <u/>
        <sz val="16"/>
        <color theme="1"/>
        <rFont val="標楷體"/>
        <family val="4"/>
        <charset val="136"/>
      </rPr>
      <t>法定代理人/監護人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t>
    </r>
    <r>
      <rPr>
        <b/>
        <sz val="20"/>
        <color theme="1"/>
        <rFont val="標楷體"/>
        <family val="4"/>
        <charset val="136"/>
      </rPr>
      <t>簽姓名:</t>
    </r>
    <r>
      <rPr>
        <b/>
        <sz val="16"/>
        <color theme="1"/>
        <rFont val="標楷體"/>
        <family val="4"/>
        <charset val="136"/>
      </rPr>
      <t xml:space="preserve">
身分證字號:
                    西元2023年3月</t>
    </r>
    <phoneticPr fontId="3" type="noConversion"/>
  </si>
  <si>
    <r>
      <rPr>
        <b/>
        <u/>
        <sz val="16"/>
        <color theme="1"/>
        <rFont val="標楷體"/>
        <family val="4"/>
        <charset val="136"/>
      </rPr>
      <t>申請學生本人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t>
    </r>
    <r>
      <rPr>
        <b/>
        <sz val="20"/>
        <color theme="1"/>
        <rFont val="標楷體"/>
        <family val="4"/>
        <charset val="136"/>
      </rPr>
      <t>簽姓名:</t>
    </r>
    <r>
      <rPr>
        <b/>
        <sz val="16"/>
        <color theme="1"/>
        <rFont val="標楷體"/>
        <family val="4"/>
        <charset val="136"/>
      </rPr>
      <t xml:space="preserve">
身分證字號:
                      西元2023年3月</t>
    </r>
    <phoneticPr fontId="3" type="noConversion"/>
  </si>
  <si>
    <r>
      <t xml:space="preserve">三、其他私人單位獎補助 </t>
    </r>
    <r>
      <rPr>
        <b/>
        <sz val="18"/>
        <color rgb="FF006600"/>
        <rFont val="標楷體"/>
        <family val="4"/>
        <charset val="136"/>
      </rPr>
      <t>(申請總表excel檔AG至AM欄)</t>
    </r>
    <phoneticPr fontId="3" type="noConversion"/>
  </si>
  <si>
    <t>T987654321</t>
    <phoneticPr fontId="3" type="noConversion"/>
  </si>
  <si>
    <r>
      <t>*學生</t>
    </r>
    <r>
      <rPr>
        <b/>
        <sz val="18"/>
        <color rgb="FFFF0000"/>
        <rFont val="新細明體"/>
        <family val="1"/>
        <charset val="136"/>
        <scheme val="minor"/>
      </rPr>
      <t>戶籍</t>
    </r>
    <r>
      <rPr>
        <b/>
        <sz val="16"/>
        <color indexed="8"/>
        <rFont val="新細明體"/>
        <family val="1"/>
        <charset val="136"/>
        <scheme val="minor"/>
      </rPr>
      <t xml:space="preserve">地址
home address of student
</t>
    </r>
    <r>
      <rPr>
        <b/>
        <sz val="16"/>
        <color rgb="FFFF00FF"/>
        <rFont val="新細明體"/>
        <family val="1"/>
        <charset val="136"/>
        <scheme val="minor"/>
      </rPr>
      <t>★</t>
    </r>
    <r>
      <rPr>
        <b/>
        <sz val="18"/>
        <color rgb="FFFF0000"/>
        <rFont val="新細明體"/>
        <family val="1"/>
        <charset val="136"/>
        <scheme val="minor"/>
      </rPr>
      <t>縣 市 鄉 鎮 區里 鄰 路 街 號</t>
    </r>
    <r>
      <rPr>
        <b/>
        <sz val="16"/>
        <color rgb="FFFF0000"/>
        <rFont val="新細明體"/>
        <family val="1"/>
        <charset val="136"/>
        <scheme val="minor"/>
      </rPr>
      <t>等皆須填列。</t>
    </r>
    <phoneticPr fontId="3" type="noConversion"/>
  </si>
  <si>
    <t xml:space="preserve">身份證字號:
</t>
    <phoneticPr fontId="3" type="noConversion"/>
  </si>
  <si>
    <t xml:space="preserve">電話：
</t>
    <phoneticPr fontId="3" type="noConversion"/>
  </si>
  <si>
    <r>
      <t>法定代理人/監護人</t>
    </r>
    <r>
      <rPr>
        <b/>
        <sz val="20"/>
        <color theme="1"/>
        <rFont val="標楷體"/>
        <family val="4"/>
        <charset val="136"/>
      </rPr>
      <t>簽姓名</t>
    </r>
    <r>
      <rPr>
        <sz val="20"/>
        <color theme="1"/>
        <rFont val="標楷體"/>
        <family val="4"/>
        <charset val="136"/>
      </rPr>
      <t>:</t>
    </r>
    <phoneticPr fontId="3" type="noConversion"/>
  </si>
  <si>
    <t>P8</t>
    <phoneticPr fontId="3" type="noConversion"/>
  </si>
  <si>
    <r>
      <rPr>
        <sz val="16"/>
        <color theme="1"/>
        <rFont val="新細明體"/>
        <family val="1"/>
        <charset val="136"/>
        <scheme val="minor"/>
      </rPr>
      <t>十、平常或假日</t>
    </r>
    <r>
      <rPr>
        <b/>
        <sz val="16"/>
        <color indexed="8"/>
        <rFont val="新細明體"/>
        <family val="1"/>
        <charset val="136"/>
        <scheme val="minor"/>
      </rPr>
      <t>最喜歡的課後休閒活動</t>
    </r>
    <r>
      <rPr>
        <sz val="16"/>
        <color indexed="8"/>
        <rFont val="新細明體"/>
        <family val="1"/>
        <charset val="136"/>
        <scheme val="minor"/>
      </rPr>
      <t>是什麼?它帶給你</t>
    </r>
    <r>
      <rPr>
        <b/>
        <sz val="16"/>
        <color indexed="8"/>
        <rFont val="新細明體"/>
        <family val="1"/>
        <charset val="136"/>
        <scheme val="minor"/>
      </rPr>
      <t>什麼收穫</t>
    </r>
    <r>
      <rPr>
        <sz val="16"/>
        <color indexed="8"/>
        <rFont val="新細明體"/>
        <family val="1"/>
        <charset val="136"/>
        <scheme val="minor"/>
      </rPr>
      <t>?</t>
    </r>
    <r>
      <rPr>
        <sz val="14"/>
        <color indexed="8"/>
        <rFont val="新細明體"/>
        <family val="1"/>
        <charset val="136"/>
        <scheme val="minor"/>
      </rPr>
      <t xml:space="preserve">
</t>
    </r>
    <r>
      <rPr>
        <sz val="16"/>
        <color indexed="12"/>
        <rFont val="新細明體"/>
        <family val="1"/>
        <charset val="136"/>
        <scheme val="minor"/>
      </rPr>
      <t>(例1.</t>
    </r>
    <r>
      <rPr>
        <b/>
        <sz val="16"/>
        <color indexed="12"/>
        <rFont val="新細明體"/>
        <family val="1"/>
        <charset val="136"/>
        <scheme val="minor"/>
      </rPr>
      <t>課後休閒活動</t>
    </r>
    <r>
      <rPr>
        <sz val="16"/>
        <color indexed="12"/>
        <rFont val="新細明體"/>
        <family val="1"/>
        <charset val="136"/>
        <scheme val="minor"/>
      </rPr>
      <t>:與長輩聊天)
(例2.</t>
    </r>
    <r>
      <rPr>
        <b/>
        <sz val="16"/>
        <color indexed="12"/>
        <rFont val="新細明體"/>
        <family val="1"/>
        <charset val="136"/>
        <scheme val="minor"/>
      </rPr>
      <t>收穫:</t>
    </r>
    <r>
      <rPr>
        <sz val="16"/>
        <color indexed="12"/>
        <rFont val="新細明體"/>
        <family val="1"/>
        <charset val="136"/>
        <scheme val="minor"/>
      </rPr>
      <t>吸收人生經驗)</t>
    </r>
    <phoneticPr fontId="6" type="noConversion"/>
  </si>
  <si>
    <r>
      <rPr>
        <sz val="16"/>
        <color theme="1"/>
        <rFont val="新細明體"/>
        <family val="1"/>
        <charset val="136"/>
        <scheme val="minor"/>
      </rPr>
      <t>九、承第八題，</t>
    </r>
    <r>
      <rPr>
        <b/>
        <sz val="16"/>
        <color indexed="8"/>
        <rFont val="新細明體"/>
        <family val="1"/>
        <charset val="136"/>
        <scheme val="minor"/>
      </rPr>
      <t>如無達到</t>
    </r>
    <r>
      <rPr>
        <sz val="16"/>
        <color indexed="8"/>
        <rFont val="新細明體"/>
        <family val="1"/>
        <charset val="136"/>
        <scheme val="minor"/>
      </rPr>
      <t>自我期許之學習目標，請問</t>
    </r>
    <r>
      <rPr>
        <b/>
        <sz val="16"/>
        <color indexed="8"/>
        <rFont val="新細明體"/>
        <family val="1"/>
        <charset val="136"/>
        <scheme val="minor"/>
      </rPr>
      <t>原因為何</t>
    </r>
    <r>
      <rPr>
        <sz val="16"/>
        <color indexed="8"/>
        <rFont val="新細明體"/>
        <family val="1"/>
        <charset val="136"/>
        <scheme val="minor"/>
      </rPr>
      <t>？渴求</t>
    </r>
    <r>
      <rPr>
        <b/>
        <sz val="16"/>
        <color indexed="8"/>
        <rFont val="新細明體"/>
        <family val="1"/>
        <charset val="136"/>
        <scheme val="minor"/>
      </rPr>
      <t>如何改善</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原因:</t>
    </r>
    <r>
      <rPr>
        <sz val="15"/>
        <color indexed="12"/>
        <rFont val="新細明體"/>
        <family val="1"/>
        <charset val="136"/>
        <scheme val="minor"/>
      </rPr>
      <t>無法融會貫通子句之類型及運用技巧)
(例2.</t>
    </r>
    <r>
      <rPr>
        <b/>
        <sz val="15"/>
        <color indexed="12"/>
        <rFont val="新細明體"/>
        <family val="1"/>
        <charset val="136"/>
        <scheme val="minor"/>
      </rPr>
      <t>改善方法:</t>
    </r>
    <r>
      <rPr>
        <sz val="15"/>
        <color indexed="12"/>
        <rFont val="新細明體"/>
        <family val="1"/>
        <charset val="136"/>
        <scheme val="minor"/>
      </rPr>
      <t>至書局多翻閱不同書籍教法，針對各種子句之用法及例句做綜合整理，並多加練習，以達熟能生巧)</t>
    </r>
    <phoneticPr fontId="6" type="noConversion"/>
  </si>
  <si>
    <r>
      <rPr>
        <sz val="16"/>
        <color theme="1"/>
        <rFont val="新細明體"/>
        <family val="1"/>
        <charset val="136"/>
        <scheme val="minor"/>
      </rPr>
      <t>四、承第三題，針對該</t>
    </r>
    <r>
      <rPr>
        <u/>
        <sz val="16"/>
        <color indexed="8"/>
        <rFont val="新細明體"/>
        <family val="1"/>
        <charset val="136"/>
        <scheme val="minor"/>
      </rPr>
      <t>弱項學科題型</t>
    </r>
    <r>
      <rPr>
        <sz val="16"/>
        <color indexed="8"/>
        <rFont val="新細明體"/>
        <family val="1"/>
        <charset val="136"/>
        <scheme val="minor"/>
      </rPr>
      <t>，你期許自己</t>
    </r>
    <r>
      <rPr>
        <b/>
        <sz val="16"/>
        <color indexed="8"/>
        <rFont val="新細明體"/>
        <family val="1"/>
        <charset val="136"/>
        <scheme val="minor"/>
      </rPr>
      <t>如何突破學習瓶頸</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(例.增加記憶更多有機化合物的分子結構)</t>
    </r>
    <phoneticPr fontId="6" type="noConversion"/>
  </si>
  <si>
    <r>
      <rPr>
        <b/>
        <sz val="16"/>
        <color indexed="8"/>
        <rFont val="新細明體"/>
        <family val="1"/>
        <charset val="136"/>
        <scheme val="minor"/>
      </rPr>
      <t>五、提供1張照片</t>
    </r>
    <r>
      <rPr>
        <sz val="16"/>
        <color indexed="8"/>
        <rFont val="新細明體"/>
        <family val="1"/>
        <charset val="136"/>
        <scheme val="minor"/>
      </rPr>
      <t>或</t>
    </r>
    <r>
      <rPr>
        <b/>
        <sz val="16"/>
        <color indexed="8"/>
        <rFont val="新細明體"/>
        <family val="1"/>
        <charset val="136"/>
        <scheme val="minor"/>
      </rPr>
      <t>1份短片(皆需</t>
    </r>
    <r>
      <rPr>
        <b/>
        <sz val="18"/>
        <color indexed="8"/>
        <rFont val="新細明體"/>
        <family val="1"/>
        <charset val="136"/>
        <scheme val="minor"/>
      </rPr>
      <t>內含</t>
    </r>
    <r>
      <rPr>
        <b/>
        <u/>
        <sz val="18"/>
        <color indexed="8"/>
        <rFont val="新細明體"/>
        <family val="1"/>
        <charset val="136"/>
        <scheme val="minor"/>
      </rPr>
      <t>學生本人</t>
    </r>
    <r>
      <rPr>
        <sz val="18"/>
        <color indexed="8"/>
        <rFont val="新細明體"/>
        <family val="1"/>
        <charset val="136"/>
        <scheme val="minor"/>
      </rPr>
      <t>及</t>
    </r>
    <r>
      <rPr>
        <b/>
        <u/>
        <sz val="18"/>
        <color indexed="8"/>
        <rFont val="新細明體"/>
        <family val="1"/>
        <charset val="136"/>
        <scheme val="minor"/>
      </rPr>
      <t>被感謝人</t>
    </r>
    <r>
      <rPr>
        <b/>
        <sz val="18"/>
        <color indexed="8"/>
        <rFont val="新細明體"/>
        <family val="1"/>
        <charset val="136"/>
        <scheme val="minor"/>
      </rPr>
      <t>)。</t>
    </r>
    <r>
      <rPr>
        <sz val="18"/>
        <color indexed="8"/>
        <rFont val="新細明體"/>
        <family val="1"/>
        <charset val="136"/>
        <scheme val="minor"/>
      </rPr>
      <t xml:space="preserve">
插入照片步驟如下:
插入→圖片→檔案名稱→即可插入圖片。</t>
    </r>
    <r>
      <rPr>
        <sz val="14"/>
        <color indexed="8"/>
        <rFont val="新細明體"/>
        <family val="1"/>
        <charset val="136"/>
        <scheme val="minor"/>
      </rPr>
      <t xml:space="preserve">
</t>
    </r>
    <r>
      <rPr>
        <b/>
        <sz val="14"/>
        <color indexed="10"/>
        <rFont val="新細明體"/>
        <family val="1"/>
        <charset val="136"/>
        <scheme val="minor"/>
      </rPr>
      <t>※</t>
    </r>
    <r>
      <rPr>
        <b/>
        <u/>
        <sz val="14"/>
        <color rgb="FFFF00FF"/>
        <rFont val="新細明體"/>
        <family val="1"/>
        <charset val="136"/>
        <scheme val="minor"/>
      </rPr>
      <t>學生本人</t>
    </r>
    <r>
      <rPr>
        <b/>
        <sz val="14"/>
        <color indexed="10"/>
        <rFont val="新細明體"/>
        <family val="1"/>
        <charset val="136"/>
        <scheme val="minor"/>
      </rPr>
      <t>及</t>
    </r>
    <r>
      <rPr>
        <b/>
        <u/>
        <sz val="14"/>
        <color rgb="FFFF00FF"/>
        <rFont val="新細明體"/>
        <family val="1"/>
        <charset val="136"/>
        <scheme val="minor"/>
      </rPr>
      <t>被感謝人</t>
    </r>
    <r>
      <rPr>
        <b/>
        <sz val="14"/>
        <color indexed="10"/>
        <rFont val="新細明體"/>
        <family val="1"/>
        <charset val="136"/>
        <scheme val="minor"/>
      </rPr>
      <t>皆要附「同意書(附件四)」，</t>
    </r>
    <r>
      <rPr>
        <b/>
        <sz val="14"/>
        <color rgb="FFFF00FF"/>
        <rFont val="新細明體"/>
        <family val="1"/>
        <charset val="136"/>
        <scheme val="minor"/>
      </rPr>
      <t>共2張</t>
    </r>
    <r>
      <rPr>
        <b/>
        <sz val="14"/>
        <color indexed="10"/>
        <rFont val="新細明體"/>
        <family val="1"/>
        <charset val="136"/>
        <scheme val="minor"/>
      </rPr>
      <t>。
※如有提交短片，有勞請</t>
    </r>
    <r>
      <rPr>
        <b/>
        <u/>
        <sz val="14"/>
        <color indexed="10"/>
        <rFont val="新細明體"/>
        <family val="1"/>
        <charset val="136"/>
        <scheme val="minor"/>
      </rPr>
      <t>師長承辦人</t>
    </r>
    <r>
      <rPr>
        <b/>
        <sz val="14"/>
        <color indexed="10"/>
        <rFont val="新細明體"/>
        <family val="1"/>
        <charset val="136"/>
        <scheme val="minor"/>
      </rPr>
      <t>協助上傳至基金會雲端</t>
    </r>
    <phoneticPr fontId="3" type="noConversion"/>
  </si>
  <si>
    <r>
      <t xml:space="preserve">
學生</t>
    </r>
    <r>
      <rPr>
        <b/>
        <sz val="20"/>
        <color theme="1"/>
        <rFont val="標楷體"/>
        <family val="4"/>
        <charset val="136"/>
      </rPr>
      <t>簽姓名:</t>
    </r>
    <r>
      <rPr>
        <sz val="20"/>
        <color theme="1"/>
        <rFont val="標楷體"/>
        <family val="4"/>
        <charset val="136"/>
      </rPr>
      <t xml:space="preserve">
</t>
    </r>
    <phoneticPr fontId="3" type="noConversion"/>
  </si>
  <si>
    <t>立同意書人</t>
    <phoneticPr fontId="3" type="noConversion"/>
  </si>
  <si>
    <t>P5</t>
    <phoneticPr fontId="3" type="noConversion"/>
  </si>
  <si>
    <t>P6</t>
    <phoneticPr fontId="3" type="noConversion"/>
  </si>
  <si>
    <t>P7</t>
    <phoneticPr fontId="3" type="noConversion"/>
  </si>
  <si>
    <r>
      <t xml:space="preserve">為遵守個人資料保護法規定，並保障當事人之權利，謹依法告知下列事項：
</t>
    </r>
    <r>
      <rPr>
        <b/>
        <sz val="18"/>
        <color theme="1"/>
        <rFont val="標楷體"/>
        <family val="4"/>
        <charset val="136"/>
      </rPr>
      <t>一、機關名稱：</t>
    </r>
    <r>
      <rPr>
        <sz val="18"/>
        <color theme="1"/>
        <rFont val="標楷體"/>
        <family val="4"/>
        <charset val="136"/>
      </rPr>
      <t xml:space="preserve">財團法人廣源慈善基金會(以下稱本基金會)
</t>
    </r>
    <r>
      <rPr>
        <b/>
        <sz val="18"/>
        <color theme="1"/>
        <rFont val="標楷體"/>
        <family val="4"/>
        <charset val="136"/>
      </rPr>
      <t>二、蒐集特定目的：</t>
    </r>
    <r>
      <rPr>
        <sz val="18"/>
        <color theme="1"/>
        <rFont val="標楷體"/>
        <family val="4"/>
        <charset val="136"/>
      </rPr>
      <t xml:space="preserve">助學金、獎學金、急難救助金､公益相關活動及管理、其他經營合於組織章程所定之業務、一切合法範圍。。
</t>
    </r>
    <r>
      <rPr>
        <b/>
        <sz val="18"/>
        <color theme="1"/>
        <rFont val="標楷體"/>
        <family val="4"/>
        <charset val="136"/>
      </rPr>
      <t>三、個人資料之類別：</t>
    </r>
    <r>
      <rPr>
        <sz val="18"/>
        <color theme="1"/>
        <rFont val="標楷體"/>
        <family val="4"/>
        <charset val="136"/>
      </rPr>
      <t xml:space="preserve">姓名、出生年月日、國民身分證統一編號、住址、電話、e-mail、財稅、戶籍、身分別、成績、獎懲、出缺勤、相片、徵信、銀行照會、特徵、性別、婚姻、家庭成員、教育、職業、病歷、醫療、基因、健康檢查、犯罪前科、聯絡方式、財務情況、社會活動及其他得以直接或間接方式識別該個人之資料等，詳如相關業務申請書及資料表及助獎學金管理辦法內容。
</t>
    </r>
    <r>
      <rPr>
        <b/>
        <sz val="18"/>
        <color theme="1"/>
        <rFont val="標楷體"/>
        <family val="4"/>
        <charset val="136"/>
      </rPr>
      <t>四、個人資料利用之期間、地區、對象及方式：</t>
    </r>
    <r>
      <rPr>
        <sz val="18"/>
        <color theme="1"/>
        <rFont val="標楷體"/>
        <family val="4"/>
        <charset val="136"/>
      </rPr>
      <t xml:space="preserve">
</t>
    </r>
    <r>
      <rPr>
        <b/>
        <sz val="18"/>
        <color theme="1"/>
        <rFont val="標楷體"/>
        <family val="4"/>
        <charset val="136"/>
      </rPr>
      <t xml:space="preserve">(一)期間: </t>
    </r>
    <r>
      <rPr>
        <sz val="18"/>
        <color theme="1"/>
        <rFont val="標楷體"/>
        <family val="4"/>
        <charset val="136"/>
      </rPr>
      <t xml:space="preserve">個人資料蒐集之特定目的存續期間，依相關法令規定之保存年限（如：會計稅法等），本基金會因執行業務所必須之保存期間。
</t>
    </r>
    <r>
      <rPr>
        <b/>
        <sz val="18"/>
        <color theme="1"/>
        <rFont val="標楷體"/>
        <family val="4"/>
        <charset val="136"/>
      </rPr>
      <t>(二)地區：</t>
    </r>
    <r>
      <rPr>
        <sz val="18"/>
        <color theme="1"/>
        <rFont val="標楷體"/>
        <family val="4"/>
        <charset val="136"/>
      </rPr>
      <t xml:space="preserve">中華民國主權範圍內及美國主權範圍內
</t>
    </r>
    <r>
      <rPr>
        <b/>
        <sz val="18"/>
        <color theme="1"/>
        <rFont val="標楷體"/>
        <family val="4"/>
        <charset val="136"/>
      </rPr>
      <t>(三)對象：</t>
    </r>
    <r>
      <rPr>
        <sz val="18"/>
        <color theme="1"/>
        <rFont val="標楷體"/>
        <family val="4"/>
        <charset val="136"/>
      </rPr>
      <t xml:space="preserve">財團法人廣源慈善基金會､捐贈機構或捐贈人､會計師､資訊人員､銀行､學校､舉辦活動與配合之相關單位或廠商、其他與本基金會有業務往來之機構、依法有調查權機關或金融監理機關。
</t>
    </r>
    <r>
      <rPr>
        <b/>
        <sz val="18"/>
        <color theme="1"/>
        <rFont val="標楷體"/>
        <family val="4"/>
        <charset val="136"/>
      </rPr>
      <t>(四)方式：</t>
    </r>
    <r>
      <rPr>
        <sz val="18"/>
        <color theme="1"/>
        <rFont val="標楷體"/>
        <family val="4"/>
        <charset val="136"/>
      </rPr>
      <t xml:space="preserve">個人資料檔案依系統建立而得以自動化機器或其他非自動化方式檢索、整理之個人資料之集合，個人資料之蒐集、處理及利用於特定目的範圍內予以利用，並採取適當之安全措施予以保護。
</t>
    </r>
    <r>
      <rPr>
        <b/>
        <sz val="18"/>
        <color theme="1"/>
        <rFont val="標楷體"/>
        <family val="4"/>
        <charset val="136"/>
      </rPr>
      <t>五、依個資法第3條規定，當事人可行使以下權利：</t>
    </r>
    <r>
      <rPr>
        <sz val="18"/>
        <color theme="1"/>
        <rFont val="標楷體"/>
        <family val="4"/>
        <charset val="136"/>
      </rPr>
      <t xml:space="preserve">
(一)查詢或請求閱覽。
(二)請求製給複製本。
(三)請求補充或更正。
(四)請求停止蒐集、處理及利用。
(五)請求刪除。
同意上述權利，惟依法本基金會因執行業務所必須者，得不依申請人請求為之。
</t>
    </r>
    <r>
      <rPr>
        <b/>
        <sz val="18"/>
        <color theme="1"/>
        <rFont val="標楷體"/>
        <family val="4"/>
        <charset val="136"/>
      </rPr>
      <t>六、同意若未提供正確個人資料，或不同意本基金會蒐集、處理及利用您的個人資料，本基金會將無法提供您特定目的範圍內之相關服務。</t>
    </r>
    <r>
      <rPr>
        <sz val="18"/>
        <color theme="1"/>
        <rFont val="標楷體"/>
        <family val="4"/>
        <charset val="136"/>
      </rPr>
      <t xml:space="preserve">
經　財團法人廣源慈善基金會向本人(立同意書人)告知上開事項，本人(立同意書人)已清楚瞭解財團法人廣源慈善基金會蒐集、處理或利用本人(立同意書人)個人資料之目的及用途，並同意財團法人廣源慈善基金會於上開全部告知事項，得蒐集、處理及利用本人(立同意書人)資料。
</t>
    </r>
    <phoneticPr fontId="3" type="noConversion"/>
  </si>
  <si>
    <r>
      <rPr>
        <b/>
        <sz val="16"/>
        <color rgb="FFFF0000"/>
        <rFont val="Microsoft YaHei Light"/>
        <family val="2"/>
        <charset val="134"/>
      </rPr>
      <t>※</t>
    </r>
    <r>
      <rPr>
        <b/>
        <sz val="16"/>
        <color rgb="FFFF00FF"/>
        <rFont val="Microsoft YaHei Light"/>
        <family val="2"/>
        <charset val="134"/>
      </rPr>
      <t>第</t>
    </r>
    <r>
      <rPr>
        <b/>
        <sz val="18"/>
        <color rgb="FFFF00FF"/>
        <rFont val="Microsoft YaHei Light"/>
        <family val="2"/>
        <charset val="134"/>
      </rPr>
      <t>1</t>
    </r>
    <r>
      <rPr>
        <b/>
        <sz val="16"/>
        <color rgb="FFFF00FF"/>
        <rFont val="Microsoft YaHei Light"/>
        <family val="2"/>
        <charset val="134"/>
      </rPr>
      <t>頁至第</t>
    </r>
    <r>
      <rPr>
        <b/>
        <sz val="18"/>
        <color rgb="FFFF00FF"/>
        <rFont val="Microsoft YaHei Light"/>
        <family val="2"/>
        <charset val="134"/>
      </rPr>
      <t>5</t>
    </r>
    <r>
      <rPr>
        <b/>
        <sz val="16"/>
        <color rgb="FFFF00FF"/>
        <rFont val="Microsoft YaHei Light"/>
        <family val="2"/>
        <charset val="134"/>
      </rPr>
      <t>頁</t>
    </r>
    <r>
      <rPr>
        <b/>
        <sz val="16"/>
        <color rgb="FFFF0000"/>
        <rFont val="Microsoft YaHei Light"/>
        <family val="2"/>
        <charset val="134"/>
      </rPr>
      <t>正本</t>
    </r>
    <r>
      <rPr>
        <b/>
        <u/>
        <sz val="16"/>
        <color rgb="FF00B050"/>
        <rFont val="Microsoft YaHei Light"/>
        <family val="2"/>
        <charset val="134"/>
      </rPr>
      <t>彩色掃描檔</t>
    </r>
    <r>
      <rPr>
        <b/>
        <sz val="16"/>
        <color rgb="FFFF0000"/>
        <rFont val="Microsoft YaHei Light"/>
        <family val="2"/>
        <charset val="134"/>
      </rPr>
      <t>，請師長務必提交予基金會。</t>
    </r>
    <r>
      <rPr>
        <b/>
        <sz val="16"/>
        <color theme="1"/>
        <rFont val="Microsoft YaHei Light"/>
        <family val="2"/>
        <charset val="134"/>
      </rPr>
      <t>(6</t>
    </r>
    <r>
      <rPr>
        <b/>
        <i/>
        <sz val="16"/>
        <color theme="1"/>
        <rFont val="Microsoft YaHei Light"/>
        <family val="2"/>
        <charset val="134"/>
      </rPr>
      <t>、7、8</t>
    </r>
    <r>
      <rPr>
        <b/>
        <sz val="16"/>
        <color theme="1"/>
        <rFont val="Microsoft YaHei Light"/>
        <family val="2"/>
        <charset val="134"/>
      </rPr>
      <t>頁不用列印掃描)</t>
    </r>
    <r>
      <rPr>
        <sz val="16"/>
        <color theme="1"/>
        <rFont val="Microsoft YaHei Light"/>
        <family val="2"/>
        <charset val="134"/>
      </rPr>
      <t xml:space="preserve">
</t>
    </r>
    <phoneticPr fontId="3" type="noConversion"/>
  </si>
  <si>
    <t>各位師長好:</t>
  </si>
  <si>
    <t>意即學生只要</t>
  </si>
  <si>
    <r>
      <t>填列完整*</t>
    </r>
    <r>
      <rPr>
        <b/>
        <sz val="18"/>
        <color rgb="FFFF0000"/>
        <rFont val="標楷體"/>
        <family val="4"/>
        <charset val="136"/>
      </rPr>
      <t>步驟1.( 第8列之B欄至CN欄)</t>
    </r>
    <r>
      <rPr>
        <sz val="16"/>
        <color theme="1"/>
        <rFont val="標楷體"/>
        <family val="4"/>
        <charset val="136"/>
      </rPr>
      <t>及</t>
    </r>
    <r>
      <rPr>
        <b/>
        <sz val="18"/>
        <color rgb="FFFF0000"/>
        <rFont val="標楷體"/>
        <family val="4"/>
        <charset val="136"/>
      </rPr>
      <t>步驟2.( A至M欄)</t>
    </r>
    <r>
      <rPr>
        <sz val="16"/>
        <color theme="1"/>
        <rFont val="標楷體"/>
        <family val="4"/>
        <charset val="136"/>
      </rPr>
      <t>，</t>
    </r>
    <r>
      <rPr>
        <sz val="16"/>
        <color theme="1"/>
        <rFont val="新細明體"/>
        <family val="1"/>
        <charset val="136"/>
      </rPr>
      <t>→</t>
    </r>
    <r>
      <rPr>
        <sz val="16"/>
        <color theme="1"/>
        <rFont val="標楷體"/>
        <family val="4"/>
        <charset val="136"/>
      </rPr>
      <t>再去列印*</t>
    </r>
    <r>
      <rPr>
        <b/>
        <sz val="18"/>
        <color rgb="FFFF0000"/>
        <rFont val="標楷體"/>
        <family val="4"/>
        <charset val="136"/>
      </rPr>
      <t>步驟3.(A4列印第1至第5頁)</t>
    </r>
  </si>
  <si>
    <r>
      <t>→依照選擇題交的*</t>
    </r>
    <r>
      <rPr>
        <b/>
        <sz val="16"/>
        <color rgb="FFFF0000"/>
        <rFont val="標楷體"/>
        <family val="4"/>
        <charset val="136"/>
      </rPr>
      <t>期初三選一</t>
    </r>
    <r>
      <rPr>
        <b/>
        <sz val="16"/>
        <color theme="1"/>
        <rFont val="標楷體"/>
        <family val="4"/>
        <charset val="136"/>
      </rPr>
      <t>，去列印附件四~四之三</t>
    </r>
    <r>
      <rPr>
        <b/>
        <sz val="16"/>
        <color rgb="FFFF0000"/>
        <rFont val="標楷體"/>
        <family val="4"/>
        <charset val="136"/>
      </rPr>
      <t>其中一份</t>
    </r>
  </si>
  <si>
    <t xml:space="preserve">  □(附件四)愛的擁抱學習單同意書 A4列印</t>
  </si>
  <si>
    <t>或□(附件四之一)感恩互助單同意書 A4列印</t>
  </si>
  <si>
    <t>或□(附件四之二)期許改變單同意書 A4列印</t>
  </si>
  <si>
    <t>→如有提供自我專長，才需列印</t>
  </si>
  <si>
    <t xml:space="preserve">  □(附件四之三)提供自我專長相關資料之同意書 A4列印</t>
  </si>
  <si>
    <r>
      <t>→</t>
    </r>
    <r>
      <rPr>
        <b/>
        <sz val="20"/>
        <color rgb="FFFF0000"/>
        <rFont val="標楷體"/>
        <family val="4"/>
        <charset val="136"/>
      </rPr>
      <t>無誤後，再上傳</t>
    </r>
    <r>
      <rPr>
        <sz val="18"/>
        <color theme="1"/>
        <rFont val="標楷體"/>
        <family val="4"/>
        <charset val="136"/>
      </rPr>
      <t>至</t>
    </r>
    <r>
      <rPr>
        <b/>
        <u/>
        <sz val="18"/>
        <color theme="1"/>
        <rFont val="標楷體"/>
        <family val="4"/>
        <charset val="136"/>
      </rPr>
      <t>基金會官網會員專區。</t>
    </r>
  </si>
  <si>
    <r>
      <t>非常感謝師長們共同為需要的學生而努力，期望學生們也能永遠保持感恩分享的心，與基金會能夠多加互動!</t>
    </r>
    <r>
      <rPr>
        <sz val="12"/>
        <color theme="1"/>
        <rFont val="Calibri"/>
        <family val="2"/>
      </rPr>
      <t xml:space="preserve">  </t>
    </r>
  </si>
  <si>
    <t>0932123456</t>
    <phoneticPr fontId="3" type="noConversion"/>
  </si>
  <si>
    <t>123@gmail.com</t>
    <phoneticPr fontId="3" type="noConversion"/>
  </si>
  <si>
    <t>1：租屋</t>
    <phoneticPr fontId="3" type="noConversion"/>
  </si>
  <si>
    <t>高雄市立海青高級工商職業學校</t>
    <phoneticPr fontId="3" type="noConversion"/>
  </si>
  <si>
    <t>高雄市立甲仙國民中學</t>
  </si>
  <si>
    <t>新北市立板橋國民中學</t>
  </si>
  <si>
    <r>
      <t>請</t>
    </r>
    <r>
      <rPr>
        <b/>
        <u/>
        <sz val="18"/>
        <color indexed="8"/>
        <rFont val="新細明體"/>
        <family val="1"/>
        <charset val="136"/>
        <scheme val="minor"/>
      </rPr>
      <t>學校承辦人</t>
    </r>
    <r>
      <rPr>
        <b/>
        <sz val="18"/>
        <color indexed="8"/>
        <rFont val="新細明體"/>
        <family val="1"/>
        <charset val="136"/>
        <scheme val="minor"/>
      </rPr>
      <t>於</t>
    </r>
    <r>
      <rPr>
        <b/>
        <sz val="20"/>
        <color rgb="FFFF0000"/>
        <rFont val="新細明體"/>
        <family val="1"/>
        <charset val="136"/>
        <scheme val="minor"/>
      </rPr>
      <t>西元2025年8月20日前</t>
    </r>
    <r>
      <rPr>
        <b/>
        <sz val="18"/>
        <color indexed="8"/>
        <rFont val="新細明體"/>
        <family val="1"/>
        <charset val="136"/>
        <scheme val="minor"/>
      </rPr>
      <t>填列，並e-mail至基金會</t>
    </r>
    <r>
      <rPr>
        <b/>
        <sz val="20"/>
        <color indexed="8"/>
        <rFont val="新細明體"/>
        <family val="1"/>
        <charset val="136"/>
        <scheme val="minor"/>
      </rPr>
      <t xml:space="preserve"> public@gycf.com.tw</t>
    </r>
    <phoneticPr fontId="3" type="noConversion"/>
  </si>
  <si>
    <t>※申請人如已滿18歲，無需法定代理人/監護人簽名。</t>
    <phoneticPr fontId="3" type="noConversion"/>
  </si>
  <si>
    <r>
      <t>※</t>
    </r>
    <r>
      <rPr>
        <b/>
        <sz val="18"/>
        <color theme="1"/>
        <rFont val="標楷體"/>
        <family val="4"/>
        <charset val="136"/>
      </rPr>
      <t>「特殊優良表現獎學金」之第一名至第三名</t>
    </r>
    <r>
      <rPr>
        <sz val="18"/>
        <color theme="1"/>
        <rFont val="標楷體"/>
        <family val="4"/>
        <charset val="136"/>
      </rPr>
      <t xml:space="preserve">(包含冠軍、亞軍、季軍、優等、特優);第四名至第六名(包含殿軍、優選)
</t>
    </r>
    <phoneticPr fontId="3" type="noConversion"/>
  </si>
  <si>
    <r>
      <rPr>
        <b/>
        <sz val="18"/>
        <color rgb="FFFF0000"/>
        <rFont val="標楷體"/>
        <family val="4"/>
        <charset val="136"/>
      </rPr>
      <t xml:space="preserve">※申請人如已滿18歲，無需法定代理人/監護人簽名。 </t>
    </r>
    <r>
      <rPr>
        <b/>
        <sz val="18"/>
        <color theme="1"/>
        <rFont val="標楷體"/>
        <family val="4"/>
        <charset val="136"/>
      </rPr>
      <t xml:space="preserve">
</t>
    </r>
    <r>
      <rPr>
        <b/>
        <sz val="18"/>
        <color theme="1"/>
        <rFont val="新細明體"/>
        <family val="1"/>
        <charset val="136"/>
      </rPr>
      <t>★</t>
    </r>
    <r>
      <rPr>
        <sz val="18"/>
        <color theme="1"/>
        <rFont val="標楷體"/>
        <family val="4"/>
        <charset val="136"/>
      </rPr>
      <t>如有申請「獎學金暨急難救助金管理辦法」第四條第二款</t>
    </r>
    <r>
      <rPr>
        <sz val="18"/>
        <color rgb="FF008000"/>
        <rFont val="標楷體"/>
        <family val="4"/>
        <charset val="136"/>
      </rPr>
      <t>「</t>
    </r>
    <r>
      <rPr>
        <b/>
        <sz val="18"/>
        <color rgb="FF008000"/>
        <rFont val="標楷體"/>
        <family val="4"/>
        <charset val="136"/>
      </rPr>
      <t>特殊優良表現獎學金</t>
    </r>
    <r>
      <rPr>
        <sz val="18"/>
        <color rgb="FF008000"/>
        <rFont val="標楷體"/>
        <family val="4"/>
        <charset val="136"/>
      </rPr>
      <t>」</t>
    </r>
    <r>
      <rPr>
        <sz val="18"/>
        <color theme="1"/>
        <rFont val="標楷體"/>
        <family val="4"/>
        <charset val="136"/>
      </rPr>
      <t>或第四條第三款</t>
    </r>
    <r>
      <rPr>
        <sz val="18"/>
        <color rgb="FF008000"/>
        <rFont val="標楷體"/>
        <family val="4"/>
        <charset val="136"/>
      </rPr>
      <t>「</t>
    </r>
    <r>
      <rPr>
        <b/>
        <sz val="18"/>
        <color rgb="FF008000"/>
        <rFont val="標楷體"/>
        <family val="4"/>
        <charset val="136"/>
      </rPr>
      <t>考取技術士證照獎學金</t>
    </r>
    <r>
      <rPr>
        <sz val="18"/>
        <color rgb="FF008000"/>
        <rFont val="標楷體"/>
        <family val="4"/>
        <charset val="136"/>
      </rPr>
      <t>」</t>
    </r>
    <r>
      <rPr>
        <sz val="18"/>
        <color theme="1"/>
        <rFont val="標楷體"/>
        <family val="4"/>
        <charset val="136"/>
      </rPr>
      <t>之學生，</t>
    </r>
    <r>
      <rPr>
        <b/>
        <sz val="18"/>
        <color theme="1"/>
        <rFont val="標楷體"/>
        <family val="4"/>
        <charset val="136"/>
      </rPr>
      <t xml:space="preserve">請加簽下列欄位:
</t>
    </r>
    <r>
      <rPr>
        <sz val="18"/>
        <color theme="1"/>
        <rFont val="標楷體"/>
        <family val="4"/>
        <charset val="136"/>
      </rPr>
      <t>所檢附之</t>
    </r>
    <r>
      <rPr>
        <b/>
        <sz val="18"/>
        <color rgb="FF006600"/>
        <rFont val="標楷體"/>
        <family val="4"/>
        <charset val="136"/>
      </rPr>
      <t>「競賽表現獎狀證明影本」</t>
    </r>
    <r>
      <rPr>
        <sz val="18"/>
        <color theme="1"/>
        <rFont val="標楷體"/>
        <family val="4"/>
        <charset val="136"/>
      </rPr>
      <t>或(及)</t>
    </r>
    <r>
      <rPr>
        <b/>
        <sz val="18"/>
        <color rgb="FF006600"/>
        <rFont val="標楷體"/>
        <family val="4"/>
        <charset val="136"/>
      </rPr>
      <t>「技術士證或證書正反面影本」</t>
    </r>
    <r>
      <rPr>
        <b/>
        <sz val="18"/>
        <color theme="1"/>
        <rFont val="標楷體"/>
        <family val="4"/>
        <charset val="136"/>
      </rPr>
      <t>，保證其影本「與正本相符」，如有不實而冒領獎學金，願無異議退還所領取之獎學金，並自負法律責任，監護人及申請人本人同意前揭條款。</t>
    </r>
    <phoneticPr fontId="3" type="noConversion"/>
  </si>
  <si>
    <t xml:space="preserve">(如已滿18歲，則無需法定代理人/監護人簽名) 
</t>
    <phoneticPr fontId="3" type="noConversion"/>
  </si>
  <si>
    <r>
      <rPr>
        <sz val="50"/>
        <color rgb="FF0000FF"/>
        <rFont val="新細明體"/>
        <family val="1"/>
        <charset val="136"/>
        <scheme val="minor"/>
      </rPr>
      <t>(如已滿18歲，則無需監護人簽名)</t>
    </r>
    <r>
      <rPr>
        <sz val="50"/>
        <color theme="1"/>
        <rFont val="新細明體"/>
        <family val="1"/>
        <charset val="136"/>
        <scheme val="minor"/>
      </rPr>
      <t xml:space="preserve">
</t>
    </r>
    <r>
      <rPr>
        <b/>
        <sz val="50"/>
        <color rgb="FFFF0000"/>
        <rFont val="新細明體"/>
        <family val="1"/>
        <charset val="136"/>
        <scheme val="minor"/>
      </rPr>
      <t>*請勿塗描，若有塗描，請於空白處補簽名*</t>
    </r>
    <phoneticPr fontId="3" type="noConversion"/>
  </si>
  <si>
    <t>筆記歸納整理著作轉讓同意書</t>
    <phoneticPr fontId="3" type="noConversion"/>
  </si>
  <si>
    <t xml:space="preserve">       本人                                 於提交自我專長之影片檔、照片檔、文字檔、聲音檔，該所有著作財產權(例如重製權、公開口述權、公開播送權、公開上映權、公開演出權、公開傳輸權、公開展示權等等)無償讓與財團法人廣源慈善基金會，並保證提供之著作物絕無侵害他人智慧財產權之情事，日後如有任何侵權之糾紛，本人願意出面處理並自負法律責任，與財團法人廣源慈善基金會無涉，本人願自負其責，並賠償本會因此所受之損害。
    本人茲同意無償讓與財團法人廣源慈善基金會之ㄧ切著作權(包括表演著作)及肖像權，均無償讓與財團法人廣源慈善基金會，並同意財團法人廣源慈善基金會可逕行將其影片檔、照片檔、文字檔、聲音檔資料，直接或改製使用於公開播送、編輯、出版、印刷、研究、推廣、宣傳、佈置、展覽、刊登報章雜誌、數位化、登載網頁，及一切合理之使用。</t>
    <phoneticPr fontId="3" type="noConversion"/>
  </si>
  <si>
    <t>※請勿提交非上述8項科目之外的其他科目。</t>
  </si>
  <si>
    <t>課本畫線標記重點</t>
  </si>
  <si>
    <t>課本標示不懂處</t>
  </si>
  <si>
    <t>課本概略性看過</t>
  </si>
  <si>
    <t>無預習</t>
  </si>
  <si>
    <t>無提問</t>
  </si>
  <si>
    <t>課堂內容皆記得並理解</t>
  </si>
  <si>
    <t>重點歸納後整理</t>
  </si>
  <si>
    <t>無複習</t>
  </si>
  <si>
    <t>紀錄老師的講解</t>
  </si>
  <si>
    <t>額外註記舉例</t>
  </si>
  <si>
    <t>段落工整</t>
  </si>
  <si>
    <t>無歸納</t>
  </si>
  <si>
    <t>老師指派擔任小老師</t>
  </si>
  <si>
    <t>主動教導同學</t>
  </si>
  <si>
    <t>課後與同學彼此討論</t>
  </si>
  <si>
    <t>無法分享討論</t>
  </si>
  <si>
    <t>總分合計</t>
  </si>
  <si>
    <t>授課老師簽名</t>
  </si>
  <si>
    <t>1.課前預習程度</t>
  </si>
  <si>
    <t>2.課中有效提問</t>
  </si>
  <si>
    <t>提問3題以上</t>
  </si>
  <si>
    <t>提問2題</t>
  </si>
  <si>
    <t>提問1題</t>
  </si>
  <si>
    <t>3.課後複習程度</t>
  </si>
  <si>
    <t>一週複習(含)2次以上</t>
  </si>
  <si>
    <t>4.筆記彙整呈現</t>
  </si>
  <si>
    <t>5.學習成就</t>
  </si>
  <si>
    <t>改進方法：</t>
    <phoneticPr fontId="3" type="noConversion"/>
  </si>
  <si>
    <t>原因：</t>
    <phoneticPr fontId="3" type="noConversion"/>
  </si>
  <si>
    <t>國中/國小學生良好學習習慣評量表</t>
    <phoneticPr fontId="3" type="noConversion"/>
  </si>
  <si>
    <t>學校名稱：</t>
    <phoneticPr fontId="3" type="noConversion"/>
  </si>
  <si>
    <t>姓名：</t>
    <phoneticPr fontId="3" type="noConversion"/>
  </si>
  <si>
    <t>班級/班別</t>
    <phoneticPr fontId="3" type="noConversion"/>
  </si>
  <si>
    <t>年級</t>
    <phoneticPr fontId="3" type="noConversion"/>
  </si>
  <si>
    <t>0分
（請打勾）</t>
    <phoneticPr fontId="3" type="noConversion"/>
  </si>
  <si>
    <t>科目</t>
    <phoneticPr fontId="3" type="noConversion"/>
  </si>
  <si>
    <t>3分（請打勾）</t>
    <phoneticPr fontId="3" type="noConversion"/>
  </si>
  <si>
    <t>2分（請打勾）</t>
    <phoneticPr fontId="3" type="noConversion"/>
  </si>
  <si>
    <t>1分（請打勾）</t>
    <phoneticPr fontId="3" type="noConversion"/>
  </si>
  <si>
    <t>評分項目
(單選題)</t>
    <phoneticPr fontId="3" type="noConversion"/>
  </si>
  <si>
    <t>請打勾
□國 文
□英 文
□數 學
□自 然
□生 物
□理 化
□地 理
□歷 史</t>
    <phoneticPr fontId="3" type="noConversion"/>
  </si>
  <si>
    <r>
      <t>請</t>
    </r>
    <r>
      <rPr>
        <b/>
        <u/>
        <sz val="26"/>
        <color theme="1"/>
        <rFont val="標楷體"/>
        <family val="4"/>
        <charset val="136"/>
      </rPr>
      <t>各科授課老師</t>
    </r>
    <r>
      <rPr>
        <b/>
        <sz val="26"/>
        <color theme="1"/>
        <rFont val="標楷體"/>
        <family val="4"/>
        <charset val="136"/>
      </rPr>
      <t>協助勾核評分等第，並將</t>
    </r>
    <r>
      <rPr>
        <b/>
        <sz val="26"/>
        <color rgb="FFFF0000"/>
        <rFont val="標楷體"/>
        <family val="4"/>
        <charset val="136"/>
      </rPr>
      <t>分數加總</t>
    </r>
    <r>
      <rPr>
        <b/>
        <sz val="26"/>
        <color theme="1"/>
        <rFont val="標楷體"/>
        <family val="4"/>
        <charset val="136"/>
      </rPr>
      <t>後</t>
    </r>
    <r>
      <rPr>
        <b/>
        <sz val="26"/>
        <color rgb="FFFF0000"/>
        <rFont val="標楷體"/>
        <family val="4"/>
        <charset val="136"/>
      </rPr>
      <t>簽名</t>
    </r>
    <r>
      <rPr>
        <b/>
        <sz val="26"/>
        <color theme="1"/>
        <rFont val="標楷體"/>
        <family val="4"/>
        <charset val="136"/>
      </rPr>
      <t>。</t>
    </r>
    <phoneticPr fontId="3" type="noConversion"/>
  </si>
  <si>
    <r>
      <t>※</t>
    </r>
    <r>
      <rPr>
        <b/>
        <sz val="26"/>
        <color theme="1"/>
        <rFont val="標楷體"/>
        <family val="4"/>
        <charset val="136"/>
      </rPr>
      <t>如總分</t>
    </r>
    <r>
      <rPr>
        <b/>
        <sz val="26"/>
        <color rgb="FFFF0000"/>
        <rFont val="標楷體"/>
        <family val="4"/>
        <charset val="136"/>
      </rPr>
      <t>低於8分(含)</t>
    </r>
    <r>
      <rPr>
        <b/>
        <sz val="26"/>
        <color theme="1"/>
        <rFont val="標楷體"/>
        <family val="4"/>
        <charset val="136"/>
      </rPr>
      <t>，請學生自填</t>
    </r>
    <r>
      <rPr>
        <b/>
        <sz val="26"/>
        <color rgb="FFFF0000"/>
        <rFont val="標楷體"/>
        <family val="4"/>
        <charset val="136"/>
      </rPr>
      <t>原因與改進方法</t>
    </r>
  </si>
  <si>
    <r>
      <t xml:space="preserve">                </t>
    </r>
    <r>
      <rPr>
        <sz val="26"/>
        <color theme="1"/>
        <rFont val="標楷體"/>
        <family val="4"/>
        <charset val="136"/>
      </rPr>
      <t>分</t>
    </r>
    <phoneticPr fontId="3" type="noConversion"/>
  </si>
  <si>
    <r>
      <rPr>
        <b/>
        <sz val="20"/>
        <color theme="1"/>
        <rFont val="標楷體"/>
        <family val="4"/>
        <charset val="136"/>
      </rPr>
      <t xml:space="preserve">                           切結書
</t>
    </r>
    <r>
      <rPr>
        <sz val="20"/>
        <color theme="1"/>
        <rFont val="標楷體"/>
        <family val="4"/>
        <charset val="136"/>
      </rPr>
      <t xml:space="preserve">
本人簽姓名</t>
    </r>
    <r>
      <rPr>
        <u/>
        <sz val="20"/>
        <color theme="1"/>
        <rFont val="標楷體"/>
        <family val="4"/>
        <charset val="136"/>
      </rPr>
      <t xml:space="preserve">                  </t>
    </r>
    <r>
      <rPr>
        <sz val="20"/>
        <color theme="1"/>
        <rFont val="標楷體"/>
        <family val="4"/>
        <charset val="136"/>
      </rPr>
      <t xml:space="preserve"> 確認以上提供之本人帳戶資料無誤。同意如未完成繳納校內相關就學費用，於收到財團法人廣源慈善基金會捐助之助學獎學金之3日內，即將捐助款繳納校內相關就學費用，如未依約繳納，願意無異議接受取消日後申請資格及補助。
</t>
    </r>
    <r>
      <rPr>
        <b/>
        <sz val="20"/>
        <color theme="1"/>
        <rFont val="標楷體"/>
        <family val="4"/>
        <charset val="136"/>
      </rPr>
      <t>本人並保證監護人及本人之簽章無仿冒及代簽等各種造假不實之情事發生。</t>
    </r>
    <r>
      <rPr>
        <sz val="20"/>
        <color theme="1"/>
        <rFont val="標楷體"/>
        <family val="4"/>
        <charset val="136"/>
      </rPr>
      <t xml:space="preserve">
</t>
    </r>
    <phoneticPr fontId="3" type="noConversion"/>
  </si>
  <si>
    <t>國立中正大學</t>
    <phoneticPr fontId="3" type="noConversion"/>
  </si>
  <si>
    <t>國立中興大學</t>
    <phoneticPr fontId="3" type="noConversion"/>
  </si>
  <si>
    <r>
      <t>114學年度第一學期(</t>
    </r>
    <r>
      <rPr>
        <b/>
        <sz val="16"/>
        <color rgb="FFFF0000"/>
        <rFont val="新細明體"/>
        <family val="1"/>
        <charset val="136"/>
        <scheme val="minor"/>
      </rPr>
      <t>114上</t>
    </r>
    <r>
      <rPr>
        <sz val="16"/>
        <color indexed="8"/>
        <rFont val="新細明體"/>
        <family val="1"/>
        <charset val="136"/>
        <scheme val="minor"/>
      </rPr>
      <t>)  (First Semester,September</t>
    </r>
    <r>
      <rPr>
        <b/>
        <sz val="16"/>
        <color rgb="FFFF0000"/>
        <rFont val="新細明體"/>
        <family val="1"/>
        <charset val="136"/>
        <scheme val="minor"/>
      </rPr>
      <t xml:space="preserve"> 2025</t>
    </r>
    <r>
      <rPr>
        <sz val="16"/>
        <color indexed="8"/>
        <rFont val="新細明體"/>
        <family val="1"/>
        <charset val="136"/>
        <scheme val="minor"/>
      </rPr>
      <t xml:space="preserve">) </t>
    </r>
    <phoneticPr fontId="3" type="noConversion"/>
  </si>
  <si>
    <t>114學年度第一學期</t>
    <phoneticPr fontId="3" type="noConversion"/>
  </si>
  <si>
    <r>
      <t xml:space="preserve">新舊生
new/old student
</t>
    </r>
    <r>
      <rPr>
        <b/>
        <sz val="16"/>
        <color rgb="FFFF0000"/>
        <rFont val="新細明體"/>
        <family val="1"/>
        <charset val="136"/>
        <scheme val="minor"/>
      </rPr>
      <t>(下拉選單)</t>
    </r>
    <r>
      <rPr>
        <b/>
        <sz val="16"/>
        <color indexed="8"/>
        <rFont val="新細明體"/>
        <family val="1"/>
        <charset val="136"/>
        <scheme val="minor"/>
      </rPr>
      <t xml:space="preserve">
</t>
    </r>
    <r>
      <rPr>
        <b/>
        <sz val="16"/>
        <color rgb="FFFF00FF"/>
        <rFont val="新細明體"/>
        <family val="1"/>
        <charset val="136"/>
        <scheme val="minor"/>
      </rPr>
      <t>★</t>
    </r>
    <r>
      <rPr>
        <b/>
        <sz val="16"/>
        <color rgb="FFFF0000"/>
        <rFont val="新細明體"/>
        <family val="1"/>
        <charset val="136"/>
        <scheme val="minor"/>
      </rPr>
      <t>上一個學期(</t>
    </r>
    <r>
      <rPr>
        <b/>
        <sz val="16"/>
        <color rgb="FF0000FF"/>
        <rFont val="新細明體"/>
        <family val="1"/>
        <charset val="136"/>
        <scheme val="minor"/>
      </rPr>
      <t>113-2</t>
    </r>
    <r>
      <rPr>
        <b/>
        <sz val="16"/>
        <color rgb="FFFF0000"/>
        <rFont val="新細明體"/>
        <family val="1"/>
        <charset val="136"/>
        <scheme val="minor"/>
      </rPr>
      <t>)有申請過者，視為「舊生」。</t>
    </r>
    <phoneticPr fontId="62" type="noConversion"/>
  </si>
  <si>
    <r>
      <t xml:space="preserve">*科別/系別
department
</t>
    </r>
    <r>
      <rPr>
        <b/>
        <sz val="16"/>
        <color rgb="FFFF0000"/>
        <rFont val="新細明體"/>
        <family val="1"/>
        <charset val="136"/>
        <scheme val="minor"/>
      </rPr>
      <t>(請填</t>
    </r>
    <r>
      <rPr>
        <b/>
        <sz val="16"/>
        <color rgb="FF0000FF"/>
        <rFont val="新細明體"/>
        <family val="1"/>
        <charset val="136"/>
        <scheme val="minor"/>
      </rPr>
      <t>114-1</t>
    </r>
    <r>
      <rPr>
        <b/>
        <sz val="16"/>
        <color rgb="FFFF0000"/>
        <rFont val="新細明體"/>
        <family val="1"/>
        <charset val="136"/>
        <scheme val="minor"/>
      </rPr>
      <t>之正確科別/系別</t>
    </r>
    <r>
      <rPr>
        <b/>
        <sz val="16"/>
        <rFont val="新細明體"/>
        <family val="1"/>
        <charset val="136"/>
        <scheme val="minor"/>
      </rPr>
      <t>，如無分科，則填</t>
    </r>
    <r>
      <rPr>
        <b/>
        <sz val="16"/>
        <color rgb="FFFF0000"/>
        <rFont val="新細明體"/>
        <family val="1"/>
        <charset val="136"/>
        <scheme val="minor"/>
      </rPr>
      <t>「無分科」)</t>
    </r>
    <phoneticPr fontId="62" type="noConversion"/>
  </si>
  <si>
    <r>
      <t xml:space="preserve">*年級
grade
</t>
    </r>
    <r>
      <rPr>
        <b/>
        <sz val="16"/>
        <color rgb="FFFF0000"/>
        <rFont val="新細明體"/>
        <family val="1"/>
        <charset val="136"/>
        <scheme val="minor"/>
      </rPr>
      <t>(下拉選單)</t>
    </r>
    <r>
      <rPr>
        <b/>
        <sz val="16"/>
        <color indexed="8"/>
        <rFont val="新細明體"/>
        <family val="1"/>
        <charset val="136"/>
        <scheme val="minor"/>
      </rPr>
      <t xml:space="preserve">
</t>
    </r>
    <r>
      <rPr>
        <b/>
        <sz val="16"/>
        <color rgb="FFFF0000"/>
        <rFont val="新細明體"/>
        <family val="1"/>
        <charset val="136"/>
        <scheme val="minor"/>
      </rPr>
      <t>(請填</t>
    </r>
    <r>
      <rPr>
        <b/>
        <sz val="16"/>
        <color rgb="FF0000FF"/>
        <rFont val="新細明體"/>
        <family val="1"/>
        <charset val="136"/>
        <scheme val="minor"/>
      </rPr>
      <t>114-1</t>
    </r>
    <r>
      <rPr>
        <b/>
        <sz val="16"/>
        <color rgb="FFFF0000"/>
        <rFont val="新細明體"/>
        <family val="1"/>
        <charset val="136"/>
        <scheme val="minor"/>
      </rPr>
      <t>之正確年級)
★</t>
    </r>
    <r>
      <rPr>
        <b/>
        <sz val="16"/>
        <color rgb="FF00B050"/>
        <rFont val="新細明體"/>
        <family val="1"/>
        <charset val="136"/>
        <scheme val="minor"/>
      </rPr>
      <t>7</t>
    </r>
    <r>
      <rPr>
        <b/>
        <sz val="16"/>
        <color rgb="FFFF0000"/>
        <rFont val="新細明體"/>
        <family val="1"/>
        <charset val="136"/>
        <scheme val="minor"/>
      </rPr>
      <t>、</t>
    </r>
    <r>
      <rPr>
        <b/>
        <sz val="16"/>
        <color rgb="FF0000FF"/>
        <rFont val="新細明體"/>
        <family val="1"/>
        <charset val="136"/>
        <scheme val="minor"/>
      </rPr>
      <t>8</t>
    </r>
    <r>
      <rPr>
        <b/>
        <sz val="16"/>
        <color rgb="FFFF0000"/>
        <rFont val="新細明體"/>
        <family val="1"/>
        <charset val="136"/>
        <scheme val="minor"/>
      </rPr>
      <t>、</t>
    </r>
    <r>
      <rPr>
        <b/>
        <sz val="16"/>
        <color rgb="FFFF00FF"/>
        <rFont val="新細明體"/>
        <family val="1"/>
        <charset val="136"/>
        <scheme val="minor"/>
      </rPr>
      <t>9</t>
    </r>
    <r>
      <rPr>
        <b/>
        <sz val="16"/>
        <color rgb="FFFF0000"/>
        <rFont val="新細明體"/>
        <family val="1"/>
        <charset val="136"/>
        <scheme val="minor"/>
      </rPr>
      <t>年級，請依序改成</t>
    </r>
    <r>
      <rPr>
        <b/>
        <sz val="16"/>
        <color rgb="FF00B050"/>
        <rFont val="新細明體"/>
        <family val="1"/>
        <charset val="136"/>
        <scheme val="minor"/>
      </rPr>
      <t>1</t>
    </r>
    <r>
      <rPr>
        <b/>
        <sz val="16"/>
        <color rgb="FFFF0000"/>
        <rFont val="新細明體"/>
        <family val="1"/>
        <charset val="136"/>
        <scheme val="minor"/>
      </rPr>
      <t>、</t>
    </r>
    <r>
      <rPr>
        <b/>
        <sz val="16"/>
        <color rgb="FF0000FF"/>
        <rFont val="新細明體"/>
        <family val="1"/>
        <charset val="136"/>
        <scheme val="minor"/>
      </rPr>
      <t>2</t>
    </r>
    <r>
      <rPr>
        <b/>
        <sz val="16"/>
        <color rgb="FFFF0000"/>
        <rFont val="新細明體"/>
        <family val="1"/>
        <charset val="136"/>
        <scheme val="minor"/>
      </rPr>
      <t>、</t>
    </r>
    <r>
      <rPr>
        <b/>
        <sz val="16"/>
        <color rgb="FFFF00FF"/>
        <rFont val="新細明體"/>
        <family val="1"/>
        <charset val="136"/>
        <scheme val="minor"/>
      </rPr>
      <t>3</t>
    </r>
    <r>
      <rPr>
        <b/>
        <sz val="16"/>
        <color rgb="FFFF0000"/>
        <rFont val="新細明體"/>
        <family val="1"/>
        <charset val="136"/>
        <scheme val="minor"/>
      </rPr>
      <t>年級，方便一眼得知為國中幾年級。</t>
    </r>
    <phoneticPr fontId="62" type="noConversion"/>
  </si>
  <si>
    <r>
      <t xml:space="preserve">*班級/班別
class
</t>
    </r>
    <r>
      <rPr>
        <b/>
        <sz val="16"/>
        <color rgb="FFFF0000"/>
        <rFont val="新細明體"/>
        <family val="1"/>
        <charset val="136"/>
        <scheme val="minor"/>
      </rPr>
      <t>(請填</t>
    </r>
    <r>
      <rPr>
        <b/>
        <sz val="16"/>
        <color rgb="FF0000FF"/>
        <rFont val="新細明體"/>
        <family val="1"/>
        <charset val="136"/>
        <scheme val="minor"/>
      </rPr>
      <t>114-1</t>
    </r>
    <r>
      <rPr>
        <b/>
        <sz val="16"/>
        <color rgb="FFFF0000"/>
        <rFont val="新細明體"/>
        <family val="1"/>
        <charset val="136"/>
        <scheme val="minor"/>
      </rPr>
      <t>之正確班級/班別)</t>
    </r>
    <phoneticPr fontId="62" type="noConversion"/>
  </si>
  <si>
    <r>
      <rPr>
        <b/>
        <sz val="16"/>
        <color indexed="8"/>
        <rFont val="新細明體"/>
        <family val="1"/>
        <charset val="136"/>
        <scheme val="minor"/>
      </rPr>
      <t>*出生日期
date of birth</t>
    </r>
    <r>
      <rPr>
        <b/>
        <sz val="14"/>
        <color indexed="8"/>
        <rFont val="新細明體"/>
        <family val="1"/>
        <charset val="136"/>
        <scheme val="minor"/>
      </rPr>
      <t xml:space="preserve">
(</t>
    </r>
    <r>
      <rPr>
        <b/>
        <u/>
        <sz val="14"/>
        <color rgb="FFFF0000"/>
        <rFont val="新細明體"/>
        <family val="1"/>
        <charset val="136"/>
        <scheme val="minor"/>
      </rPr>
      <t>西元</t>
    </r>
    <r>
      <rPr>
        <b/>
        <sz val="14"/>
        <color indexed="8"/>
        <rFont val="新細明體"/>
        <family val="1"/>
        <charset val="136"/>
        <scheme val="minor"/>
      </rPr>
      <t>年月日，例</t>
    </r>
    <r>
      <rPr>
        <b/>
        <sz val="14"/>
        <rFont val="新細明體"/>
        <family val="1"/>
        <charset val="136"/>
        <scheme val="minor"/>
      </rPr>
      <t>2000</t>
    </r>
    <r>
      <rPr>
        <b/>
        <sz val="14"/>
        <color rgb="FFFF0000"/>
        <rFont val="新細明體"/>
        <family val="1"/>
        <charset val="136"/>
        <scheme val="minor"/>
      </rPr>
      <t>/</t>
    </r>
    <r>
      <rPr>
        <b/>
        <sz val="14"/>
        <rFont val="新細明體"/>
        <family val="1"/>
        <charset val="136"/>
        <scheme val="minor"/>
      </rPr>
      <t>1</t>
    </r>
    <r>
      <rPr>
        <b/>
        <sz val="14"/>
        <color rgb="FFFF0000"/>
        <rFont val="新細明體"/>
        <family val="1"/>
        <charset val="136"/>
        <scheme val="minor"/>
      </rPr>
      <t>/</t>
    </r>
    <r>
      <rPr>
        <b/>
        <sz val="14"/>
        <rFont val="新細明體"/>
        <family val="1"/>
        <charset val="136"/>
        <scheme val="minor"/>
      </rPr>
      <t>6</t>
    </r>
    <r>
      <rPr>
        <b/>
        <sz val="14"/>
        <color indexed="8"/>
        <rFont val="新細明體"/>
        <family val="1"/>
        <charset val="136"/>
        <scheme val="minor"/>
      </rPr>
      <t xml:space="preserve">)
</t>
    </r>
    <r>
      <rPr>
        <b/>
        <sz val="16"/>
        <color rgb="FFFF00FF"/>
        <rFont val="新細明體"/>
        <family val="1"/>
        <charset val="136"/>
        <scheme val="minor"/>
      </rPr>
      <t>★</t>
    </r>
    <r>
      <rPr>
        <b/>
        <sz val="16"/>
        <color rgb="FFFF0000"/>
        <rFont val="新細明體"/>
        <family val="1"/>
        <charset val="136"/>
        <scheme val="minor"/>
      </rPr>
      <t>民國年</t>
    </r>
    <r>
      <rPr>
        <b/>
        <sz val="16"/>
        <color rgb="FF0000FF"/>
        <rFont val="新細明體"/>
        <family val="1"/>
        <charset val="136"/>
        <scheme val="minor"/>
      </rPr>
      <t>加1911</t>
    </r>
    <r>
      <rPr>
        <b/>
        <sz val="16"/>
        <color rgb="FFFF0000"/>
        <rFont val="新細明體"/>
        <family val="1"/>
        <charset val="136"/>
        <scheme val="minor"/>
      </rPr>
      <t>即轉換為西元年。</t>
    </r>
    <phoneticPr fontId="62" type="noConversion"/>
  </si>
  <si>
    <r>
      <rPr>
        <b/>
        <sz val="16"/>
        <color rgb="FF0000FF"/>
        <rFont val="新細明體"/>
        <family val="1"/>
        <charset val="136"/>
        <scheme val="minor"/>
      </rPr>
      <t>*113學年度上學期</t>
    </r>
    <r>
      <rPr>
        <b/>
        <u/>
        <sz val="16"/>
        <rFont val="新細明體"/>
        <family val="1"/>
        <charset val="136"/>
        <scheme val="minor"/>
      </rPr>
      <t xml:space="preserve">成績
</t>
    </r>
    <r>
      <rPr>
        <b/>
        <sz val="16"/>
        <rFont val="新細明體"/>
        <family val="1"/>
        <charset val="136"/>
        <scheme val="minor"/>
      </rPr>
      <t>(請學校承辦人自行輸入AX~BB欄，</t>
    </r>
    <r>
      <rPr>
        <b/>
        <sz val="16"/>
        <color rgb="FFFF0000"/>
        <rFont val="新細明體"/>
        <family val="1"/>
        <charset val="136"/>
        <scheme val="minor"/>
      </rPr>
      <t>如2科以上同分，請依序頓號、填寫</t>
    </r>
    <r>
      <rPr>
        <b/>
        <sz val="16"/>
        <rFont val="新細明體"/>
        <family val="1"/>
        <charset val="136"/>
        <scheme val="minor"/>
      </rPr>
      <t>)</t>
    </r>
    <r>
      <rPr>
        <b/>
        <sz val="16"/>
        <color indexed="8"/>
        <rFont val="新細明體"/>
        <family val="1"/>
        <charset val="136"/>
        <scheme val="minor"/>
      </rPr>
      <t xml:space="preserve">
</t>
    </r>
    <phoneticPr fontId="62" type="noConversion"/>
  </si>
  <si>
    <r>
      <rPr>
        <b/>
        <sz val="16"/>
        <color rgb="FF0000FF"/>
        <rFont val="新細明體"/>
        <family val="1"/>
        <charset val="136"/>
        <scheme val="minor"/>
      </rPr>
      <t>*113學年度上學期</t>
    </r>
    <r>
      <rPr>
        <b/>
        <u/>
        <sz val="16"/>
        <color indexed="8"/>
        <rFont val="新細明體"/>
        <family val="1"/>
        <charset val="136"/>
        <scheme val="minor"/>
      </rPr>
      <t>獎懲紀錄表</t>
    </r>
    <r>
      <rPr>
        <b/>
        <sz val="16"/>
        <color indexed="8"/>
        <rFont val="新細明體"/>
        <family val="1"/>
        <charset val="136"/>
        <scheme val="minor"/>
      </rPr>
      <t xml:space="preserve">
(請學校承辦人自行輸入AR~AW欄獎懲紀錄，</t>
    </r>
    <r>
      <rPr>
        <b/>
        <sz val="16"/>
        <color rgb="FFFF0000"/>
        <rFont val="新細明體"/>
        <family val="1"/>
        <charset val="136"/>
        <scheme val="minor"/>
      </rPr>
      <t>如無任何獎懲紀錄則無需填寫</t>
    </r>
    <r>
      <rPr>
        <b/>
        <sz val="16"/>
        <rFont val="新細明體"/>
        <family val="1"/>
        <charset val="136"/>
        <scheme val="minor"/>
      </rPr>
      <t>)</t>
    </r>
    <r>
      <rPr>
        <b/>
        <sz val="16"/>
        <color indexed="8"/>
        <rFont val="新細明體"/>
        <family val="1"/>
        <charset val="136"/>
        <scheme val="minor"/>
      </rPr>
      <t xml:space="preserve">
</t>
    </r>
    <phoneticPr fontId="62" type="noConversion"/>
  </si>
  <si>
    <r>
      <rPr>
        <b/>
        <sz val="18"/>
        <color rgb="FF0000FF"/>
        <rFont val="新細明體"/>
        <family val="1"/>
        <charset val="136"/>
        <scheme val="minor"/>
      </rPr>
      <t>113學年度上學期</t>
    </r>
    <r>
      <rPr>
        <b/>
        <u/>
        <sz val="18"/>
        <rFont val="新細明體"/>
        <family val="1"/>
        <charset val="136"/>
        <scheme val="minor"/>
      </rPr>
      <t>競賽紀錄</t>
    </r>
    <r>
      <rPr>
        <b/>
        <u/>
        <sz val="16"/>
        <rFont val="新細明體"/>
        <family val="1"/>
        <charset val="136"/>
        <scheme val="minor"/>
      </rPr>
      <t xml:space="preserve">
</t>
    </r>
    <r>
      <rPr>
        <b/>
        <sz val="16"/>
        <rFont val="新細明體"/>
        <family val="1"/>
        <charset val="136"/>
        <scheme val="minor"/>
      </rPr>
      <t>(請學校承辦人自行輸入BC、BD欄比賽紀錄，</t>
    </r>
    <r>
      <rPr>
        <b/>
        <sz val="16"/>
        <color rgb="FFFF0000"/>
        <rFont val="新細明體"/>
        <family val="1"/>
        <charset val="136"/>
        <scheme val="minor"/>
      </rPr>
      <t>如無競賽紀錄資料則無需填寫)</t>
    </r>
    <r>
      <rPr>
        <b/>
        <sz val="16"/>
        <color indexed="8"/>
        <rFont val="新細明體"/>
        <family val="1"/>
        <charset val="136"/>
        <scheme val="minor"/>
      </rPr>
      <t xml:space="preserve">
</t>
    </r>
    <phoneticPr fontId="62" type="noConversion"/>
  </si>
  <si>
    <r>
      <rPr>
        <b/>
        <sz val="18"/>
        <color rgb="FF0000FF"/>
        <rFont val="新細明體"/>
        <family val="1"/>
        <charset val="136"/>
        <scheme val="minor"/>
      </rPr>
      <t>113學年度上學期</t>
    </r>
    <r>
      <rPr>
        <b/>
        <u/>
        <sz val="18"/>
        <color theme="1"/>
        <rFont val="新細明體"/>
        <family val="1"/>
        <charset val="136"/>
        <scheme val="minor"/>
      </rPr>
      <t>技術士</t>
    </r>
    <r>
      <rPr>
        <b/>
        <u/>
        <sz val="18"/>
        <color indexed="8"/>
        <rFont val="新細明體"/>
        <family val="1"/>
        <charset val="136"/>
        <scheme val="minor"/>
      </rPr>
      <t>證照紀錄</t>
    </r>
    <r>
      <rPr>
        <b/>
        <u/>
        <sz val="16"/>
        <color indexed="8"/>
        <rFont val="新細明體"/>
        <family val="1"/>
        <charset val="136"/>
        <scheme val="minor"/>
      </rPr>
      <t xml:space="preserve">
</t>
    </r>
    <r>
      <rPr>
        <b/>
        <sz val="16"/>
        <color indexed="8"/>
        <rFont val="新細明體"/>
        <family val="1"/>
        <charset val="136"/>
        <scheme val="minor"/>
      </rPr>
      <t>(</t>
    </r>
    <r>
      <rPr>
        <b/>
        <sz val="16"/>
        <rFont val="新細明體"/>
        <family val="1"/>
        <charset val="136"/>
        <scheme val="minor"/>
      </rPr>
      <t>請學校承辦人自行輸入BE~BH欄證照紀錄，</t>
    </r>
    <r>
      <rPr>
        <b/>
        <sz val="16"/>
        <color rgb="FFFF0000"/>
        <rFont val="新細明體"/>
        <family val="1"/>
        <charset val="136"/>
        <scheme val="minor"/>
      </rPr>
      <t xml:space="preserve">如無證照紀錄資料則無需填寫)
</t>
    </r>
    <r>
      <rPr>
        <sz val="16"/>
        <color theme="1"/>
        <rFont val="新細明體"/>
        <family val="1"/>
        <charset val="136"/>
        <scheme val="minor"/>
      </rPr>
      <t xml:space="preserve">
</t>
    </r>
    <phoneticPr fontId="62" type="noConversion"/>
  </si>
  <si>
    <r>
      <rPr>
        <sz val="16"/>
        <color theme="1"/>
        <rFont val="新細明體"/>
        <family val="1"/>
        <charset val="136"/>
        <scheme val="minor"/>
      </rPr>
      <t>一、</t>
    </r>
    <r>
      <rPr>
        <b/>
        <sz val="16"/>
        <color rgb="FFFF0000"/>
        <rFont val="新細明體"/>
        <family val="1"/>
        <charset val="136"/>
        <scheme val="minor"/>
      </rPr>
      <t>113學年度第2學期</t>
    </r>
    <r>
      <rPr>
        <u/>
        <sz val="16"/>
        <color indexed="8"/>
        <rFont val="新細明體"/>
        <family val="1"/>
        <charset val="136"/>
        <scheme val="minor"/>
      </rPr>
      <t>強項擅長</t>
    </r>
    <r>
      <rPr>
        <sz val="16"/>
        <color indexed="8"/>
        <rFont val="新細明體"/>
        <family val="1"/>
        <charset val="136"/>
        <scheme val="minor"/>
      </rPr>
      <t>之</t>
    </r>
    <r>
      <rPr>
        <b/>
        <sz val="16"/>
        <color indexed="8"/>
        <rFont val="新細明體"/>
        <family val="1"/>
        <charset val="136"/>
        <scheme val="minor"/>
      </rPr>
      <t>「學科」</t>
    </r>
    <r>
      <rPr>
        <sz val="16"/>
        <color indexed="8"/>
        <rFont val="新細明體"/>
        <family val="1"/>
        <charset val="136"/>
        <scheme val="minor"/>
      </rPr>
      <t>及</t>
    </r>
    <r>
      <rPr>
        <b/>
        <sz val="16"/>
        <color indexed="8"/>
        <rFont val="新細明體"/>
        <family val="1"/>
        <charset val="136"/>
        <scheme val="minor"/>
      </rPr>
      <t>「題型」</t>
    </r>
    <r>
      <rPr>
        <sz val="16"/>
        <color indexed="8"/>
        <rFont val="新細明體"/>
        <family val="1"/>
        <charset val="136"/>
        <scheme val="minor"/>
      </rPr>
      <t>為何？</t>
    </r>
    <r>
      <rPr>
        <sz val="14"/>
        <color indexed="8"/>
        <rFont val="新細明體"/>
        <family val="1"/>
        <charset val="136"/>
        <scheme val="minor"/>
      </rPr>
      <t xml:space="preserve">
</t>
    </r>
    <r>
      <rPr>
        <sz val="15"/>
        <color indexed="12"/>
        <rFont val="新細明體"/>
        <family val="1"/>
        <charset val="136"/>
        <scheme val="minor"/>
      </rPr>
      <t>(例.</t>
    </r>
    <r>
      <rPr>
        <b/>
        <sz val="15"/>
        <color indexed="12"/>
        <rFont val="新細明體"/>
        <family val="1"/>
        <charset val="136"/>
        <scheme val="minor"/>
      </rPr>
      <t>學科:</t>
    </r>
    <r>
      <rPr>
        <sz val="15"/>
        <color indexed="12"/>
        <rFont val="新細明體"/>
        <family val="1"/>
        <charset val="136"/>
        <scheme val="minor"/>
      </rPr>
      <t>數學。</t>
    </r>
    <r>
      <rPr>
        <b/>
        <sz val="15"/>
        <color indexed="12"/>
        <rFont val="新細明體"/>
        <family val="1"/>
        <charset val="136"/>
        <scheme val="minor"/>
      </rPr>
      <t>題型:</t>
    </r>
    <r>
      <rPr>
        <sz val="15"/>
        <color indexed="12"/>
        <rFont val="新細明體"/>
        <family val="1"/>
        <charset val="136"/>
        <scheme val="minor"/>
      </rPr>
      <t>多項式函數)</t>
    </r>
    <phoneticPr fontId="6" type="noConversion"/>
  </si>
  <si>
    <r>
      <rPr>
        <sz val="16"/>
        <color theme="1"/>
        <rFont val="新細明體"/>
        <family val="1"/>
        <charset val="136"/>
        <scheme val="minor"/>
      </rPr>
      <t>三、</t>
    </r>
    <r>
      <rPr>
        <b/>
        <sz val="16"/>
        <color rgb="FFFF0000"/>
        <rFont val="新細明體"/>
        <family val="1"/>
        <charset val="136"/>
        <scheme val="minor"/>
      </rPr>
      <t>113學年度第2學期</t>
    </r>
    <r>
      <rPr>
        <u/>
        <sz val="16"/>
        <color indexed="8"/>
        <rFont val="新細明體"/>
        <family val="1"/>
        <charset val="136"/>
        <scheme val="minor"/>
      </rPr>
      <t>弱項不擅長</t>
    </r>
    <r>
      <rPr>
        <sz val="16"/>
        <color indexed="8"/>
        <rFont val="新細明體"/>
        <family val="1"/>
        <charset val="136"/>
        <scheme val="minor"/>
      </rPr>
      <t>之「</t>
    </r>
    <r>
      <rPr>
        <b/>
        <sz val="16"/>
        <color indexed="8"/>
        <rFont val="新細明體"/>
        <family val="1"/>
        <charset val="136"/>
        <scheme val="minor"/>
      </rPr>
      <t>學科</t>
    </r>
    <r>
      <rPr>
        <sz val="16"/>
        <color indexed="8"/>
        <rFont val="新細明體"/>
        <family val="1"/>
        <charset val="136"/>
        <scheme val="minor"/>
      </rPr>
      <t>」及「</t>
    </r>
    <r>
      <rPr>
        <b/>
        <sz val="16"/>
        <color indexed="8"/>
        <rFont val="新細明體"/>
        <family val="1"/>
        <charset val="136"/>
        <scheme val="minor"/>
      </rPr>
      <t>題型</t>
    </r>
    <r>
      <rPr>
        <sz val="16"/>
        <color indexed="8"/>
        <rFont val="新細明體"/>
        <family val="1"/>
        <charset val="136"/>
        <scheme val="minor"/>
      </rPr>
      <t xml:space="preserve">」為何? </t>
    </r>
    <r>
      <rPr>
        <sz val="14"/>
        <color indexed="8"/>
        <rFont val="新細明體"/>
        <family val="1"/>
        <charset val="136"/>
        <scheme val="minor"/>
      </rPr>
      <t xml:space="preserve">
</t>
    </r>
    <r>
      <rPr>
        <sz val="15"/>
        <color indexed="12"/>
        <rFont val="新細明體"/>
        <family val="1"/>
        <charset val="136"/>
        <scheme val="minor"/>
      </rPr>
      <t>(例.</t>
    </r>
    <r>
      <rPr>
        <b/>
        <sz val="15"/>
        <color indexed="12"/>
        <rFont val="新細明體"/>
        <family val="1"/>
        <charset val="136"/>
        <scheme val="minor"/>
      </rPr>
      <t>學科</t>
    </r>
    <r>
      <rPr>
        <sz val="15"/>
        <color indexed="12"/>
        <rFont val="新細明體"/>
        <family val="1"/>
        <charset val="136"/>
        <scheme val="minor"/>
      </rPr>
      <t>:有機化學。</t>
    </r>
    <r>
      <rPr>
        <b/>
        <sz val="15"/>
        <color indexed="12"/>
        <rFont val="新細明體"/>
        <family val="1"/>
        <charset val="136"/>
        <scheme val="minor"/>
      </rPr>
      <t>題型</t>
    </r>
    <r>
      <rPr>
        <sz val="15"/>
        <color indexed="12"/>
        <rFont val="新細明體"/>
        <family val="1"/>
        <charset val="136"/>
        <scheme val="minor"/>
      </rPr>
      <t>:能量計算)</t>
    </r>
    <phoneticPr fontId="6" type="noConversion"/>
  </si>
  <si>
    <r>
      <rPr>
        <sz val="16"/>
        <color theme="1"/>
        <rFont val="新細明體"/>
        <family val="1"/>
        <charset val="136"/>
        <scheme val="minor"/>
      </rPr>
      <t>五、</t>
    </r>
    <r>
      <rPr>
        <b/>
        <sz val="16"/>
        <color rgb="FFFF0000"/>
        <rFont val="新細明體"/>
        <family val="1"/>
        <charset val="136"/>
        <scheme val="minor"/>
      </rPr>
      <t>113學年度第2學期</t>
    </r>
    <r>
      <rPr>
        <b/>
        <sz val="16"/>
        <color indexed="8"/>
        <rFont val="新細明體"/>
        <family val="1"/>
        <charset val="136"/>
        <scheme val="minor"/>
      </rPr>
      <t>有參加什麼校內社團或活動</t>
    </r>
    <r>
      <rPr>
        <sz val="16"/>
        <color indexed="8"/>
        <rFont val="新細明體"/>
        <family val="1"/>
        <charset val="136"/>
        <scheme val="minor"/>
      </rPr>
      <t>？</t>
    </r>
    <r>
      <rPr>
        <sz val="14"/>
        <color indexed="8"/>
        <rFont val="新細明體"/>
        <family val="1"/>
        <charset val="136"/>
        <scheme val="minor"/>
      </rPr>
      <t xml:space="preserve">
</t>
    </r>
    <r>
      <rPr>
        <b/>
        <sz val="14"/>
        <color rgb="FFFF0000"/>
        <rFont val="新細明體"/>
        <family val="1"/>
        <charset val="136"/>
        <scheme val="minor"/>
      </rPr>
      <t>(請點選下拉式選單/填列社團或活動:)</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有參加:</t>
    </r>
    <r>
      <rPr>
        <sz val="15"/>
        <color indexed="12"/>
        <rFont val="新細明體"/>
        <family val="1"/>
        <charset val="136"/>
        <scheme val="minor"/>
      </rPr>
      <t>藍球社、至老人院關懷老人
 例2</t>
    </r>
    <r>
      <rPr>
        <b/>
        <sz val="15"/>
        <color indexed="12"/>
        <rFont val="新細明體"/>
        <family val="1"/>
        <charset val="136"/>
        <scheme val="minor"/>
      </rPr>
      <t>.無參加</t>
    </r>
    <r>
      <rPr>
        <sz val="15"/>
        <color indexed="12"/>
        <rFont val="新細明體"/>
        <family val="1"/>
        <charset val="136"/>
        <scheme val="minor"/>
      </rPr>
      <t>)</t>
    </r>
    <phoneticPr fontId="6" type="noConversion"/>
  </si>
  <si>
    <r>
      <rPr>
        <sz val="16"/>
        <color theme="1"/>
        <rFont val="新細明體"/>
        <family val="1"/>
        <charset val="136"/>
        <scheme val="minor"/>
      </rPr>
      <t>六、</t>
    </r>
    <r>
      <rPr>
        <b/>
        <sz val="16"/>
        <color rgb="FFFF0000"/>
        <rFont val="新細明體"/>
        <family val="1"/>
        <charset val="136"/>
        <scheme val="minor"/>
      </rPr>
      <t>113學年度第2學期</t>
    </r>
    <r>
      <rPr>
        <sz val="16"/>
        <color theme="1"/>
        <rFont val="新細明體"/>
        <family val="1"/>
        <charset val="136"/>
        <scheme val="minor"/>
      </rPr>
      <t>有什麼</t>
    </r>
    <r>
      <rPr>
        <b/>
        <sz val="16"/>
        <color indexed="8"/>
        <rFont val="新細明體"/>
        <family val="1"/>
        <charset val="136"/>
        <scheme val="minor"/>
      </rPr>
      <t>開心</t>
    </r>
    <r>
      <rPr>
        <sz val="16"/>
        <color indexed="8"/>
        <rFont val="新細明體"/>
        <family val="1"/>
        <charset val="136"/>
        <scheme val="minor"/>
      </rPr>
      <t>或</t>
    </r>
    <r>
      <rPr>
        <b/>
        <sz val="16"/>
        <color indexed="8"/>
        <rFont val="新細明體"/>
        <family val="1"/>
        <charset val="136"/>
        <scheme val="minor"/>
      </rPr>
      <t>不開心</t>
    </r>
    <r>
      <rPr>
        <sz val="16"/>
        <color indexed="8"/>
        <rFont val="新細明體"/>
        <family val="1"/>
        <charset val="136"/>
        <scheme val="minor"/>
      </rPr>
      <t>的事嗎?</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開心的事:</t>
    </r>
    <r>
      <rPr>
        <sz val="15"/>
        <color indexed="12"/>
        <rFont val="新細明體"/>
        <family val="1"/>
        <charset val="136"/>
        <scheme val="minor"/>
      </rPr>
      <t xml:space="preserve">幫家人分擔家事，減輕辛勞。
或
</t>
    </r>
    <r>
      <rPr>
        <b/>
        <sz val="15"/>
        <color indexed="12"/>
        <rFont val="新細明體"/>
        <family val="1"/>
        <charset val="136"/>
        <scheme val="minor"/>
      </rPr>
      <t>不開心的事:</t>
    </r>
    <r>
      <rPr>
        <sz val="15"/>
        <color indexed="12"/>
        <rFont val="新細明體"/>
        <family val="1"/>
        <charset val="136"/>
        <scheme val="minor"/>
      </rPr>
      <t>買了教科書卻不知如何有效學習，有看沒有懂。</t>
    </r>
    <r>
      <rPr>
        <sz val="14"/>
        <color indexed="12"/>
        <rFont val="新細明體"/>
        <family val="1"/>
        <charset val="136"/>
        <scheme val="minor"/>
      </rPr>
      <t xml:space="preserve">
例2.</t>
    </r>
    <r>
      <rPr>
        <b/>
        <sz val="14"/>
        <color indexed="12"/>
        <rFont val="新細明體"/>
        <family val="1"/>
        <charset val="136"/>
        <scheme val="minor"/>
      </rPr>
      <t>無開心或不開心的事</t>
    </r>
    <r>
      <rPr>
        <sz val="14"/>
        <color indexed="12"/>
        <rFont val="新細明體"/>
        <family val="1"/>
        <charset val="136"/>
        <scheme val="minor"/>
      </rPr>
      <t>)</t>
    </r>
    <phoneticPr fontId="6" type="noConversion"/>
  </si>
  <si>
    <r>
      <rPr>
        <sz val="16"/>
        <color theme="1"/>
        <rFont val="新細明體"/>
        <family val="1"/>
        <charset val="136"/>
        <scheme val="minor"/>
      </rPr>
      <t>七、</t>
    </r>
    <r>
      <rPr>
        <b/>
        <sz val="16"/>
        <color rgb="FFFF0000"/>
        <rFont val="新細明體"/>
        <family val="1"/>
        <charset val="136"/>
        <scheme val="minor"/>
      </rPr>
      <t>113學年度第2學期</t>
    </r>
    <r>
      <rPr>
        <b/>
        <sz val="16"/>
        <color indexed="8"/>
        <rFont val="新細明體"/>
        <family val="1"/>
        <charset val="136"/>
        <scheme val="minor"/>
      </rPr>
      <t>如有設定自我期許之學習目標，其內容為何</t>
    </r>
    <r>
      <rPr>
        <sz val="16"/>
        <color indexed="8"/>
        <rFont val="新細明體"/>
        <family val="1"/>
        <charset val="136"/>
        <scheme val="minor"/>
      </rPr>
      <t>?</t>
    </r>
    <r>
      <rPr>
        <sz val="14"/>
        <color indexed="8"/>
        <rFont val="新細明體"/>
        <family val="1"/>
        <charset val="136"/>
        <scheme val="minor"/>
      </rPr>
      <t xml:space="preserve">
</t>
    </r>
    <r>
      <rPr>
        <sz val="15"/>
        <color indexed="12"/>
        <rFont val="新細明體"/>
        <family val="1"/>
        <charset val="136"/>
        <scheme val="minor"/>
      </rPr>
      <t>(例1.</t>
    </r>
    <r>
      <rPr>
        <b/>
        <sz val="15"/>
        <color indexed="12"/>
        <rFont val="新細明體"/>
        <family val="1"/>
        <charset val="136"/>
        <scheme val="minor"/>
      </rPr>
      <t>自我期許之學習目標內容:</t>
    </r>
    <r>
      <rPr>
        <sz val="15"/>
        <color indexed="12"/>
        <rFont val="新細明體"/>
        <family val="1"/>
        <charset val="136"/>
        <scheme val="minor"/>
      </rPr>
      <t>將英文之所有子句結構熟悉並活用。
例2</t>
    </r>
    <r>
      <rPr>
        <b/>
        <sz val="15"/>
        <color indexed="12"/>
        <rFont val="新細明體"/>
        <family val="1"/>
        <charset val="136"/>
        <scheme val="minor"/>
      </rPr>
      <t>.無設定自我期許之學習目標</t>
    </r>
    <r>
      <rPr>
        <sz val="15"/>
        <color indexed="12"/>
        <rFont val="新細明體"/>
        <family val="1"/>
        <charset val="136"/>
        <scheme val="minor"/>
      </rPr>
      <t>)</t>
    </r>
    <phoneticPr fontId="6" type="noConversion"/>
  </si>
  <si>
    <r>
      <rPr>
        <b/>
        <sz val="20"/>
        <color rgb="FFFF0000"/>
        <rFont val="新細明體"/>
        <family val="1"/>
        <charset val="136"/>
        <scheme val="minor"/>
      </rPr>
      <t>(114下)</t>
    </r>
    <r>
      <rPr>
        <b/>
        <sz val="20"/>
        <rFont val="新細明體"/>
        <family val="1"/>
        <charset val="136"/>
        <scheme val="minor"/>
      </rPr>
      <t>畢業生追蹤</t>
    </r>
    <phoneticPr fontId="62" type="noConversion"/>
  </si>
  <si>
    <t>已將往年所需簽名的一些附件併入「114-1申請總表excel電子檔」裡面，並串聯步驟1.的一些欄位資料，</t>
    <phoneticPr fontId="3" type="noConversion"/>
  </si>
  <si>
    <r>
      <t>★</t>
    </r>
    <r>
      <rPr>
        <sz val="16"/>
        <color theme="1"/>
        <rFont val="標楷體"/>
        <family val="4"/>
        <charset val="136"/>
      </rPr>
      <t>以上</t>
    </r>
    <r>
      <rPr>
        <b/>
        <u/>
        <sz val="18"/>
        <color theme="1"/>
        <rFont val="標楷體"/>
        <family val="4"/>
        <charset val="136"/>
      </rPr>
      <t>學生</t>
    </r>
    <r>
      <rPr>
        <sz val="16"/>
        <color theme="1"/>
        <rFont val="標楷體"/>
        <family val="4"/>
        <charset val="136"/>
      </rPr>
      <t>「列印下來的文件，依照指示</t>
    </r>
    <r>
      <rPr>
        <b/>
        <sz val="18"/>
        <color rgb="FFFF0000"/>
        <rFont val="標楷體"/>
        <family val="4"/>
        <charset val="136"/>
      </rPr>
      <t>簽姓名、掃描</t>
    </r>
    <r>
      <rPr>
        <u/>
        <sz val="16"/>
        <color theme="1"/>
        <rFont val="標楷體"/>
        <family val="4"/>
        <charset val="136"/>
      </rPr>
      <t>」</t>
    </r>
    <r>
      <rPr>
        <sz val="16"/>
        <color theme="1"/>
        <rFont val="標楷體"/>
        <family val="4"/>
        <charset val="136"/>
      </rPr>
      <t>，及</t>
    </r>
    <r>
      <rPr>
        <b/>
        <sz val="18"/>
        <color rgb="FFFF0000"/>
        <rFont val="標楷體"/>
        <family val="4"/>
        <charset val="136"/>
      </rPr>
      <t>「114-1申請總表excel電子檔」</t>
    </r>
    <r>
      <rPr>
        <sz val="16"/>
        <color theme="1"/>
        <rFont val="標楷體"/>
        <family val="4"/>
        <charset val="136"/>
      </rPr>
      <t>皆提交予</t>
    </r>
    <r>
      <rPr>
        <b/>
        <u/>
        <sz val="18"/>
        <color theme="1"/>
        <rFont val="標楷體"/>
        <family val="4"/>
        <charset val="136"/>
      </rPr>
      <t>學校承辦師長，</t>
    </r>
    <phoneticPr fontId="3" type="noConversion"/>
  </si>
  <si>
    <r>
      <t>→</t>
    </r>
    <r>
      <rPr>
        <b/>
        <sz val="16"/>
        <color theme="1"/>
        <rFont val="標楷體"/>
        <family val="4"/>
        <charset val="136"/>
      </rPr>
      <t>勞請</t>
    </r>
    <r>
      <rPr>
        <b/>
        <u/>
        <sz val="18"/>
        <color theme="1"/>
        <rFont val="標楷體"/>
        <family val="4"/>
        <charset val="136"/>
      </rPr>
      <t>學校承辦師長</t>
    </r>
    <r>
      <rPr>
        <b/>
        <sz val="20"/>
        <color rgb="FFFF0000"/>
        <rFont val="標楷體"/>
        <family val="4"/>
        <charset val="136"/>
      </rPr>
      <t>彙整大表(所有學生</t>
    </r>
    <r>
      <rPr>
        <sz val="16"/>
        <color theme="1"/>
        <rFont val="標楷體"/>
        <family val="4"/>
        <charset val="136"/>
      </rPr>
      <t>114-1申請總表excel電子檔</t>
    </r>
    <r>
      <rPr>
        <b/>
        <sz val="20"/>
        <color rgb="FFFF0000"/>
        <rFont val="標楷體"/>
        <family val="4"/>
        <charset val="136"/>
      </rPr>
      <t>)</t>
    </r>
    <r>
      <rPr>
        <sz val="20"/>
        <color theme="1"/>
        <rFont val="標楷體"/>
        <family val="4"/>
        <charset val="136"/>
      </rPr>
      <t>，及檢閱初審</t>
    </r>
    <r>
      <rPr>
        <b/>
        <sz val="20"/>
        <color rgb="FFFF0000"/>
        <rFont val="標楷體"/>
        <family val="4"/>
        <charset val="136"/>
      </rPr>
      <t>學生提交之上述紙本簽名檔，</t>
    </r>
    <phoneticPr fontId="3" type="noConversion"/>
  </si>
  <si>
    <r>
      <t>新舊生</t>
    </r>
    <r>
      <rPr>
        <b/>
        <sz val="16"/>
        <color rgb="FF00B050"/>
        <rFont val="標楷體"/>
        <family val="4"/>
        <charset val="136"/>
      </rPr>
      <t xml:space="preserve">(F)
</t>
    </r>
    <r>
      <rPr>
        <b/>
        <sz val="16"/>
        <color rgb="FFFF0000"/>
        <rFont val="標楷體"/>
        <family val="4"/>
        <charset val="136"/>
      </rPr>
      <t>(</t>
    </r>
    <r>
      <rPr>
        <b/>
        <sz val="16"/>
        <color rgb="FF0000FF"/>
        <rFont val="標楷體"/>
        <family val="4"/>
        <charset val="136"/>
      </rPr>
      <t>113-2</t>
    </r>
    <r>
      <rPr>
        <b/>
        <sz val="16"/>
        <color rgb="FFFF0000"/>
        <rFont val="標楷體"/>
        <family val="4"/>
        <charset val="136"/>
      </rPr>
      <t xml:space="preserve"> 有複審通過之學生稱之「舊生」)</t>
    </r>
    <phoneticPr fontId="3" type="noConversion"/>
  </si>
  <si>
    <r>
      <t>科別/系別</t>
    </r>
    <r>
      <rPr>
        <b/>
        <sz val="16"/>
        <color rgb="FF008000"/>
        <rFont val="標楷體"/>
        <family val="4"/>
        <charset val="136"/>
      </rPr>
      <t xml:space="preserve">(H)
</t>
    </r>
    <r>
      <rPr>
        <b/>
        <sz val="16"/>
        <color rgb="FFFF0000"/>
        <rFont val="標楷體"/>
        <family val="4"/>
        <charset val="136"/>
      </rPr>
      <t>(114上)</t>
    </r>
    <phoneticPr fontId="3" type="noConversion"/>
  </si>
  <si>
    <r>
      <t>年級</t>
    </r>
    <r>
      <rPr>
        <b/>
        <sz val="16"/>
        <color rgb="FF008000"/>
        <rFont val="標楷體"/>
        <family val="4"/>
        <charset val="136"/>
      </rPr>
      <t>(I)</t>
    </r>
    <r>
      <rPr>
        <b/>
        <sz val="16"/>
        <color rgb="FFFF0000"/>
        <rFont val="標楷體"/>
        <family val="4"/>
        <charset val="136"/>
      </rPr>
      <t>(114上)</t>
    </r>
    <phoneticPr fontId="3" type="noConversion"/>
  </si>
  <si>
    <r>
      <t>班級/班別</t>
    </r>
    <r>
      <rPr>
        <b/>
        <sz val="16"/>
        <color rgb="FF008000"/>
        <rFont val="標楷體"/>
        <family val="4"/>
        <charset val="136"/>
      </rPr>
      <t xml:space="preserve">(J)
</t>
    </r>
    <r>
      <rPr>
        <b/>
        <sz val="16"/>
        <color rgb="FFFF0000"/>
        <rFont val="標楷體"/>
        <family val="4"/>
        <charset val="136"/>
      </rPr>
      <t>(114上)</t>
    </r>
    <phoneticPr fontId="3" type="noConversion"/>
  </si>
  <si>
    <r>
      <t>※</t>
    </r>
    <r>
      <rPr>
        <b/>
        <sz val="18"/>
        <color theme="1"/>
        <rFont val="標楷體"/>
        <family val="4"/>
        <charset val="136"/>
      </rPr>
      <t>請依照</t>
    </r>
    <r>
      <rPr>
        <b/>
        <sz val="18"/>
        <color rgb="FFFF0000"/>
        <rFont val="標楷體"/>
        <family val="4"/>
        <charset val="136"/>
      </rPr>
      <t>113-1</t>
    </r>
    <r>
      <rPr>
        <b/>
        <sz val="18"/>
        <color theme="1"/>
        <rFont val="標楷體"/>
        <family val="4"/>
        <charset val="136"/>
      </rPr>
      <t>「獎懲紀錄表」</t>
    </r>
    <r>
      <rPr>
        <b/>
        <sz val="18"/>
        <color rgb="FFFF0000"/>
        <rFont val="標楷體"/>
        <family val="4"/>
        <charset val="136"/>
      </rPr>
      <t>彩色掃描檔</t>
    </r>
    <r>
      <rPr>
        <b/>
        <sz val="18"/>
        <color theme="1"/>
        <rFont val="標楷體"/>
        <family val="4"/>
        <charset val="136"/>
      </rPr>
      <t>，並填列</t>
    </r>
    <r>
      <rPr>
        <b/>
        <sz val="18"/>
        <color rgb="FFFF0000"/>
        <rFont val="標楷體"/>
        <family val="4"/>
        <charset val="136"/>
      </rPr>
      <t>各記功及記過數量</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excel電子檔</t>
    </r>
    <r>
      <rPr>
        <b/>
        <sz val="18"/>
        <color rgb="FF00B050"/>
        <rFont val="標楷體"/>
        <family val="4"/>
        <charset val="136"/>
      </rPr>
      <t>AR至AW欄</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t>
    </r>
    <r>
      <rPr>
        <b/>
        <sz val="18"/>
        <color rgb="FFFF0000"/>
        <rFont val="標楷體"/>
        <family val="4"/>
        <charset val="136"/>
      </rPr>
      <t>則無需填寫</t>
    </r>
    <r>
      <rPr>
        <b/>
        <sz val="18"/>
        <color theme="1"/>
        <rFont val="標楷體"/>
        <family val="4"/>
        <charset val="136"/>
      </rPr>
      <t>。</t>
    </r>
    <phoneticPr fontId="3" type="noConversion"/>
  </si>
  <si>
    <r>
      <t>※</t>
    </r>
    <r>
      <rPr>
        <b/>
        <sz val="18"/>
        <color theme="1"/>
        <rFont val="標楷體"/>
        <family val="4"/>
        <charset val="136"/>
      </rPr>
      <t>請提交</t>
    </r>
    <r>
      <rPr>
        <b/>
        <sz val="18"/>
        <color rgb="FFFF0000"/>
        <rFont val="標楷體"/>
        <family val="4"/>
        <charset val="136"/>
      </rPr>
      <t>113-1</t>
    </r>
    <r>
      <rPr>
        <b/>
        <sz val="18"/>
        <color theme="1"/>
        <rFont val="標楷體"/>
        <family val="4"/>
        <charset val="136"/>
      </rPr>
      <t>「成績單」</t>
    </r>
    <r>
      <rPr>
        <b/>
        <sz val="18"/>
        <color rgb="FFFF0000"/>
        <rFont val="標楷體"/>
        <family val="4"/>
        <charset val="136"/>
      </rPr>
      <t>彩色掃描檔</t>
    </r>
    <r>
      <rPr>
        <b/>
        <sz val="18"/>
        <color theme="1"/>
        <rFont val="標楷體"/>
        <family val="4"/>
        <charset val="136"/>
      </rPr>
      <t>，並填列</t>
    </r>
    <r>
      <rPr>
        <b/>
        <sz val="18"/>
        <color rgb="FF0000FF"/>
        <rFont val="標楷體"/>
        <family val="4"/>
        <charset val="136"/>
      </rPr>
      <t>最高分、最低分、百分制平均分數</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 電子檔</t>
    </r>
    <r>
      <rPr>
        <b/>
        <sz val="18"/>
        <color rgb="FF00B050"/>
        <rFont val="標楷體"/>
        <family val="4"/>
        <charset val="136"/>
      </rPr>
      <t>AX至BB欄</t>
    </r>
    <r>
      <rPr>
        <b/>
        <sz val="18"/>
        <color theme="1"/>
        <rFont val="標楷體"/>
        <family val="4"/>
        <charset val="136"/>
      </rPr>
      <t xml:space="preserve">! </t>
    </r>
    <phoneticPr fontId="3" type="noConversion"/>
  </si>
  <si>
    <t xml:space="preserve">                    西元2025年3月</t>
    <phoneticPr fontId="3" type="noConversion"/>
  </si>
  <si>
    <t xml:space="preserve">                      西元2025年3月</t>
    <phoneticPr fontId="3" type="noConversion"/>
  </si>
  <si>
    <r>
      <t>※</t>
    </r>
    <r>
      <rPr>
        <b/>
        <sz val="18"/>
        <color theme="1"/>
        <rFont val="標楷體"/>
        <family val="4"/>
        <charset val="136"/>
      </rPr>
      <t>請提交</t>
    </r>
    <r>
      <rPr>
        <b/>
        <sz val="18"/>
        <color rgb="FFFF0000"/>
        <rFont val="標楷體"/>
        <family val="4"/>
        <charset val="136"/>
      </rPr>
      <t>「113-1」競賽獎狀正本彩色掃描檔(須加蓋或加簽「與正本相符」、申請人簽名、學校承辦人簽名加蓋職章)，並填列</t>
    </r>
    <r>
      <rPr>
        <b/>
        <sz val="18"/>
        <color rgb="FF00B050"/>
        <rFont val="標楷體"/>
        <family val="4"/>
        <charset val="136"/>
      </rPr>
      <t>申請總表excel檔BC、BD欄。</t>
    </r>
    <phoneticPr fontId="3" type="noConversion"/>
  </si>
  <si>
    <r>
      <rPr>
        <b/>
        <sz val="16"/>
        <color rgb="FFFF0000"/>
        <rFont val="標楷體"/>
        <family val="4"/>
        <charset val="136"/>
      </rPr>
      <t>*請勿塗描，</t>
    </r>
    <r>
      <rPr>
        <sz val="16"/>
        <color rgb="FFFF0000"/>
        <rFont val="標楷體"/>
        <family val="4"/>
        <charset val="136"/>
      </rPr>
      <t>若有塗描，請於空白處</t>
    </r>
    <r>
      <rPr>
        <b/>
        <sz val="16"/>
        <color rgb="FFFF0000"/>
        <rFont val="標楷體"/>
        <family val="4"/>
        <charset val="136"/>
      </rPr>
      <t xml:space="preserve">補簽名*      </t>
    </r>
    <r>
      <rPr>
        <sz val="16"/>
        <color theme="1"/>
        <rFont val="標楷體"/>
        <family val="4"/>
        <charset val="136"/>
      </rPr>
      <t xml:space="preserve">              </t>
    </r>
    <r>
      <rPr>
        <b/>
        <sz val="16"/>
        <color theme="1"/>
        <rFont val="標楷體"/>
        <family val="4"/>
        <charset val="136"/>
      </rPr>
      <t>西元2025年3月</t>
    </r>
    <r>
      <rPr>
        <sz val="16"/>
        <color theme="1"/>
        <rFont val="標楷體"/>
        <family val="4"/>
        <charset val="136"/>
      </rPr>
      <t xml:space="preserve">  
</t>
    </r>
    <phoneticPr fontId="3" type="noConversion"/>
  </si>
  <si>
    <r>
      <rPr>
        <sz val="20"/>
        <color theme="1"/>
        <rFont val="標楷體"/>
        <family val="4"/>
        <charset val="136"/>
      </rPr>
      <t xml:space="preserve">(附件二) </t>
    </r>
    <r>
      <rPr>
        <sz val="16"/>
        <color theme="1"/>
        <rFont val="標楷體"/>
        <family val="4"/>
        <charset val="136"/>
      </rPr>
      <t xml:space="preserve">
※凡有提出申請之學生皆須提交此附件，</t>
    </r>
    <r>
      <rPr>
        <b/>
        <u/>
        <sz val="16"/>
        <color rgb="FFFF0000"/>
        <rFont val="標楷體"/>
        <family val="4"/>
        <charset val="136"/>
      </rPr>
      <t>舊生</t>
    </r>
    <r>
      <rPr>
        <b/>
        <sz val="18"/>
        <color rgb="FFFF0000"/>
        <rFont val="標楷體"/>
        <family val="4"/>
        <charset val="136"/>
      </rPr>
      <t>請沿用113年度所提供之郵局存摺帳戶</t>
    </r>
    <r>
      <rPr>
        <sz val="16"/>
        <color theme="1"/>
        <rFont val="標楷體"/>
        <family val="4"/>
        <charset val="136"/>
      </rPr>
      <t xml:space="preserve">
</t>
    </r>
    <r>
      <rPr>
        <b/>
        <sz val="20"/>
        <color theme="1"/>
        <rFont val="標楷體"/>
        <family val="4"/>
        <charset val="136"/>
      </rPr>
      <t>學生本人郵局帳戶存摺封面影本</t>
    </r>
    <phoneticPr fontId="3" type="noConversion"/>
  </si>
  <si>
    <r>
      <rPr>
        <b/>
        <sz val="16"/>
        <color rgb="FFFF0000"/>
        <rFont val="標楷體"/>
        <family val="4"/>
        <charset val="136"/>
      </rPr>
      <t>*請勿塗描，</t>
    </r>
    <r>
      <rPr>
        <sz val="16"/>
        <color rgb="FFFF0000"/>
        <rFont val="標楷體"/>
        <family val="4"/>
        <charset val="136"/>
      </rPr>
      <t>若有塗描，請於空白處</t>
    </r>
    <r>
      <rPr>
        <b/>
        <sz val="16"/>
        <color rgb="FFFF0000"/>
        <rFont val="標楷體"/>
        <family val="4"/>
        <charset val="136"/>
      </rPr>
      <t xml:space="preserve">補簽名*      </t>
    </r>
    <r>
      <rPr>
        <sz val="16"/>
        <color theme="1"/>
        <rFont val="標楷體"/>
        <family val="4"/>
        <charset val="136"/>
      </rPr>
      <t xml:space="preserve">             </t>
    </r>
    <r>
      <rPr>
        <b/>
        <sz val="16"/>
        <color theme="1"/>
        <rFont val="標楷體"/>
        <family val="4"/>
        <charset val="136"/>
      </rPr>
      <t>西元2025年3月</t>
    </r>
    <r>
      <rPr>
        <sz val="16"/>
        <color theme="1"/>
        <rFont val="標楷體"/>
        <family val="4"/>
        <charset val="136"/>
      </rPr>
      <t xml:space="preserve">  
</t>
    </r>
    <phoneticPr fontId="3" type="noConversion"/>
  </si>
  <si>
    <r>
      <rPr>
        <b/>
        <sz val="20"/>
        <color rgb="FFFF0000"/>
        <rFont val="標楷體"/>
        <family val="4"/>
        <charset val="136"/>
      </rPr>
      <t>*</t>
    </r>
    <r>
      <rPr>
        <sz val="20"/>
        <color rgb="FFFF0000"/>
        <rFont val="標楷體"/>
        <family val="4"/>
        <charset val="136"/>
      </rPr>
      <t>請勿塗描，若有塗描，請於空白處補簽名*</t>
    </r>
    <r>
      <rPr>
        <sz val="20"/>
        <color theme="1"/>
        <rFont val="標楷體"/>
        <family val="4"/>
        <charset val="136"/>
      </rPr>
      <t xml:space="preserve">           西元 2025年3月 </t>
    </r>
    <phoneticPr fontId="3" type="noConversion"/>
  </si>
  <si>
    <r>
      <t>※</t>
    </r>
    <r>
      <rPr>
        <b/>
        <sz val="18"/>
        <color theme="1"/>
        <rFont val="標楷體"/>
        <family val="4"/>
        <charset val="136"/>
      </rPr>
      <t>扶養人(照顧者):</t>
    </r>
    <r>
      <rPr>
        <sz val="18"/>
        <color theme="1"/>
        <rFont val="標楷體"/>
        <family val="4"/>
        <charset val="136"/>
      </rPr>
      <t>勾選「</t>
    </r>
    <r>
      <rPr>
        <b/>
        <sz val="18"/>
        <color theme="1"/>
        <rFont val="標楷體"/>
        <family val="4"/>
        <charset val="136"/>
      </rPr>
      <t>是</t>
    </r>
    <r>
      <rPr>
        <sz val="18"/>
        <color theme="1"/>
        <rFont val="標楷體"/>
        <family val="4"/>
        <charset val="136"/>
      </rPr>
      <t>」，指該家庭成員</t>
    </r>
    <r>
      <rPr>
        <b/>
        <sz val="18"/>
        <color rgb="FFFF0000"/>
        <rFont val="標楷體"/>
        <family val="4"/>
        <charset val="136"/>
      </rPr>
      <t>需</t>
    </r>
    <r>
      <rPr>
        <sz val="18"/>
        <color theme="1"/>
        <rFont val="標楷體"/>
        <family val="4"/>
        <charset val="136"/>
      </rPr>
      <t>提交</t>
    </r>
    <r>
      <rPr>
        <b/>
        <sz val="18"/>
        <color rgb="FFFF0000"/>
        <rFont val="標楷體"/>
        <family val="4"/>
        <charset val="136"/>
      </rPr>
      <t>113年度</t>
    </r>
    <r>
      <rPr>
        <sz val="18"/>
        <color theme="1"/>
        <rFont val="標楷體"/>
        <family val="4"/>
        <charset val="136"/>
      </rPr>
      <t>所得稅清單與財產清單。</t>
    </r>
    <phoneticPr fontId="3" type="noConversion"/>
  </si>
  <si>
    <r>
      <rPr>
        <b/>
        <sz val="18"/>
        <color rgb="FFFF0000"/>
        <rFont val="標楷體"/>
        <family val="4"/>
        <charset val="136"/>
      </rPr>
      <t>※</t>
    </r>
    <r>
      <rPr>
        <b/>
        <sz val="18"/>
        <color theme="1"/>
        <rFont val="標楷體"/>
        <family val="4"/>
        <charset val="136"/>
      </rPr>
      <t>弱勢家庭子女、弱勢家庭身障學生或身障人士子女:
  需檢附全戶</t>
    </r>
    <r>
      <rPr>
        <b/>
        <sz val="18"/>
        <color rgb="FFFF0000"/>
        <rFont val="標楷體"/>
        <family val="4"/>
        <charset val="136"/>
      </rPr>
      <t>113年度</t>
    </r>
    <r>
      <rPr>
        <b/>
        <u/>
        <sz val="18"/>
        <color rgb="FFFF0000"/>
        <rFont val="標楷體"/>
        <family val="4"/>
        <charset val="136"/>
      </rPr>
      <t>全戶</t>
    </r>
    <r>
      <rPr>
        <sz val="18"/>
        <color theme="1"/>
        <rFont val="標楷體"/>
        <family val="4"/>
        <charset val="136"/>
      </rPr>
      <t>之</t>
    </r>
    <r>
      <rPr>
        <b/>
        <sz val="18"/>
        <color rgb="FFFF0000"/>
        <rFont val="標楷體"/>
        <family val="4"/>
        <charset val="136"/>
      </rPr>
      <t>「所得稅清單」</t>
    </r>
    <r>
      <rPr>
        <sz val="18"/>
        <color theme="1"/>
        <rFont val="標楷體"/>
        <family val="4"/>
        <charset val="136"/>
      </rPr>
      <t>及</t>
    </r>
    <r>
      <rPr>
        <b/>
        <sz val="18"/>
        <color rgb="FFFF0000"/>
        <rFont val="標楷體"/>
        <family val="4"/>
        <charset val="136"/>
      </rPr>
      <t>「財產清單」</t>
    </r>
    <r>
      <rPr>
        <sz val="18"/>
        <color theme="1"/>
        <rFont val="標楷體"/>
        <family val="4"/>
        <charset val="136"/>
      </rPr>
      <t>，但需等</t>
    </r>
    <r>
      <rPr>
        <b/>
        <sz val="18"/>
        <color rgb="FFFF0000"/>
        <rFont val="標楷體"/>
        <family val="4"/>
        <charset val="136"/>
      </rPr>
      <t>114年5月1日過後</t>
    </r>
    <r>
      <rPr>
        <sz val="18"/>
        <color theme="1"/>
        <rFont val="標楷體"/>
        <family val="4"/>
        <charset val="136"/>
      </rPr>
      <t>才能向國稅局申請，屆時請於</t>
    </r>
    <r>
      <rPr>
        <b/>
        <sz val="18"/>
        <color rgb="FFFF0000"/>
        <rFont val="標楷體"/>
        <family val="4"/>
        <charset val="136"/>
      </rPr>
      <t>114年5月30日前</t>
    </r>
    <r>
      <rPr>
        <sz val="18"/>
        <color theme="1"/>
        <rFont val="標楷體"/>
        <family val="4"/>
        <charset val="136"/>
      </rPr>
      <t>補提交</t>
    </r>
    <r>
      <rPr>
        <b/>
        <sz val="18"/>
        <color rgb="FFFF0000"/>
        <rFont val="標楷體"/>
        <family val="4"/>
        <charset val="136"/>
      </rPr>
      <t>正本彩色掃描檔</t>
    </r>
    <r>
      <rPr>
        <sz val="18"/>
        <color theme="1"/>
        <rFont val="標楷體"/>
        <family val="4"/>
        <charset val="136"/>
      </rPr>
      <t>。</t>
    </r>
    <phoneticPr fontId="3" type="noConversion"/>
  </si>
  <si>
    <r>
      <t>※</t>
    </r>
    <r>
      <rPr>
        <b/>
        <sz val="18"/>
        <color theme="1"/>
        <rFont val="標楷體"/>
        <family val="4"/>
        <charset val="136"/>
      </rPr>
      <t>特殊情形:</t>
    </r>
    <r>
      <rPr>
        <sz val="18"/>
        <color theme="1"/>
        <rFont val="標楷體"/>
        <family val="4"/>
        <charset val="136"/>
      </rPr>
      <t xml:space="preserve"> 勾選「</t>
    </r>
    <r>
      <rPr>
        <b/>
        <sz val="18"/>
        <color theme="1"/>
        <rFont val="標楷體"/>
        <family val="4"/>
        <charset val="136"/>
      </rPr>
      <t>是</t>
    </r>
    <r>
      <rPr>
        <sz val="18"/>
        <color theme="1"/>
        <rFont val="標楷體"/>
        <family val="4"/>
        <charset val="136"/>
      </rPr>
      <t>」，指該家庭成員</t>
    </r>
    <r>
      <rPr>
        <b/>
        <sz val="18"/>
        <color rgb="FFFF0000"/>
        <rFont val="標楷體"/>
        <family val="4"/>
        <charset val="136"/>
      </rPr>
      <t>無需</t>
    </r>
    <r>
      <rPr>
        <sz val="18"/>
        <color theme="1"/>
        <rFont val="標楷體"/>
        <family val="4"/>
        <charset val="136"/>
      </rPr>
      <t>提交</t>
    </r>
    <r>
      <rPr>
        <b/>
        <sz val="18"/>
        <color rgb="FFFF0000"/>
        <rFont val="標楷體"/>
        <family val="4"/>
        <charset val="136"/>
      </rPr>
      <t>113年度</t>
    </r>
    <r>
      <rPr>
        <sz val="18"/>
        <color theme="1"/>
        <rFont val="標楷體"/>
        <family val="4"/>
        <charset val="136"/>
      </rPr>
      <t>所得稅清單與財產清單</t>
    </r>
    <r>
      <rPr>
        <b/>
        <sz val="18"/>
        <color theme="1"/>
        <rFont val="標楷體"/>
        <family val="4"/>
        <charset val="136"/>
      </rPr>
      <t>。</t>
    </r>
    <phoneticPr fontId="3" type="noConversion"/>
  </si>
  <si>
    <r>
      <t xml:space="preserve">    □</t>
    </r>
    <r>
      <rPr>
        <sz val="16"/>
        <color theme="1"/>
        <rFont val="標楷體"/>
        <family val="4"/>
        <charset val="136"/>
      </rPr>
      <t>(1)</t>
    </r>
    <r>
      <rPr>
        <b/>
        <sz val="16"/>
        <color rgb="FFFF0000"/>
        <rFont val="標楷體"/>
        <family val="4"/>
        <charset val="136"/>
      </rPr>
      <t xml:space="preserve"> 114年度1月至12月</t>
    </r>
    <r>
      <rPr>
        <b/>
        <sz val="18"/>
        <color rgb="FF0000FF"/>
        <rFont val="標楷體"/>
        <family val="4"/>
        <charset val="136"/>
      </rPr>
      <t>低收入戶證明</t>
    </r>
    <r>
      <rPr>
        <b/>
        <u/>
        <sz val="16"/>
        <color rgb="FFFF0000"/>
        <rFont val="標楷體"/>
        <family val="4"/>
        <charset val="136"/>
      </rPr>
      <t>正本掃描</t>
    </r>
    <r>
      <rPr>
        <sz val="16"/>
        <color theme="1"/>
        <rFont val="標楷體"/>
        <family val="4"/>
        <charset val="136"/>
      </rPr>
      <t xml:space="preserve">   </t>
    </r>
    <phoneticPr fontId="3" type="noConversion"/>
  </si>
  <si>
    <r>
      <t xml:space="preserve">    □</t>
    </r>
    <r>
      <rPr>
        <sz val="16"/>
        <color theme="1"/>
        <rFont val="標楷體"/>
        <family val="4"/>
        <charset val="136"/>
      </rPr>
      <t>(2)</t>
    </r>
    <r>
      <rPr>
        <b/>
        <sz val="16"/>
        <color rgb="FFFF0000"/>
        <rFont val="標楷體"/>
        <family val="4"/>
        <charset val="136"/>
      </rPr>
      <t xml:space="preserve"> 114年度1月至12月</t>
    </r>
    <r>
      <rPr>
        <b/>
        <sz val="18"/>
        <color rgb="FF0000FF"/>
        <rFont val="標楷體"/>
        <family val="4"/>
        <charset val="136"/>
      </rPr>
      <t>特殊境遇家庭之子女證明</t>
    </r>
    <r>
      <rPr>
        <b/>
        <u/>
        <sz val="16"/>
        <color rgb="FFFF0000"/>
        <rFont val="標楷體"/>
        <family val="4"/>
        <charset val="136"/>
      </rPr>
      <t>正本掃描</t>
    </r>
    <phoneticPr fontId="3" type="noConversion"/>
  </si>
  <si>
    <r>
      <t xml:space="preserve">    □</t>
    </r>
    <r>
      <rPr>
        <sz val="16"/>
        <color theme="1"/>
        <rFont val="標楷體"/>
        <family val="4"/>
        <charset val="136"/>
      </rPr>
      <t>(3)</t>
    </r>
    <r>
      <rPr>
        <b/>
        <sz val="16"/>
        <color rgb="FFFF0000"/>
        <rFont val="標楷體"/>
        <family val="4"/>
        <charset val="136"/>
      </rPr>
      <t xml:space="preserve"> 114年度1月至12月</t>
    </r>
    <r>
      <rPr>
        <b/>
        <sz val="18"/>
        <color rgb="FF0000FF"/>
        <rFont val="標楷體"/>
        <family val="4"/>
        <charset val="136"/>
      </rPr>
      <t>中低收入戶證明</t>
    </r>
    <r>
      <rPr>
        <b/>
        <u/>
        <sz val="16"/>
        <color rgb="FFFF0000"/>
        <rFont val="標楷體"/>
        <family val="4"/>
        <charset val="136"/>
      </rPr>
      <t>正本掃描</t>
    </r>
    <phoneticPr fontId="3" type="noConversion"/>
  </si>
  <si>
    <r>
      <t xml:space="preserve">    □</t>
    </r>
    <r>
      <rPr>
        <sz val="16"/>
        <color theme="1"/>
        <rFont val="標楷體"/>
        <family val="4"/>
        <charset val="136"/>
      </rPr>
      <t>(4)</t>
    </r>
    <r>
      <rPr>
        <b/>
        <sz val="16"/>
        <color rgb="FFFF0000"/>
        <rFont val="標楷體"/>
        <family val="4"/>
        <charset val="136"/>
      </rPr>
      <t xml:space="preserve"> 114年度1月至12月</t>
    </r>
    <r>
      <rPr>
        <b/>
        <sz val="18"/>
        <color rgb="FF0000FF"/>
        <rFont val="標楷體"/>
        <family val="4"/>
        <charset val="136"/>
      </rPr>
      <t>身心障礙生活補助證明</t>
    </r>
    <r>
      <rPr>
        <b/>
        <u/>
        <sz val="16"/>
        <color rgb="FFFF0000"/>
        <rFont val="標楷體"/>
        <family val="4"/>
        <charset val="136"/>
      </rPr>
      <t>正本掃描</t>
    </r>
    <phoneticPr fontId="3" type="noConversion"/>
  </si>
  <si>
    <r>
      <t xml:space="preserve">    □</t>
    </r>
    <r>
      <rPr>
        <sz val="16"/>
        <color theme="1"/>
        <rFont val="標楷體"/>
        <family val="4"/>
        <charset val="136"/>
      </rPr>
      <t>(5)</t>
    </r>
    <r>
      <rPr>
        <b/>
        <sz val="16"/>
        <color rgb="FFFF0000"/>
        <rFont val="標楷體"/>
        <family val="4"/>
        <charset val="136"/>
      </rPr>
      <t xml:space="preserve"> 114年度1月至12月</t>
    </r>
    <r>
      <rPr>
        <sz val="18"/>
        <color theme="1"/>
        <rFont val="標楷體"/>
        <family val="4"/>
        <charset val="136"/>
      </rPr>
      <t>弱勢家庭兒少證明</t>
    </r>
    <r>
      <rPr>
        <b/>
        <u/>
        <sz val="16"/>
        <color rgb="FFFF0000"/>
        <rFont val="標楷體"/>
        <family val="4"/>
        <charset val="136"/>
      </rPr>
      <t>正本掃描</t>
    </r>
    <r>
      <rPr>
        <b/>
        <sz val="16"/>
        <color rgb="FFFF0000"/>
        <rFont val="標楷體"/>
        <family val="4"/>
        <charset val="136"/>
      </rPr>
      <t xml:space="preserve">  </t>
    </r>
    <phoneticPr fontId="3" type="noConversion"/>
  </si>
  <si>
    <r>
      <t xml:space="preserve">    □</t>
    </r>
    <r>
      <rPr>
        <sz val="18"/>
        <color theme="1"/>
        <rFont val="標楷體"/>
        <family val="4"/>
        <charset val="136"/>
      </rPr>
      <t>(6)</t>
    </r>
    <r>
      <rPr>
        <b/>
        <sz val="18"/>
        <color theme="1"/>
        <rFont val="標楷體"/>
        <family val="4"/>
        <charset val="136"/>
      </rPr>
      <t>弱勢家庭子女、弱勢家庭身障學生或身障人士子女:</t>
    </r>
    <r>
      <rPr>
        <sz val="18"/>
        <color rgb="FFFF0000"/>
        <rFont val="標楷體"/>
        <family val="4"/>
        <charset val="136"/>
      </rPr>
      <t xml:space="preserve"> 
         需檢附</t>
    </r>
    <r>
      <rPr>
        <b/>
        <u/>
        <sz val="18"/>
        <color rgb="FFFF0000"/>
        <rFont val="標楷體"/>
        <family val="4"/>
        <charset val="136"/>
      </rPr>
      <t>全戶</t>
    </r>
    <r>
      <rPr>
        <b/>
        <sz val="20"/>
        <color rgb="FFFF0000"/>
        <rFont val="標楷體"/>
        <family val="4"/>
        <charset val="136"/>
      </rPr>
      <t>113年度</t>
    </r>
    <r>
      <rPr>
        <b/>
        <sz val="20"/>
        <color theme="1"/>
        <rFont val="標楷體"/>
        <family val="4"/>
        <charset val="136"/>
      </rPr>
      <t>所得稅清單</t>
    </r>
    <r>
      <rPr>
        <b/>
        <sz val="18"/>
        <color rgb="FFFF0000"/>
        <rFont val="標楷體"/>
        <family val="4"/>
        <charset val="136"/>
      </rPr>
      <t>、</t>
    </r>
    <r>
      <rPr>
        <b/>
        <sz val="20"/>
        <color rgb="FFFF0000"/>
        <rFont val="標楷體"/>
        <family val="4"/>
        <charset val="136"/>
      </rPr>
      <t>113年度</t>
    </r>
    <r>
      <rPr>
        <b/>
        <sz val="20"/>
        <color theme="1"/>
        <rFont val="標楷體"/>
        <family val="4"/>
        <charset val="136"/>
      </rPr>
      <t>財產清單</t>
    </r>
    <r>
      <rPr>
        <b/>
        <u/>
        <sz val="18"/>
        <color rgb="FFFF0000"/>
        <rFont val="標楷體"/>
        <family val="4"/>
        <charset val="136"/>
      </rPr>
      <t>正本掃描</t>
    </r>
    <phoneticPr fontId="3" type="noConversion"/>
  </si>
  <si>
    <r>
      <rPr>
        <b/>
        <sz val="16"/>
        <color rgb="FF0000FF"/>
        <rFont val="標楷體"/>
        <family val="4"/>
        <charset val="136"/>
      </rPr>
      <t>□5.</t>
    </r>
    <r>
      <rPr>
        <b/>
        <sz val="16"/>
        <color rgb="FFFF0000"/>
        <rFont val="標楷體"/>
        <family val="4"/>
        <charset val="136"/>
      </rPr>
      <t>113-1</t>
    </r>
    <r>
      <rPr>
        <b/>
        <sz val="16"/>
        <color theme="1"/>
        <rFont val="標楷體"/>
        <family val="4"/>
        <charset val="136"/>
      </rPr>
      <t>之</t>
    </r>
    <r>
      <rPr>
        <b/>
        <sz val="18"/>
        <color theme="1"/>
        <rFont val="標楷體"/>
        <family val="4"/>
        <charset val="136"/>
      </rPr>
      <t>獎懲紀錄表</t>
    </r>
    <r>
      <rPr>
        <b/>
        <u/>
        <sz val="16"/>
        <color rgb="FFFF0000"/>
        <rFont val="標楷體"/>
        <family val="4"/>
        <charset val="136"/>
      </rPr>
      <t>正本</t>
    </r>
    <r>
      <rPr>
        <b/>
        <u/>
        <sz val="16"/>
        <color rgb="FF00B050"/>
        <rFont val="標楷體"/>
        <family val="4"/>
        <charset val="136"/>
      </rPr>
      <t>掃描檔</t>
    </r>
    <phoneticPr fontId="3" type="noConversion"/>
  </si>
  <si>
    <r>
      <rPr>
        <b/>
        <sz val="16"/>
        <color rgb="FF0000FF"/>
        <rFont val="標楷體"/>
        <family val="4"/>
        <charset val="136"/>
      </rPr>
      <t>□6.</t>
    </r>
    <r>
      <rPr>
        <b/>
        <sz val="16"/>
        <color rgb="FFFF0000"/>
        <rFont val="標楷體"/>
        <family val="4"/>
        <charset val="136"/>
      </rPr>
      <t>113-1</t>
    </r>
    <r>
      <rPr>
        <b/>
        <sz val="16"/>
        <color theme="1"/>
        <rFont val="標楷體"/>
        <family val="4"/>
        <charset val="136"/>
      </rPr>
      <t>之</t>
    </r>
    <r>
      <rPr>
        <b/>
        <sz val="18"/>
        <color theme="1"/>
        <rFont val="標楷體"/>
        <family val="4"/>
        <charset val="136"/>
      </rPr>
      <t>成績單</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(須附</t>
    </r>
    <r>
      <rPr>
        <b/>
        <u/>
        <sz val="18"/>
        <color rgb="FFFF0000"/>
        <rFont val="標楷體"/>
        <family val="4"/>
        <charset val="136"/>
      </rPr>
      <t>百分制</t>
    </r>
    <r>
      <rPr>
        <sz val="16"/>
        <color theme="1"/>
        <rFont val="標楷體"/>
        <family val="4"/>
        <charset val="136"/>
      </rPr>
      <t>成績單)</t>
    </r>
    <phoneticPr fontId="3" type="noConversion"/>
  </si>
  <si>
    <r>
      <t>□7.</t>
    </r>
    <r>
      <rPr>
        <b/>
        <sz val="18"/>
        <color rgb="FFFF0000"/>
        <rFont val="標楷體"/>
        <family val="4"/>
        <charset val="136"/>
      </rPr>
      <t>113-2</t>
    </r>
    <r>
      <rPr>
        <b/>
        <sz val="18"/>
        <color theme="1"/>
        <rFont val="標楷體"/>
        <family val="4"/>
        <charset val="136"/>
      </rPr>
      <t>之學習心得</t>
    </r>
    <r>
      <rPr>
        <b/>
        <u/>
        <sz val="18"/>
        <color rgb="FF00B050"/>
        <rFont val="標楷體"/>
        <family val="4"/>
        <charset val="136"/>
      </rPr>
      <t>excel電子檔</t>
    </r>
    <r>
      <rPr>
        <sz val="18"/>
        <color theme="1"/>
        <rFont val="標楷體"/>
        <family val="4"/>
        <charset val="136"/>
      </rPr>
      <t>(附件三) (</t>
    </r>
    <r>
      <rPr>
        <sz val="18"/>
        <color rgb="FFFF0000"/>
        <rFont val="標楷體"/>
        <family val="4"/>
        <charset val="136"/>
      </rPr>
      <t>※</t>
    </r>
    <r>
      <rPr>
        <sz val="18"/>
        <color theme="1"/>
        <rFont val="標楷體"/>
        <family val="4"/>
        <charset val="136"/>
      </rPr>
      <t>請填列於</t>
    </r>
    <r>
      <rPr>
        <b/>
        <sz val="18"/>
        <color rgb="FFFF0000"/>
        <rFont val="標楷體"/>
        <family val="4"/>
        <charset val="136"/>
      </rPr>
      <t>申請總表excel電子檔</t>
    </r>
    <r>
      <rPr>
        <b/>
        <u/>
        <sz val="18"/>
        <color rgb="FFFF0000"/>
        <rFont val="標楷體"/>
        <family val="4"/>
        <charset val="136"/>
      </rPr>
      <t xml:space="preserve">
</t>
    </r>
    <r>
      <rPr>
        <b/>
        <sz val="18"/>
        <color rgb="FFFF0000"/>
        <rFont val="標楷體"/>
        <family val="4"/>
        <charset val="136"/>
      </rPr>
      <t xml:space="preserve">    </t>
    </r>
    <r>
      <rPr>
        <b/>
        <sz val="18"/>
        <color rgb="FF008000"/>
        <rFont val="標楷體"/>
        <family val="4"/>
        <charset val="136"/>
      </rPr>
      <t>之BW欄至CK欄</t>
    </r>
    <r>
      <rPr>
        <sz val="18"/>
        <color theme="1"/>
        <rFont val="標楷體"/>
        <family val="4"/>
        <charset val="136"/>
      </rPr>
      <t xml:space="preserve">。) </t>
    </r>
    <r>
      <rPr>
        <sz val="18"/>
        <color rgb="FFFF0000"/>
        <rFont val="標楷體"/>
        <family val="4"/>
        <charset val="136"/>
      </rPr>
      <t>※</t>
    </r>
    <r>
      <rPr>
        <sz val="18"/>
        <color theme="1"/>
        <rFont val="標楷體"/>
        <family val="4"/>
        <charset val="136"/>
      </rPr>
      <t>如因基金會提早收件，則填列</t>
    </r>
    <r>
      <rPr>
        <b/>
        <sz val="18"/>
        <color rgb="FFFF0000"/>
        <rFont val="標楷體"/>
        <family val="4"/>
        <charset val="136"/>
      </rPr>
      <t>113-1</t>
    </r>
    <r>
      <rPr>
        <b/>
        <sz val="18"/>
        <color theme="1"/>
        <rFont val="標楷體"/>
        <family val="4"/>
        <charset val="136"/>
      </rPr>
      <t>之學習心得。</t>
    </r>
    <phoneticPr fontId="3" type="noConversion"/>
  </si>
  <si>
    <r>
      <t>□8.</t>
    </r>
    <r>
      <rPr>
        <b/>
        <sz val="18"/>
        <color rgb="FFFF0000"/>
        <rFont val="標楷體"/>
        <family val="4"/>
        <charset val="136"/>
      </rPr>
      <t>114</t>
    </r>
    <r>
      <rPr>
        <b/>
        <sz val="18"/>
        <color theme="1"/>
        <rFont val="標楷體"/>
        <family val="4"/>
        <charset val="136"/>
      </rPr>
      <t>學年度上學期之新</t>
    </r>
    <r>
      <rPr>
        <sz val="18"/>
        <color theme="1"/>
        <rFont val="標楷體"/>
        <family val="4"/>
        <charset val="136"/>
      </rPr>
      <t>申請學生及</t>
    </r>
    <r>
      <rPr>
        <b/>
        <sz val="18"/>
        <color theme="1"/>
        <rFont val="標楷體"/>
        <family val="4"/>
        <charset val="136"/>
      </rPr>
      <t>舊</t>
    </r>
    <r>
      <rPr>
        <sz val="18"/>
        <color theme="1"/>
        <rFont val="標楷體"/>
        <family val="4"/>
        <charset val="136"/>
      </rPr>
      <t>申請學生</t>
    </r>
    <phoneticPr fontId="3" type="noConversion"/>
  </si>
  <si>
    <r>
      <t>□9.</t>
    </r>
    <r>
      <rPr>
        <b/>
        <sz val="18"/>
        <color rgb="FFFF0000"/>
        <rFont val="標楷體"/>
        <family val="4"/>
        <charset val="136"/>
      </rPr>
      <t>114-1</t>
    </r>
    <r>
      <rPr>
        <b/>
        <u/>
        <sz val="18"/>
        <color rgb="FF009900"/>
        <rFont val="標楷體"/>
        <family val="4"/>
        <charset val="136"/>
      </rPr>
      <t>申請總表</t>
    </r>
    <r>
      <rPr>
        <b/>
        <u/>
        <sz val="18"/>
        <color rgb="FF00B050"/>
        <rFont val="標楷體"/>
        <family val="4"/>
        <charset val="136"/>
      </rPr>
      <t>excel電子檔</t>
    </r>
    <r>
      <rPr>
        <b/>
        <u/>
        <sz val="18"/>
        <color rgb="FFFF0000"/>
        <rFont val="標楷體"/>
        <family val="4"/>
        <charset val="136"/>
      </rPr>
      <t>(包含填列</t>
    </r>
    <r>
      <rPr>
        <b/>
        <sz val="18"/>
        <color rgb="FF008000"/>
        <rFont val="標楷體"/>
        <family val="4"/>
        <charset val="136"/>
      </rPr>
      <t>【編號 No1.家庭成員】</t>
    </r>
    <r>
      <rPr>
        <b/>
        <u/>
        <sz val="18"/>
        <color rgb="FFFF0000"/>
        <rFont val="標楷體"/>
        <family val="4"/>
        <charset val="136"/>
      </rPr>
      <t>表單)</t>
    </r>
    <phoneticPr fontId="3" type="noConversion"/>
  </si>
  <si>
    <r>
      <t>□12.</t>
    </r>
    <r>
      <rPr>
        <b/>
        <sz val="18"/>
        <color rgb="FFFF0000"/>
        <rFont val="標楷體"/>
        <family val="4"/>
        <charset val="136"/>
      </rPr>
      <t>113-1</t>
    </r>
    <r>
      <rPr>
        <sz val="18"/>
        <color theme="1"/>
        <rFont val="標楷體"/>
        <family val="4"/>
        <charset val="136"/>
      </rPr>
      <t>之競賽表現獎狀證明</t>
    </r>
    <r>
      <rPr>
        <b/>
        <sz val="18"/>
        <color rgb="FFFF0000"/>
        <rFont val="標楷體"/>
        <family val="4"/>
        <charset val="136"/>
      </rPr>
      <t>影本</t>
    </r>
    <r>
      <rPr>
        <b/>
        <u/>
        <sz val="18"/>
        <color rgb="FF00B050"/>
        <rFont val="標楷體"/>
        <family val="4"/>
        <charset val="136"/>
      </rPr>
      <t>掃描檔</t>
    </r>
    <r>
      <rPr>
        <b/>
        <sz val="18"/>
        <color rgb="FFFF0000"/>
        <rFont val="標楷體"/>
        <family val="4"/>
        <charset val="136"/>
      </rPr>
      <t xml:space="preserve"> (不得重複申請)</t>
    </r>
    <r>
      <rPr>
        <b/>
        <u/>
        <sz val="18"/>
        <color rgb="FF00B050"/>
        <rFont val="標楷體"/>
        <family val="4"/>
        <charset val="136"/>
      </rPr>
      <t xml:space="preserve">
</t>
    </r>
    <r>
      <rPr>
        <b/>
        <sz val="18"/>
        <color rgb="FF00B050"/>
        <rFont val="標楷體"/>
        <family val="4"/>
        <charset val="136"/>
      </rPr>
      <t xml:space="preserve">     </t>
    </r>
    <r>
      <rPr>
        <sz val="18"/>
        <color theme="1"/>
        <rFont val="標楷體"/>
        <family val="4"/>
        <charset val="136"/>
      </rPr>
      <t>(須加蓋或加簽</t>
    </r>
    <r>
      <rPr>
        <b/>
        <sz val="18"/>
        <color rgb="FFFF0000"/>
        <rFont val="標楷體"/>
        <family val="4"/>
        <charset val="136"/>
      </rPr>
      <t>「與正本相符」</t>
    </r>
    <r>
      <rPr>
        <sz val="18"/>
        <color theme="1"/>
        <rFont val="標楷體"/>
        <family val="4"/>
        <charset val="136"/>
      </rPr>
      <t>、</t>
    </r>
    <r>
      <rPr>
        <b/>
        <sz val="18"/>
        <color rgb="FFFF0000"/>
        <rFont val="標楷體"/>
        <family val="4"/>
        <charset val="136"/>
      </rPr>
      <t>申請人簽名</t>
    </r>
    <r>
      <rPr>
        <sz val="18"/>
        <color theme="1"/>
        <rFont val="標楷體"/>
        <family val="4"/>
        <charset val="136"/>
      </rPr>
      <t>、</t>
    </r>
    <r>
      <rPr>
        <b/>
        <sz val="18"/>
        <color rgb="FFFF0000"/>
        <rFont val="標楷體"/>
        <family val="4"/>
        <charset val="136"/>
      </rPr>
      <t>學校承辦人簽名加蓋職章</t>
    </r>
    <r>
      <rPr>
        <sz val="18"/>
        <color theme="1"/>
        <rFont val="標楷體"/>
        <family val="4"/>
        <charset val="136"/>
      </rPr>
      <t xml:space="preserve">)    </t>
    </r>
    <phoneticPr fontId="3" type="noConversion"/>
  </si>
  <si>
    <t xml:space="preserve">中  華  民  國 114年3月 </t>
    <phoneticPr fontId="3" type="noConversion"/>
  </si>
  <si>
    <t xml:space="preserve">中  華  民  國114年3月 </t>
    <phoneticPr fontId="3" type="noConversion"/>
  </si>
  <si>
    <r>
      <t xml:space="preserve">一、基本資料  </t>
    </r>
    <r>
      <rPr>
        <sz val="16"/>
        <color rgb="FFFF00FF"/>
        <rFont val="標楷體"/>
        <family val="4"/>
        <charset val="136"/>
      </rPr>
      <t>★</t>
    </r>
    <r>
      <rPr>
        <b/>
        <sz val="16"/>
        <color rgb="FFFF00FF"/>
        <rFont val="標楷體"/>
        <family val="4"/>
        <charset val="136"/>
      </rPr>
      <t>「應備」文件</t>
    </r>
    <r>
      <rPr>
        <sz val="16"/>
        <color rgb="FFFF00FF"/>
        <rFont val="標楷體"/>
        <family val="4"/>
        <charset val="136"/>
      </rPr>
      <t>請查看本申請書</t>
    </r>
    <r>
      <rPr>
        <b/>
        <sz val="18"/>
        <color rgb="FFFF00FF"/>
        <rFont val="標楷體"/>
        <family val="4"/>
        <charset val="136"/>
      </rPr>
      <t>P7</t>
    </r>
    <r>
      <rPr>
        <sz val="16"/>
        <color rgb="FFFF00FF"/>
        <rFont val="標楷體"/>
        <family val="4"/>
        <charset val="136"/>
      </rPr>
      <t>，</t>
    </r>
    <r>
      <rPr>
        <b/>
        <sz val="16"/>
        <color rgb="FFFF00FF"/>
        <rFont val="標楷體"/>
        <family val="4"/>
        <charset val="136"/>
      </rPr>
      <t>第</t>
    </r>
    <r>
      <rPr>
        <b/>
        <sz val="18"/>
        <color rgb="FFFF00FF"/>
        <rFont val="標楷體"/>
        <family val="4"/>
        <charset val="136"/>
      </rPr>
      <t>1</t>
    </r>
    <r>
      <rPr>
        <b/>
        <sz val="16"/>
        <color rgb="FFFF00FF"/>
        <rFont val="標楷體"/>
        <family val="4"/>
        <charset val="136"/>
      </rPr>
      <t>至第</t>
    </r>
    <r>
      <rPr>
        <b/>
        <sz val="18"/>
        <color rgb="FFFF00FF"/>
        <rFont val="標楷體"/>
        <family val="4"/>
        <charset val="136"/>
      </rPr>
      <t>9</t>
    </r>
    <r>
      <rPr>
        <b/>
        <sz val="16"/>
        <color rgb="FFFF00FF"/>
        <rFont val="標楷體"/>
        <family val="4"/>
        <charset val="136"/>
      </rPr>
      <t>項皆須提交!!!</t>
    </r>
    <r>
      <rPr>
        <sz val="14"/>
        <color theme="1"/>
        <rFont val="標楷體"/>
        <family val="4"/>
        <charset val="136"/>
      </rPr>
      <t xml:space="preserve">
</t>
    </r>
    <r>
      <rPr>
        <b/>
        <sz val="14"/>
        <color rgb="FFFF00FF"/>
        <rFont val="標楷體"/>
        <family val="4"/>
        <charset val="136"/>
      </rPr>
      <t>※</t>
    </r>
    <r>
      <rPr>
        <b/>
        <sz val="15"/>
        <rFont val="標楷體"/>
        <family val="4"/>
        <charset val="136"/>
      </rPr>
      <t>請</t>
    </r>
    <r>
      <rPr>
        <b/>
        <sz val="15"/>
        <color rgb="FFFF0000"/>
        <rFont val="標楷體"/>
        <family val="4"/>
        <charset val="136"/>
      </rPr>
      <t>先</t>
    </r>
    <r>
      <rPr>
        <sz val="15"/>
        <color theme="1"/>
        <rFont val="標楷體"/>
        <family val="4"/>
        <charset val="136"/>
      </rPr>
      <t>填列</t>
    </r>
    <r>
      <rPr>
        <b/>
        <sz val="15"/>
        <color rgb="FFFF0000"/>
        <rFont val="標楷體"/>
        <family val="4"/>
        <charset val="136"/>
      </rPr>
      <t>【114-1申請總表】</t>
    </r>
    <r>
      <rPr>
        <sz val="15"/>
        <color theme="1"/>
        <rFont val="標楷體"/>
        <family val="4"/>
        <charset val="136"/>
      </rPr>
      <t>excel電子檔表單之</t>
    </r>
    <r>
      <rPr>
        <b/>
        <u/>
        <sz val="16"/>
        <color rgb="FF00B050"/>
        <rFont val="標楷體"/>
        <family val="4"/>
        <charset val="136"/>
      </rPr>
      <t>綠底色標題各欄位</t>
    </r>
    <r>
      <rPr>
        <sz val="15"/>
        <color theme="1"/>
        <rFont val="標楷體"/>
        <family val="4"/>
        <charset val="136"/>
      </rPr>
      <t>，資料才會自動帶過來。</t>
    </r>
    <phoneticPr fontId="3" type="noConversion"/>
  </si>
  <si>
    <r>
      <t>導師交代事項及備註</t>
    </r>
    <r>
      <rPr>
        <b/>
        <sz val="16"/>
        <color rgb="FFFF0000"/>
        <rFont val="標楷體"/>
        <family val="4"/>
        <charset val="136"/>
      </rPr>
      <t>(如無，則無需填寫)</t>
    </r>
    <r>
      <rPr>
        <b/>
        <sz val="16"/>
        <color theme="1"/>
        <rFont val="標楷體"/>
        <family val="4"/>
        <charset val="136"/>
      </rPr>
      <t xml:space="preserve"> </t>
    </r>
    <r>
      <rPr>
        <b/>
        <sz val="16"/>
        <color rgb="FF00B050"/>
        <rFont val="標楷體"/>
        <family val="4"/>
        <charset val="136"/>
      </rPr>
      <t>(AP)</t>
    </r>
    <phoneticPr fontId="3" type="noConversion"/>
  </si>
  <si>
    <r>
      <t xml:space="preserve">    【若僅附</t>
    </r>
    <r>
      <rPr>
        <sz val="18"/>
        <color theme="1"/>
        <rFont val="標楷體"/>
        <family val="4"/>
        <charset val="136"/>
      </rPr>
      <t>身心障礙手冊正反面影本，</t>
    </r>
    <r>
      <rPr>
        <sz val="18"/>
        <color rgb="FFFF0000"/>
        <rFont val="標楷體"/>
        <family val="4"/>
        <charset val="136"/>
      </rPr>
      <t>則視為「</t>
    </r>
    <r>
      <rPr>
        <b/>
        <sz val="18"/>
        <color theme="1"/>
        <rFont val="標楷體"/>
        <family val="4"/>
        <charset val="136"/>
      </rPr>
      <t>弱勢家庭身障學生或身障人士
      子女</t>
    </r>
    <r>
      <rPr>
        <sz val="18"/>
        <color rgb="FFFF0000"/>
        <rFont val="標楷體"/>
        <family val="4"/>
        <charset val="136"/>
      </rPr>
      <t>」，需檢附全戶</t>
    </r>
    <r>
      <rPr>
        <b/>
        <sz val="18"/>
        <color rgb="FFFF0000"/>
        <rFont val="標楷體"/>
        <family val="4"/>
        <charset val="136"/>
      </rPr>
      <t>113年度所得稅清單</t>
    </r>
    <r>
      <rPr>
        <sz val="18"/>
        <color rgb="FFFF0000"/>
        <rFont val="標楷體"/>
        <family val="4"/>
        <charset val="136"/>
      </rPr>
      <t>、</t>
    </r>
    <r>
      <rPr>
        <b/>
        <sz val="18"/>
        <color rgb="FFFF0000"/>
        <rFont val="標楷體"/>
        <family val="4"/>
        <charset val="136"/>
      </rPr>
      <t>113年度財產清單正本掃描</t>
    </r>
    <r>
      <rPr>
        <sz val="18"/>
        <color rgb="FFFF0000"/>
        <rFont val="標楷體"/>
        <family val="4"/>
        <charset val="136"/>
      </rPr>
      <t>】</t>
    </r>
    <phoneticPr fontId="3" type="noConversion"/>
  </si>
  <si>
    <t>113/12/1上過媒體採訪</t>
    <phoneticPr fontId="3" type="noConversion"/>
  </si>
  <si>
    <r>
      <rPr>
        <b/>
        <sz val="18"/>
        <color rgb="FF0000FF"/>
        <rFont val="新細明體"/>
        <family val="1"/>
        <charset val="136"/>
        <scheme val="minor"/>
      </rPr>
      <t>*</t>
    </r>
    <r>
      <rPr>
        <b/>
        <u/>
        <sz val="18"/>
        <color rgb="FF0000FF"/>
        <rFont val="新細明體"/>
        <family val="1"/>
        <charset val="136"/>
        <scheme val="minor"/>
      </rPr>
      <t>(附件三)</t>
    </r>
    <r>
      <rPr>
        <b/>
        <u/>
        <sz val="18"/>
        <rFont val="新細明體"/>
        <family val="1"/>
        <charset val="136"/>
        <scheme val="minor"/>
      </rPr>
      <t>前一學期學習心得</t>
    </r>
    <r>
      <rPr>
        <b/>
        <sz val="18"/>
        <rFont val="新細明體"/>
        <family val="1"/>
        <charset val="136"/>
        <scheme val="minor"/>
      </rPr>
      <t xml:space="preserve"> </t>
    </r>
    <r>
      <rPr>
        <sz val="18"/>
        <color theme="1"/>
        <rFont val="新細明體"/>
        <family val="1"/>
        <charset val="136"/>
        <scheme val="minor"/>
      </rPr>
      <t xml:space="preserve">
請提供</t>
    </r>
    <r>
      <rPr>
        <b/>
        <sz val="18"/>
        <color rgb="FF0000FF"/>
        <rFont val="新細明體"/>
        <family val="1"/>
        <charset val="136"/>
        <scheme val="minor"/>
      </rPr>
      <t>113學年度第2學期</t>
    </r>
    <r>
      <rPr>
        <sz val="18"/>
        <color theme="1"/>
        <rFont val="新細明體"/>
        <family val="1"/>
        <charset val="136"/>
        <scheme val="minor"/>
      </rPr>
      <t>在校學習狀況之學習心得 (</t>
    </r>
    <r>
      <rPr>
        <sz val="18"/>
        <color rgb="FFFF0000"/>
        <rFont val="新細明體"/>
        <family val="1"/>
        <charset val="136"/>
        <scheme val="minor"/>
      </rPr>
      <t>※</t>
    </r>
    <r>
      <rPr>
        <sz val="18"/>
        <color theme="1"/>
        <rFont val="新細明體"/>
        <family val="1"/>
        <charset val="136"/>
        <scheme val="minor"/>
      </rPr>
      <t>如因基金會提早收件，則填列</t>
    </r>
    <r>
      <rPr>
        <b/>
        <sz val="18"/>
        <color rgb="FF0000FF"/>
        <rFont val="新細明體"/>
        <family val="1"/>
        <charset val="136"/>
        <scheme val="minor"/>
      </rPr>
      <t>113學年度第1學期</t>
    </r>
    <r>
      <rPr>
        <sz val="18"/>
        <color theme="1"/>
        <rFont val="新細明體"/>
        <family val="1"/>
        <charset val="136"/>
        <scheme val="minor"/>
      </rPr>
      <t>之學習心得。)</t>
    </r>
    <phoneticPr fontId="3" type="noConversion"/>
  </si>
  <si>
    <r>
      <rPr>
        <sz val="16"/>
        <color theme="1"/>
        <rFont val="新細明體"/>
        <family val="1"/>
        <charset val="136"/>
        <scheme val="minor"/>
      </rPr>
      <t>二、願意將強項擅長學科之學習方法技巧</t>
    </r>
    <r>
      <rPr>
        <b/>
        <sz val="16"/>
        <color indexed="8"/>
        <rFont val="新細明體"/>
        <family val="1"/>
        <charset val="136"/>
        <scheme val="minor"/>
      </rPr>
      <t>分享</t>
    </r>
    <r>
      <rPr>
        <sz val="16"/>
        <color indexed="8"/>
        <rFont val="新細明體"/>
        <family val="1"/>
        <charset val="136"/>
        <scheme val="minor"/>
      </rPr>
      <t>予其他人嗎?</t>
    </r>
    <r>
      <rPr>
        <sz val="14"/>
        <color indexed="8"/>
        <rFont val="新細明體"/>
        <family val="1"/>
        <charset val="136"/>
        <scheme val="minor"/>
      </rPr>
      <t xml:space="preserve">
</t>
    </r>
    <r>
      <rPr>
        <sz val="15"/>
        <color indexed="8"/>
        <rFont val="新細明體"/>
        <family val="1"/>
        <charset val="136"/>
        <scheme val="minor"/>
      </rPr>
      <t>如願意分享，請將具備</t>
    </r>
    <r>
      <rPr>
        <b/>
        <sz val="15"/>
        <color indexed="8"/>
        <rFont val="新細明體"/>
        <family val="1"/>
        <charset val="136"/>
        <scheme val="minor"/>
      </rPr>
      <t>解題方法概念過程(數理化科)</t>
    </r>
    <r>
      <rPr>
        <sz val="15"/>
        <color indexed="8"/>
        <rFont val="新細明體"/>
        <family val="1"/>
        <charset val="136"/>
        <scheme val="minor"/>
      </rPr>
      <t>或</t>
    </r>
    <r>
      <rPr>
        <b/>
        <sz val="15"/>
        <color indexed="8"/>
        <rFont val="新細明體"/>
        <family val="1"/>
        <charset val="136"/>
        <scheme val="minor"/>
      </rPr>
      <t>理解方法牢記過程(文科)</t>
    </r>
    <r>
      <rPr>
        <sz val="15"/>
        <color indexed="8"/>
        <rFont val="新細明體"/>
        <family val="1"/>
        <charset val="136"/>
        <scheme val="minor"/>
      </rPr>
      <t>之</t>
    </r>
    <r>
      <rPr>
        <b/>
        <u val="double"/>
        <sz val="15"/>
        <color rgb="FF008000"/>
        <rFont val="新細明體"/>
        <family val="1"/>
        <charset val="136"/>
        <scheme val="minor"/>
      </rPr>
      <t>題目解答筆記</t>
    </r>
    <r>
      <rPr>
        <b/>
        <sz val="15"/>
        <color rgb="FF008000"/>
        <rFont val="新細明體"/>
        <family val="1"/>
        <charset val="136"/>
        <scheme val="minor"/>
      </rPr>
      <t>電子檔</t>
    </r>
    <r>
      <rPr>
        <sz val="15"/>
        <color indexed="8"/>
        <rFont val="新細明體"/>
        <family val="1"/>
        <charset val="136"/>
        <scheme val="minor"/>
      </rPr>
      <t>或</t>
    </r>
    <r>
      <rPr>
        <b/>
        <sz val="15"/>
        <color rgb="FF008000"/>
        <rFont val="新細明體"/>
        <family val="1"/>
        <charset val="136"/>
        <scheme val="minor"/>
      </rPr>
      <t>掃描檔</t>
    </r>
    <r>
      <rPr>
        <sz val="15"/>
        <color indexed="8"/>
        <rFont val="新細明體"/>
        <family val="1"/>
        <charset val="136"/>
        <scheme val="minor"/>
      </rPr>
      <t>，於</t>
    </r>
    <r>
      <rPr>
        <b/>
        <sz val="15"/>
        <color rgb="FFFF0000"/>
        <rFont val="新細明體"/>
        <family val="1"/>
        <charset val="136"/>
        <scheme val="minor"/>
      </rPr>
      <t>此學期</t>
    </r>
    <r>
      <rPr>
        <b/>
        <u val="double"/>
        <sz val="15"/>
        <color rgb="FF008000"/>
        <rFont val="新細明體"/>
        <family val="1"/>
        <charset val="136"/>
        <scheme val="minor"/>
      </rPr>
      <t>隨附應備文件一併提交</t>
    </r>
    <r>
      <rPr>
        <b/>
        <sz val="15"/>
        <color rgb="FFFF0000"/>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t>
    </r>
    <r>
      <rPr>
        <sz val="14"/>
        <color indexed="10"/>
        <rFont val="新細明體"/>
        <family val="1"/>
        <charset val="136"/>
        <scheme val="minor"/>
      </rPr>
      <t xml:space="preserve">
</t>
    </r>
    <r>
      <rPr>
        <b/>
        <sz val="14"/>
        <color indexed="10"/>
        <rFont val="新細明體"/>
        <family val="1"/>
        <charset val="136"/>
        <scheme val="minor"/>
      </rPr>
      <t xml:space="preserve">1.願意分享並提供掃描檔或電子檔 </t>
    </r>
    <r>
      <rPr>
        <u val="double"/>
        <sz val="14"/>
        <color indexed="8"/>
        <rFont val="新細明體"/>
        <family val="1"/>
        <charset val="136"/>
        <scheme val="minor"/>
      </rPr>
      <t>題目解答筆記</t>
    </r>
    <r>
      <rPr>
        <sz val="14"/>
        <color indexed="8"/>
        <rFont val="新細明體"/>
        <family val="1"/>
        <charset val="136"/>
        <scheme val="minor"/>
      </rPr>
      <t xml:space="preserve">至基金會
</t>
    </r>
    <r>
      <rPr>
        <b/>
        <sz val="14"/>
        <color indexed="10"/>
        <rFont val="新細明體"/>
        <family val="1"/>
        <charset val="136"/>
        <scheme val="minor"/>
      </rPr>
      <t>2.不願意分享及郵寄</t>
    </r>
    <r>
      <rPr>
        <u val="double"/>
        <sz val="14"/>
        <color indexed="8"/>
        <rFont val="新細明體"/>
        <family val="1"/>
        <charset val="136"/>
        <scheme val="minor"/>
      </rPr>
      <t>題目解答筆記</t>
    </r>
    <r>
      <rPr>
        <sz val="14"/>
        <color indexed="8"/>
        <rFont val="新細明體"/>
        <family val="1"/>
        <charset val="136"/>
        <scheme val="minor"/>
      </rPr>
      <t>至基金會</t>
    </r>
    <phoneticPr fontId="6" type="noConversion"/>
  </si>
  <si>
    <t>2024/9/1</t>
    <phoneticPr fontId="3" type="noConversion"/>
  </si>
  <si>
    <t>2025/1/1</t>
    <phoneticPr fontId="3" type="noConversion"/>
  </si>
  <si>
    <r>
      <t xml:space="preserve">114學年度第一學期
</t>
    </r>
    <r>
      <rPr>
        <b/>
        <sz val="18"/>
        <color rgb="FFFF0000"/>
        <rFont val="新細明體"/>
        <family val="1"/>
        <charset val="136"/>
        <scheme val="minor"/>
      </rPr>
      <t xml:space="preserve">(僅能填此列，才能有帶公式至步驟3.申請書)
</t>
    </r>
    <r>
      <rPr>
        <b/>
        <sz val="18"/>
        <color rgb="FFFF00FF"/>
        <rFont val="新細明體"/>
        <family val="1"/>
        <charset val="136"/>
        <scheme val="minor"/>
      </rPr>
      <t>此列為範例，請直接修改成貴校學生資料</t>
    </r>
    <phoneticPr fontId="3" type="noConversion"/>
  </si>
  <si>
    <t xml:space="preserve">學科:
</t>
  </si>
  <si>
    <t xml:space="preserve">題型:
</t>
  </si>
  <si>
    <t>有無參加:</t>
  </si>
  <si>
    <t xml:space="preserve">社團或活動:
</t>
  </si>
  <si>
    <t xml:space="preserve">無達到學習目標之原因:
</t>
  </si>
  <si>
    <t xml:space="preserve">改善方法:
</t>
  </si>
  <si>
    <t xml:space="preserve">最喜歡的課後休閒活動:
</t>
  </si>
  <si>
    <t xml:space="preserve">收穫:
</t>
  </si>
  <si>
    <r>
      <t>114學年度第二學期(</t>
    </r>
    <r>
      <rPr>
        <b/>
        <sz val="16"/>
        <color rgb="FFFF0000"/>
        <rFont val="新細明體"/>
        <family val="1"/>
        <charset val="136"/>
        <scheme val="minor"/>
      </rPr>
      <t>114下</t>
    </r>
    <r>
      <rPr>
        <sz val="16"/>
        <color indexed="8"/>
        <rFont val="新細明體"/>
        <family val="1"/>
        <charset val="136"/>
        <scheme val="minor"/>
      </rPr>
      <t>)  (Second Semester,February</t>
    </r>
    <r>
      <rPr>
        <b/>
        <sz val="16"/>
        <color rgb="FFFF0000"/>
        <rFont val="新細明體"/>
        <family val="1"/>
        <charset val="136"/>
        <scheme val="minor"/>
      </rPr>
      <t xml:space="preserve"> 2026</t>
    </r>
    <r>
      <rPr>
        <sz val="16"/>
        <color indexed="8"/>
        <rFont val="新細明體"/>
        <family val="1"/>
        <charset val="136"/>
        <scheme val="minor"/>
      </rPr>
      <t xml:space="preserve">) </t>
    </r>
    <phoneticPr fontId="3" type="noConversion"/>
  </si>
  <si>
    <r>
      <t xml:space="preserve">114學年度第二學期
</t>
    </r>
    <r>
      <rPr>
        <b/>
        <sz val="18"/>
        <color rgb="FFFF0000"/>
        <rFont val="新細明體"/>
        <family val="1"/>
        <charset val="136"/>
        <scheme val="minor"/>
      </rPr>
      <t xml:space="preserve">(僅能填此列，才能有帶公式至步驟3.申請書)
</t>
    </r>
    <r>
      <rPr>
        <b/>
        <sz val="18"/>
        <color rgb="FFFF00FF"/>
        <rFont val="新細明體"/>
        <family val="1"/>
        <charset val="136"/>
        <scheme val="minor"/>
      </rPr>
      <t>此列為範例，請直接修改成貴校學生資料</t>
    </r>
    <phoneticPr fontId="3" type="noConversion"/>
  </si>
  <si>
    <t>114學年度第二學期</t>
    <phoneticPr fontId="3" type="noConversion"/>
  </si>
  <si>
    <t xml:space="preserve">學校中文名稱:
學校英文名稱: </t>
    <phoneticPr fontId="6" type="noConversion"/>
  </si>
  <si>
    <t>許大明</t>
    <phoneticPr fontId="3" type="noConversion"/>
  </si>
  <si>
    <t>英文系</t>
    <phoneticPr fontId="3" type="noConversion"/>
  </si>
  <si>
    <t>123456</t>
    <phoneticPr fontId="3" type="noConversion"/>
  </si>
  <si>
    <t>T123456789</t>
    <phoneticPr fontId="3" type="noConversion"/>
  </si>
  <si>
    <t>甲</t>
    <phoneticPr fontId="3" type="noConversion"/>
  </si>
  <si>
    <t>英文</t>
    <phoneticPr fontId="3" type="noConversion"/>
  </si>
  <si>
    <t>畫畫</t>
    <phoneticPr fontId="3" type="noConversion"/>
  </si>
  <si>
    <t>BB</t>
    <phoneticPr fontId="3" type="noConversion"/>
  </si>
  <si>
    <t>家中單親，監護人無法工作，亦沒有提供學生本人生活費的能力。</t>
    <phoneticPr fontId="3" type="noConversion"/>
  </si>
  <si>
    <t>熱心助人，認真向學。</t>
    <phoneticPr fontId="3" type="noConversion"/>
  </si>
  <si>
    <r>
      <t>*</t>
    </r>
    <r>
      <rPr>
        <b/>
        <sz val="11"/>
        <color indexed="8"/>
        <rFont val="細明體"/>
        <family val="3"/>
        <charset val="136"/>
      </rPr>
      <t>身份證字號</t>
    </r>
    <r>
      <rPr>
        <b/>
        <sz val="11"/>
        <color indexed="8"/>
        <rFont val="Arial"/>
        <family val="2"/>
      </rPr>
      <t>ID number</t>
    </r>
    <phoneticPr fontId="3" type="noConversion"/>
  </si>
  <si>
    <r>
      <t>114</t>
    </r>
    <r>
      <rPr>
        <b/>
        <sz val="16"/>
        <color rgb="FF000000"/>
        <rFont val="細明體"/>
        <family val="3"/>
        <charset val="136"/>
      </rPr>
      <t>學年度第</t>
    </r>
    <r>
      <rPr>
        <b/>
        <sz val="16"/>
        <color rgb="FFFF0000"/>
        <rFont val="細明體"/>
        <family val="3"/>
        <charset val="136"/>
      </rPr>
      <t>二</t>
    </r>
    <r>
      <rPr>
        <b/>
        <sz val="16"/>
        <color rgb="FF000000"/>
        <rFont val="細明體"/>
        <family val="3"/>
        <charset val="136"/>
      </rPr>
      <t>學期</t>
    </r>
    <r>
      <rPr>
        <b/>
        <sz val="16"/>
        <color rgb="FF000000"/>
        <rFont val="Arial"/>
        <family val="2"/>
      </rPr>
      <t>(114</t>
    </r>
    <r>
      <rPr>
        <b/>
        <sz val="16"/>
        <color rgb="FFFF0000"/>
        <rFont val="細明體"/>
        <family val="3"/>
        <charset val="136"/>
      </rPr>
      <t>下</t>
    </r>
    <r>
      <rPr>
        <b/>
        <sz val="16"/>
        <color rgb="FF000000"/>
        <rFont val="Arial"/>
        <family val="2"/>
      </rPr>
      <t>)  (</t>
    </r>
    <r>
      <rPr>
        <b/>
        <sz val="16"/>
        <color rgb="FFFF0000"/>
        <rFont val="Arial"/>
        <family val="2"/>
      </rPr>
      <t>Second</t>
    </r>
    <r>
      <rPr>
        <b/>
        <sz val="16"/>
        <color rgb="FF000000"/>
        <rFont val="Arial"/>
        <family val="2"/>
      </rPr>
      <t xml:space="preserve"> Semester,</t>
    </r>
    <r>
      <rPr>
        <b/>
        <sz val="16"/>
        <color rgb="FFFF0000"/>
        <rFont val="Arial"/>
        <family val="2"/>
      </rPr>
      <t>February2026</t>
    </r>
    <r>
      <rPr>
        <b/>
        <sz val="16"/>
        <color rgb="FF000000"/>
        <rFont val="Arial"/>
        <family val="2"/>
      </rPr>
      <t xml:space="preserve">) </t>
    </r>
    <phoneticPr fontId="3" type="noConversion"/>
  </si>
  <si>
    <r>
      <t>114</t>
    </r>
    <r>
      <rPr>
        <b/>
        <sz val="16"/>
        <color rgb="FF000000"/>
        <rFont val="細明體"/>
        <family val="3"/>
        <charset val="136"/>
      </rPr>
      <t>學年度第二學期</t>
    </r>
    <r>
      <rPr>
        <b/>
        <sz val="16"/>
        <color rgb="FF000000"/>
        <rFont val="Arial"/>
        <family val="2"/>
      </rPr>
      <t>(114</t>
    </r>
    <r>
      <rPr>
        <b/>
        <sz val="16"/>
        <color rgb="FF000000"/>
        <rFont val="細明體"/>
        <family val="3"/>
        <charset val="136"/>
      </rPr>
      <t>下</t>
    </r>
    <r>
      <rPr>
        <b/>
        <sz val="16"/>
        <color rgb="FF000000"/>
        <rFont val="Arial"/>
        <family val="2"/>
      </rPr>
      <t xml:space="preserve">)  (Second Semester,February2026) </t>
    </r>
    <phoneticPr fontId="3" type="noConversion"/>
  </si>
  <si>
    <r>
      <t>114</t>
    </r>
    <r>
      <rPr>
        <sz val="12"/>
        <color indexed="8"/>
        <rFont val="細明體"/>
        <family val="3"/>
        <charset val="136"/>
      </rPr>
      <t>學年度第</t>
    </r>
    <r>
      <rPr>
        <sz val="12"/>
        <color rgb="FFFF0000"/>
        <rFont val="細明體"/>
        <family val="3"/>
        <charset val="136"/>
      </rPr>
      <t>二</t>
    </r>
    <r>
      <rPr>
        <sz val="12"/>
        <color indexed="8"/>
        <rFont val="細明體"/>
        <family val="3"/>
        <charset val="136"/>
      </rPr>
      <t>學期</t>
    </r>
    <phoneticPr fontId="3" type="noConversion"/>
  </si>
  <si>
    <r>
      <t>114</t>
    </r>
    <r>
      <rPr>
        <sz val="12"/>
        <color indexed="8"/>
        <rFont val="細明體"/>
        <family val="3"/>
        <charset val="136"/>
      </rPr>
      <t>學年度第二學期</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</si>
  <si>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</si>
  <si>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 xml:space="preserve">財團法人廣源慈善基金會(Guang Yuan Charitable Foundation) </t>
    </r>
    <r>
      <rPr>
        <b/>
        <sz val="16"/>
        <color indexed="8"/>
        <rFont val="新細明體"/>
        <family val="1"/>
        <charset val="136"/>
        <scheme val="minor"/>
      </rPr>
      <t xml:space="preserve"> 助獎學金申請總表 the statistic files of all the application forms
</t>
    </r>
    <r>
      <rPr>
        <sz val="14"/>
        <color indexed="8"/>
        <rFont val="細明體"/>
        <family val="3"/>
        <charset val="136"/>
      </rPr>
      <t/>
    </r>
    <phoneticPr fontId="6" type="noConversion"/>
  </si>
  <si>
    <r>
      <t>114</t>
    </r>
    <r>
      <rPr>
        <b/>
        <sz val="16"/>
        <color indexed="8"/>
        <rFont val="細明體"/>
        <family val="3"/>
        <charset val="136"/>
      </rPr>
      <t>學年度第二學期</t>
    </r>
    <r>
      <rPr>
        <b/>
        <sz val="16"/>
        <color indexed="8"/>
        <rFont val="Arial"/>
        <family val="2"/>
      </rPr>
      <t>(114</t>
    </r>
    <r>
      <rPr>
        <b/>
        <sz val="16"/>
        <color indexed="8"/>
        <rFont val="細明體"/>
        <family val="3"/>
        <charset val="136"/>
      </rPr>
      <t>下</t>
    </r>
    <r>
      <rPr>
        <b/>
        <sz val="16"/>
        <color indexed="8"/>
        <rFont val="Arial"/>
        <family val="2"/>
      </rPr>
      <t xml:space="preserve">)  (Second Semester,February 2026) </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</si>
</sst>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quot;$&quot;* #,##0.00_-;_-&quot;$&quot;* &quot;-&quot;??_-;_-@_-"/>
    <numFmt numFmtId="176" formatCode="#,##0_);[Red]\(#,##0\)"/>
    <numFmt numFmtId="177" formatCode="0_);[Red]\(0\)"/>
    <numFmt numFmtId="178" formatCode="#,##0;[Red]#,##0"/>
    <numFmt numFmtId="179" formatCode="0.00_);[Red]\(0.00\)"/>
    <numFmt numFmtId="180" formatCode="#,##0_ "/>
    <numFmt numFmtId="181" formatCode="yyyy/mm/dd"/>
  </numFmts>
  <fonts count="282">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name val="新細明體"/>
      <family val="2"/>
      <charset val="136"/>
      <scheme val="minor"/>
    </font>
    <font>
      <sz val="11"/>
      <color rgb="FF000000"/>
      <name val="新細明體"/>
      <family val="2"/>
      <scheme val="minor"/>
    </font>
    <font>
      <sz val="12"/>
      <color indexed="8"/>
      <name val="新細明體"/>
      <family val="1"/>
      <charset val="136"/>
    </font>
    <font>
      <sz val="9"/>
      <name val="新細明體"/>
      <family val="1"/>
      <charset val="136"/>
    </font>
    <font>
      <b/>
      <sz val="20"/>
      <color indexed="10"/>
      <name val="標楷體"/>
      <family val="4"/>
      <charset val="136"/>
    </font>
    <font>
      <sz val="10"/>
      <color theme="1"/>
      <name val="Verdana"/>
      <family val="2"/>
    </font>
    <font>
      <sz val="11"/>
      <color theme="1"/>
      <name val="新細明體"/>
      <family val="2"/>
      <charset val="136"/>
      <scheme val="minor"/>
    </font>
    <font>
      <sz val="12"/>
      <name val="新細明體"/>
      <family val="1"/>
      <charset val="136"/>
    </font>
    <font>
      <sz val="10"/>
      <name val="Arial"/>
      <family val="2"/>
    </font>
    <font>
      <u/>
      <sz val="12"/>
      <color theme="10"/>
      <name val="新細明體"/>
      <family val="2"/>
      <charset val="136"/>
      <scheme val="minor"/>
    </font>
    <font>
      <b/>
      <sz val="14"/>
      <color rgb="FFFF0000"/>
      <name val="Arial"/>
      <family val="2"/>
    </font>
    <font>
      <sz val="12"/>
      <color indexed="8"/>
      <name val="Arial"/>
      <family val="2"/>
    </font>
    <font>
      <b/>
      <sz val="12"/>
      <color indexed="8"/>
      <name val="Arial"/>
      <family val="2"/>
    </font>
    <font>
      <sz val="16"/>
      <color rgb="FF000000"/>
      <name val="Arial"/>
      <family val="2"/>
    </font>
    <font>
      <b/>
      <sz val="12"/>
      <color theme="1"/>
      <name val="Arial"/>
      <family val="2"/>
    </font>
    <font>
      <b/>
      <sz val="16"/>
      <color rgb="FFFF0000"/>
      <name val="Arial"/>
      <family val="2"/>
    </font>
    <font>
      <sz val="12"/>
      <color theme="1"/>
      <name val="Arial"/>
      <family val="2"/>
    </font>
    <font>
      <sz val="12"/>
      <color indexed="10"/>
      <name val="Arial"/>
      <family val="2"/>
    </font>
    <font>
      <b/>
      <sz val="26"/>
      <color theme="1"/>
      <name val="Arial"/>
      <family val="2"/>
    </font>
    <font>
      <b/>
      <sz val="14"/>
      <color theme="1"/>
      <name val="Arial"/>
      <family val="2"/>
    </font>
    <font>
      <b/>
      <sz val="14"/>
      <name val="Arial"/>
      <family val="2"/>
    </font>
    <font>
      <sz val="14"/>
      <name val="Arial"/>
      <family val="2"/>
    </font>
    <font>
      <sz val="14"/>
      <color theme="1"/>
      <name val="Arial"/>
      <family val="2"/>
    </font>
    <font>
      <sz val="12"/>
      <color rgb="FFFF0000"/>
      <name val="Arial"/>
      <family val="2"/>
    </font>
    <font>
      <b/>
      <sz val="16"/>
      <color theme="1"/>
      <name val="Arial"/>
      <family val="2"/>
    </font>
    <font>
      <sz val="8"/>
      <color indexed="8"/>
      <name val="Arial"/>
      <family val="2"/>
    </font>
    <font>
      <b/>
      <sz val="16"/>
      <color rgb="FF000000"/>
      <name val="Arial"/>
      <family val="2"/>
    </font>
    <font>
      <b/>
      <sz val="16"/>
      <color rgb="FF000000"/>
      <name val="細明體"/>
      <family val="3"/>
      <charset val="136"/>
    </font>
    <font>
      <sz val="12"/>
      <color theme="1"/>
      <name val="細明體"/>
      <family val="3"/>
      <charset val="136"/>
    </font>
    <font>
      <b/>
      <sz val="14"/>
      <color rgb="FFFF0000"/>
      <name val="細明體"/>
      <family val="3"/>
      <charset val="136"/>
    </font>
    <font>
      <sz val="14"/>
      <color rgb="FFFF0000"/>
      <name val="細明體"/>
      <family val="3"/>
      <charset val="136"/>
    </font>
    <font>
      <sz val="14"/>
      <name val="細明體"/>
      <family val="3"/>
      <charset val="136"/>
    </font>
    <font>
      <b/>
      <sz val="16"/>
      <color rgb="FFFF0000"/>
      <name val="細明體"/>
      <family val="3"/>
      <charset val="136"/>
    </font>
    <font>
      <b/>
      <sz val="26"/>
      <color theme="1"/>
      <name val="細明體"/>
      <family val="3"/>
      <charset val="136"/>
    </font>
    <font>
      <b/>
      <sz val="14"/>
      <name val="細明體"/>
      <family val="3"/>
      <charset val="136"/>
    </font>
    <font>
      <b/>
      <u/>
      <sz val="14"/>
      <name val="細明體"/>
      <family val="3"/>
      <charset val="136"/>
    </font>
    <font>
      <u/>
      <sz val="14"/>
      <name val="細明體"/>
      <family val="3"/>
      <charset val="136"/>
    </font>
    <font>
      <u val="double"/>
      <sz val="14"/>
      <name val="細明體"/>
      <family val="3"/>
      <charset val="136"/>
    </font>
    <font>
      <sz val="12"/>
      <color rgb="FFFF0000"/>
      <name val="細明體"/>
      <family val="3"/>
      <charset val="136"/>
    </font>
    <font>
      <sz val="12"/>
      <color indexed="8"/>
      <name val="細明體"/>
      <family val="3"/>
      <charset val="136"/>
    </font>
    <font>
      <sz val="14"/>
      <color indexed="8"/>
      <name val="細明體"/>
      <family val="3"/>
      <charset val="136"/>
    </font>
    <font>
      <b/>
      <sz val="14"/>
      <color rgb="FF0000FF"/>
      <name val="細明體"/>
      <family val="3"/>
      <charset val="136"/>
    </font>
    <font>
      <sz val="12"/>
      <color rgb="FF000000"/>
      <name val="Arial"/>
      <family val="2"/>
    </font>
    <font>
      <b/>
      <sz val="12"/>
      <color rgb="FF7030A0"/>
      <name val="Arial"/>
      <family val="2"/>
    </font>
    <font>
      <sz val="12"/>
      <color theme="1"/>
      <name val="Arial Unicode MS"/>
      <family val="2"/>
      <charset val="136"/>
    </font>
    <font>
      <b/>
      <sz val="12"/>
      <color rgb="FFFF0000"/>
      <name val="Arial Unicode MS"/>
      <family val="2"/>
      <charset val="136"/>
    </font>
    <font>
      <u/>
      <sz val="12"/>
      <color theme="1"/>
      <name val="Arial Unicode MS"/>
      <family val="2"/>
      <charset val="136"/>
    </font>
    <font>
      <b/>
      <sz val="16"/>
      <color indexed="8"/>
      <name val="Arial"/>
      <family val="2"/>
    </font>
    <font>
      <b/>
      <sz val="11"/>
      <color indexed="8"/>
      <name val="Arial"/>
      <family val="2"/>
    </font>
    <font>
      <b/>
      <sz val="11"/>
      <color indexed="8"/>
      <name val="細明體"/>
      <family val="3"/>
      <charset val="136"/>
    </font>
    <font>
      <b/>
      <sz val="11"/>
      <color theme="1"/>
      <name val="Arial"/>
      <family val="2"/>
    </font>
    <font>
      <b/>
      <sz val="11"/>
      <color theme="1"/>
      <name val="細明體"/>
      <family val="3"/>
      <charset val="136"/>
    </font>
    <font>
      <b/>
      <sz val="11"/>
      <color rgb="FF000000"/>
      <name val="Arial"/>
      <family val="2"/>
    </font>
    <font>
      <b/>
      <sz val="11"/>
      <color rgb="FF000000"/>
      <name val="細明體"/>
      <family val="3"/>
      <charset val="136"/>
    </font>
    <font>
      <sz val="11"/>
      <color indexed="8"/>
      <name val="Arial"/>
      <family val="2"/>
    </font>
    <font>
      <b/>
      <sz val="16"/>
      <color rgb="FFFF00FF"/>
      <name val="Arial"/>
      <family val="2"/>
    </font>
    <font>
      <b/>
      <sz val="16"/>
      <color rgb="FF0000FF"/>
      <name val="Arial"/>
      <family val="2"/>
    </font>
    <font>
      <b/>
      <sz val="14"/>
      <color rgb="FF0000FF"/>
      <name val="Arial"/>
      <family val="2"/>
    </font>
    <font>
      <b/>
      <sz val="14"/>
      <color rgb="FF00B050"/>
      <name val="細明體"/>
      <family val="3"/>
      <charset val="136"/>
    </font>
    <font>
      <sz val="9"/>
      <name val="新細明體"/>
      <family val="1"/>
      <charset val="136"/>
      <scheme val="minor"/>
    </font>
    <font>
      <b/>
      <sz val="16"/>
      <color rgb="FF00B050"/>
      <name val="細明體"/>
      <family val="3"/>
      <charset val="136"/>
    </font>
    <font>
      <b/>
      <sz val="14"/>
      <color indexed="10"/>
      <name val="新細明體"/>
      <family val="1"/>
      <charset val="136"/>
      <scheme val="minor"/>
    </font>
    <font>
      <b/>
      <sz val="14"/>
      <color rgb="FF0000FF"/>
      <name val="新細明體"/>
      <family val="1"/>
      <charset val="136"/>
      <scheme val="minor"/>
    </font>
    <font>
      <b/>
      <sz val="14"/>
      <name val="新細明體"/>
      <family val="1"/>
      <charset val="136"/>
      <scheme val="minor"/>
    </font>
    <font>
      <b/>
      <sz val="16"/>
      <name val="新細明體"/>
      <family val="1"/>
      <charset val="136"/>
      <scheme val="minor"/>
    </font>
    <font>
      <b/>
      <sz val="14"/>
      <color indexed="8"/>
      <name val="新細明體"/>
      <family val="1"/>
      <charset val="136"/>
      <scheme val="minor"/>
    </font>
    <font>
      <sz val="14"/>
      <color indexed="8"/>
      <name val="新細明體"/>
      <family val="1"/>
      <charset val="136"/>
      <scheme val="minor"/>
    </font>
    <font>
      <sz val="14"/>
      <color indexed="10"/>
      <name val="新細明體"/>
      <family val="1"/>
      <charset val="136"/>
      <scheme val="minor"/>
    </font>
    <font>
      <b/>
      <sz val="14"/>
      <color theme="1"/>
      <name val="新細明體"/>
      <family val="1"/>
      <charset val="136"/>
      <scheme val="minor"/>
    </font>
    <font>
      <b/>
      <u/>
      <sz val="14"/>
      <color indexed="8"/>
      <name val="新細明體"/>
      <family val="1"/>
      <charset val="136"/>
      <scheme val="minor"/>
    </font>
    <font>
      <b/>
      <u/>
      <sz val="14"/>
      <color indexed="10"/>
      <name val="新細明體"/>
      <family val="1"/>
      <charset val="136"/>
      <scheme val="minor"/>
    </font>
    <font>
      <sz val="14"/>
      <color theme="1"/>
      <name val="新細明體"/>
      <family val="1"/>
      <charset val="136"/>
      <scheme val="minor"/>
    </font>
    <font>
      <sz val="14"/>
      <color rgb="FFFF0000"/>
      <name val="新細明體"/>
      <family val="1"/>
      <charset val="136"/>
      <scheme val="minor"/>
    </font>
    <font>
      <sz val="14"/>
      <color indexed="12"/>
      <name val="新細明體"/>
      <family val="1"/>
      <charset val="136"/>
      <scheme val="minor"/>
    </font>
    <font>
      <b/>
      <sz val="14"/>
      <color indexed="12"/>
      <name val="新細明體"/>
      <family val="1"/>
      <charset val="136"/>
      <scheme val="minor"/>
    </font>
    <font>
      <b/>
      <sz val="14"/>
      <color rgb="FFFF0000"/>
      <name val="新細明體"/>
      <family val="1"/>
      <charset val="136"/>
      <scheme val="minor"/>
    </font>
    <font>
      <u val="double"/>
      <sz val="14"/>
      <color indexed="8"/>
      <name val="新細明體"/>
      <family val="1"/>
      <charset val="136"/>
      <scheme val="minor"/>
    </font>
    <font>
      <sz val="16"/>
      <color theme="1"/>
      <name val="新細明體"/>
      <family val="1"/>
      <charset val="136"/>
      <scheme val="minor"/>
    </font>
    <font>
      <sz val="14"/>
      <name val="新細明體"/>
      <family val="1"/>
      <charset val="136"/>
      <scheme val="minor"/>
    </font>
    <font>
      <b/>
      <sz val="16"/>
      <color rgb="FFFF0000"/>
      <name val="新細明體"/>
      <family val="1"/>
      <charset val="136"/>
      <scheme val="minor"/>
    </font>
    <font>
      <b/>
      <sz val="18"/>
      <color rgb="FFFF0000"/>
      <name val="新細明體"/>
      <family val="1"/>
      <charset val="136"/>
      <scheme val="minor"/>
    </font>
    <font>
      <sz val="16"/>
      <color indexed="8"/>
      <name val="新細明體"/>
      <family val="1"/>
      <charset val="136"/>
      <scheme val="minor"/>
    </font>
    <font>
      <b/>
      <sz val="14"/>
      <color rgb="FF00B050"/>
      <name val="新細明體"/>
      <family val="1"/>
      <charset val="136"/>
      <scheme val="minor"/>
    </font>
    <font>
      <b/>
      <sz val="14"/>
      <color rgb="FFFF00FF"/>
      <name val="新細明體"/>
      <family val="1"/>
      <charset val="136"/>
      <scheme val="minor"/>
    </font>
    <font>
      <b/>
      <u/>
      <sz val="14"/>
      <color rgb="FFFF0000"/>
      <name val="新細明體"/>
      <family val="1"/>
      <charset val="136"/>
      <scheme val="minor"/>
    </font>
    <font>
      <b/>
      <sz val="14"/>
      <color rgb="FF000000"/>
      <name val="新細明體"/>
      <family val="1"/>
      <charset val="136"/>
      <scheme val="minor"/>
    </font>
    <font>
      <b/>
      <u/>
      <sz val="14"/>
      <name val="新細明體"/>
      <family val="1"/>
      <charset val="136"/>
      <scheme val="minor"/>
    </font>
    <font>
      <sz val="18"/>
      <color theme="1"/>
      <name val="新細明體"/>
      <family val="1"/>
      <charset val="136"/>
      <scheme val="minor"/>
    </font>
    <font>
      <b/>
      <u/>
      <sz val="14"/>
      <color rgb="FFFF00FF"/>
      <name val="新細明體"/>
      <family val="1"/>
      <charset val="136"/>
      <scheme val="minor"/>
    </font>
    <font>
      <b/>
      <sz val="16"/>
      <color rgb="FFFF00FF"/>
      <name val="新細明體"/>
      <family val="1"/>
      <charset val="136"/>
      <scheme val="minor"/>
    </font>
    <font>
      <b/>
      <sz val="12"/>
      <color rgb="FF000000"/>
      <name val="標楷體"/>
      <family val="4"/>
      <charset val="136"/>
    </font>
    <font>
      <b/>
      <sz val="14"/>
      <color theme="1"/>
      <name val="標楷體"/>
      <family val="4"/>
      <charset val="136"/>
    </font>
    <font>
      <b/>
      <sz val="14"/>
      <color rgb="FFFF0000"/>
      <name val="標楷體"/>
      <family val="4"/>
      <charset val="136"/>
    </font>
    <font>
      <b/>
      <sz val="14"/>
      <color rgb="FFFF00FF"/>
      <name val="標楷體"/>
      <family val="4"/>
      <charset val="136"/>
    </font>
    <font>
      <sz val="14"/>
      <color theme="1"/>
      <name val="標楷體"/>
      <family val="4"/>
      <charset val="136"/>
    </font>
    <font>
      <sz val="12"/>
      <color theme="1"/>
      <name val="標楷體"/>
      <family val="4"/>
      <charset val="136"/>
    </font>
    <font>
      <sz val="12"/>
      <color rgb="FFFF0000"/>
      <name val="標楷體"/>
      <family val="4"/>
      <charset val="136"/>
    </font>
    <font>
      <b/>
      <sz val="16"/>
      <color rgb="FFFF0000"/>
      <name val="標楷體"/>
      <family val="4"/>
      <charset val="136"/>
    </font>
    <font>
      <sz val="14"/>
      <color theme="1"/>
      <name val="細明體"/>
      <family val="3"/>
      <charset val="136"/>
    </font>
    <font>
      <b/>
      <sz val="14"/>
      <color rgb="FF00B050"/>
      <name val="Arial"/>
      <family val="2"/>
    </font>
    <font>
      <sz val="14"/>
      <color rgb="FFFF0000"/>
      <name val="Arial"/>
      <family val="2"/>
    </font>
    <font>
      <sz val="12"/>
      <color rgb="FF0000FF"/>
      <name val="標楷體"/>
      <family val="4"/>
      <charset val="136"/>
    </font>
    <font>
      <sz val="14"/>
      <name val="標楷體"/>
      <family val="4"/>
      <charset val="136"/>
    </font>
    <font>
      <b/>
      <sz val="16"/>
      <color theme="1"/>
      <name val="標楷體"/>
      <family val="4"/>
      <charset val="136"/>
    </font>
    <font>
      <sz val="16"/>
      <color theme="1"/>
      <name val="標楷體"/>
      <family val="4"/>
      <charset val="136"/>
    </font>
    <font>
      <b/>
      <u/>
      <sz val="16"/>
      <color theme="1"/>
      <name val="標楷體"/>
      <family val="4"/>
      <charset val="136"/>
    </font>
    <font>
      <sz val="15"/>
      <color theme="1"/>
      <name val="標楷體"/>
      <family val="4"/>
      <charset val="136"/>
    </font>
    <font>
      <b/>
      <sz val="15"/>
      <color rgb="FFFF0000"/>
      <name val="標楷體"/>
      <family val="4"/>
      <charset val="136"/>
    </font>
    <font>
      <sz val="14"/>
      <color rgb="FF0000FF"/>
      <name val="新細明體"/>
      <family val="1"/>
      <charset val="136"/>
      <scheme val="minor"/>
    </font>
    <font>
      <u/>
      <sz val="14"/>
      <color rgb="FF0000FF"/>
      <name val="新細明體"/>
      <family val="1"/>
      <charset val="136"/>
      <scheme val="minor"/>
    </font>
    <font>
      <u/>
      <sz val="14"/>
      <color rgb="FFFF0000"/>
      <name val="新細明體"/>
      <family val="1"/>
      <charset val="136"/>
      <scheme val="minor"/>
    </font>
    <font>
      <sz val="14"/>
      <color rgb="FF000000"/>
      <name val="新細明體"/>
      <family val="1"/>
      <charset val="136"/>
      <scheme val="minor"/>
    </font>
    <font>
      <b/>
      <u/>
      <sz val="14"/>
      <color rgb="FF00B050"/>
      <name val="新細明體"/>
      <family val="1"/>
      <charset val="136"/>
      <scheme val="minor"/>
    </font>
    <font>
      <sz val="14"/>
      <color rgb="FF006600"/>
      <name val="新細明體"/>
      <family val="1"/>
      <charset val="136"/>
      <scheme val="minor"/>
    </font>
    <font>
      <sz val="14"/>
      <color indexed="8"/>
      <name val="Arial"/>
      <family val="2"/>
    </font>
    <font>
      <sz val="14"/>
      <color theme="0"/>
      <name val="新細明體"/>
      <family val="1"/>
      <charset val="136"/>
      <scheme val="minor"/>
    </font>
    <font>
      <b/>
      <sz val="16"/>
      <color indexed="8"/>
      <name val="新細明體"/>
      <family val="1"/>
      <charset val="136"/>
      <scheme val="minor"/>
    </font>
    <font>
      <b/>
      <u/>
      <sz val="16"/>
      <color rgb="FFFF0000"/>
      <name val="新細明體"/>
      <family val="1"/>
      <charset val="136"/>
      <scheme val="minor"/>
    </font>
    <font>
      <b/>
      <sz val="16"/>
      <color rgb="FF0000FF"/>
      <name val="新細明體"/>
      <family val="1"/>
      <charset val="136"/>
      <scheme val="minor"/>
    </font>
    <font>
      <b/>
      <u/>
      <sz val="16"/>
      <name val="新細明體"/>
      <family val="1"/>
      <charset val="136"/>
      <scheme val="minor"/>
    </font>
    <font>
      <sz val="16"/>
      <color rgb="FFFF0000"/>
      <name val="新細明體"/>
      <family val="1"/>
      <charset val="136"/>
      <scheme val="minor"/>
    </font>
    <font>
      <b/>
      <sz val="16"/>
      <color theme="1"/>
      <name val="新細明體"/>
      <family val="1"/>
      <charset val="136"/>
      <scheme val="minor"/>
    </font>
    <font>
      <b/>
      <sz val="16"/>
      <color rgb="FF0000FF"/>
      <name val="標楷體"/>
      <family val="4"/>
      <charset val="136"/>
    </font>
    <font>
      <b/>
      <sz val="16"/>
      <color theme="1"/>
      <name val="新細明體"/>
      <family val="1"/>
      <charset val="136"/>
    </font>
    <font>
      <sz val="16"/>
      <color rgb="FFFF00FF"/>
      <name val="標楷體"/>
      <family val="4"/>
      <charset val="136"/>
    </font>
    <font>
      <b/>
      <sz val="16"/>
      <color rgb="FFFF00FF"/>
      <name val="標楷體"/>
      <family val="4"/>
      <charset val="136"/>
    </font>
    <font>
      <b/>
      <sz val="16"/>
      <name val="標楷體"/>
      <family val="4"/>
      <charset val="136"/>
    </font>
    <font>
      <b/>
      <sz val="16"/>
      <color rgb="FF00B050"/>
      <name val="標楷體"/>
      <family val="4"/>
      <charset val="136"/>
    </font>
    <font>
      <b/>
      <sz val="15"/>
      <name val="標楷體"/>
      <family val="4"/>
      <charset val="136"/>
    </font>
    <font>
      <b/>
      <sz val="18"/>
      <color rgb="FFFF00FF"/>
      <name val="標楷體"/>
      <family val="4"/>
      <charset val="136"/>
    </font>
    <font>
      <sz val="14"/>
      <color indexed="10"/>
      <name val="Arial"/>
      <family val="2"/>
    </font>
    <font>
      <b/>
      <sz val="14"/>
      <color theme="1"/>
      <name val="細明體"/>
      <family val="3"/>
      <charset val="136"/>
    </font>
    <font>
      <b/>
      <sz val="14"/>
      <color indexed="8"/>
      <name val="Arial"/>
      <family val="2"/>
    </font>
    <font>
      <b/>
      <sz val="14"/>
      <color indexed="8"/>
      <name val="細明體"/>
      <family val="3"/>
      <charset val="136"/>
    </font>
    <font>
      <b/>
      <sz val="14"/>
      <color indexed="10"/>
      <name val="Arial"/>
      <family val="2"/>
    </font>
    <font>
      <b/>
      <sz val="14"/>
      <color indexed="10"/>
      <name val="細明體"/>
      <family val="3"/>
      <charset val="136"/>
    </font>
    <font>
      <b/>
      <u/>
      <sz val="16"/>
      <color rgb="FF0000FF"/>
      <name val="新細明體"/>
      <family val="1"/>
      <charset val="136"/>
      <scheme val="minor"/>
    </font>
    <font>
      <sz val="16"/>
      <name val="標楷體"/>
      <family val="4"/>
      <charset val="136"/>
    </font>
    <font>
      <sz val="18"/>
      <color theme="1"/>
      <name val="標楷體"/>
      <family val="4"/>
      <charset val="136"/>
    </font>
    <font>
      <b/>
      <sz val="18"/>
      <color theme="1"/>
      <name val="標楷體"/>
      <family val="4"/>
      <charset val="136"/>
    </font>
    <font>
      <b/>
      <sz val="18"/>
      <color rgb="FFFF0000"/>
      <name val="標楷體"/>
      <family val="4"/>
      <charset val="136"/>
    </font>
    <font>
      <sz val="16"/>
      <color theme="1"/>
      <name val="Wingdings"/>
      <charset val="2"/>
    </font>
    <font>
      <b/>
      <u/>
      <sz val="16"/>
      <color rgb="FFFF0000"/>
      <name val="標楷體"/>
      <family val="4"/>
      <charset val="136"/>
    </font>
    <font>
      <b/>
      <u/>
      <sz val="16"/>
      <color rgb="FF00B050"/>
      <name val="標楷體"/>
      <family val="4"/>
      <charset val="136"/>
    </font>
    <font>
      <b/>
      <sz val="16"/>
      <color rgb="FF008000"/>
      <name val="標楷體"/>
      <family val="4"/>
      <charset val="136"/>
    </font>
    <font>
      <b/>
      <sz val="16"/>
      <color rgb="FF006600"/>
      <name val="標楷體"/>
      <family val="4"/>
      <charset val="136"/>
    </font>
    <font>
      <b/>
      <sz val="15"/>
      <color rgb="FFFF0000"/>
      <name val="新細明體"/>
      <family val="1"/>
      <charset val="136"/>
    </font>
    <font>
      <u/>
      <sz val="16"/>
      <color theme="1"/>
      <name val="標楷體"/>
      <family val="4"/>
      <charset val="136"/>
    </font>
    <font>
      <sz val="16"/>
      <color rgb="FFFF0000"/>
      <name val="標楷體"/>
      <family val="4"/>
      <charset val="136"/>
    </font>
    <font>
      <b/>
      <sz val="18"/>
      <color rgb="FF0000FF"/>
      <name val="標楷體"/>
      <family val="4"/>
      <charset val="136"/>
    </font>
    <font>
      <b/>
      <sz val="16"/>
      <color rgb="FF000000"/>
      <name val="標楷體"/>
      <family val="4"/>
      <charset val="136"/>
    </font>
    <font>
      <sz val="16"/>
      <name val="新細明體"/>
      <family val="1"/>
      <charset val="136"/>
      <scheme val="minor"/>
    </font>
    <font>
      <sz val="11"/>
      <color rgb="FF000000"/>
      <name val="新細明體"/>
      <family val="1"/>
      <charset val="136"/>
      <scheme val="minor"/>
    </font>
    <font>
      <sz val="11"/>
      <color theme="1"/>
      <name val="新細明體"/>
      <family val="1"/>
      <charset val="136"/>
      <scheme val="minor"/>
    </font>
    <font>
      <u/>
      <sz val="12"/>
      <color theme="10"/>
      <name val="新細明體"/>
      <family val="1"/>
      <charset val="136"/>
      <scheme val="minor"/>
    </font>
    <font>
      <b/>
      <sz val="16"/>
      <color rgb="FF006600"/>
      <name val="細明體"/>
      <family val="3"/>
      <charset val="136"/>
    </font>
    <font>
      <b/>
      <sz val="16"/>
      <color rgb="FF0000FF"/>
      <name val="細明體"/>
      <family val="3"/>
      <charset val="136"/>
    </font>
    <font>
      <b/>
      <u val="double"/>
      <sz val="18"/>
      <color rgb="FFFF0000"/>
      <name val="標楷體"/>
      <family val="4"/>
      <charset val="136"/>
    </font>
    <font>
      <sz val="18"/>
      <color rgb="FFFF0000"/>
      <name val="標楷體"/>
      <family val="4"/>
      <charset val="136"/>
    </font>
    <font>
      <b/>
      <u/>
      <sz val="18"/>
      <color rgb="FFFF0000"/>
      <name val="標楷體"/>
      <family val="4"/>
      <charset val="136"/>
    </font>
    <font>
      <b/>
      <sz val="20"/>
      <color rgb="FFFF0000"/>
      <name val="標楷體"/>
      <family val="4"/>
      <charset val="136"/>
    </font>
    <font>
      <b/>
      <sz val="20"/>
      <color theme="1"/>
      <name val="標楷體"/>
      <family val="4"/>
      <charset val="136"/>
    </font>
    <font>
      <b/>
      <u/>
      <sz val="18"/>
      <color rgb="FF00B050"/>
      <name val="標楷體"/>
      <family val="4"/>
      <charset val="136"/>
    </font>
    <font>
      <b/>
      <u/>
      <sz val="18"/>
      <color rgb="FF009900"/>
      <name val="標楷體"/>
      <family val="4"/>
      <charset val="136"/>
    </font>
    <font>
      <b/>
      <sz val="18"/>
      <color rgb="FF008000"/>
      <name val="標楷體"/>
      <family val="4"/>
      <charset val="136"/>
    </font>
    <font>
      <u/>
      <sz val="18"/>
      <color theme="1"/>
      <name val="標楷體"/>
      <family val="4"/>
      <charset val="136"/>
    </font>
    <font>
      <b/>
      <sz val="18"/>
      <color theme="1"/>
      <name val="新細明體"/>
      <family val="1"/>
      <charset val="136"/>
    </font>
    <font>
      <b/>
      <sz val="18"/>
      <color rgb="FF0000FF"/>
      <name val="新細明體"/>
      <family val="1"/>
      <charset val="136"/>
    </font>
    <font>
      <sz val="18"/>
      <color rgb="FF000000"/>
      <name val="標楷體"/>
      <family val="4"/>
      <charset val="136"/>
    </font>
    <font>
      <b/>
      <sz val="18"/>
      <color rgb="FFFF0000"/>
      <name val="新細明體"/>
      <family val="1"/>
      <charset val="136"/>
    </font>
    <font>
      <sz val="17"/>
      <color theme="1"/>
      <name val="標楷體"/>
      <family val="4"/>
      <charset val="136"/>
    </font>
    <font>
      <b/>
      <sz val="17"/>
      <color rgb="FFFF0000"/>
      <name val="標楷體"/>
      <family val="4"/>
      <charset val="136"/>
    </font>
    <font>
      <b/>
      <strike/>
      <sz val="18"/>
      <color theme="1"/>
      <name val="標楷體"/>
      <family val="4"/>
      <charset val="136"/>
    </font>
    <font>
      <b/>
      <u/>
      <sz val="18"/>
      <color theme="1"/>
      <name val="標楷體"/>
      <family val="4"/>
      <charset val="136"/>
    </font>
    <font>
      <b/>
      <u/>
      <sz val="17"/>
      <color rgb="FFFF0000"/>
      <name val="標楷體"/>
      <family val="4"/>
      <charset val="136"/>
    </font>
    <font>
      <b/>
      <sz val="18"/>
      <color rgb="FF00B050"/>
      <name val="標楷體"/>
      <family val="4"/>
      <charset val="136"/>
    </font>
    <font>
      <sz val="17"/>
      <name val="標楷體"/>
      <family val="4"/>
      <charset val="136"/>
    </font>
    <font>
      <sz val="18"/>
      <color rgb="FF008000"/>
      <name val="標楷體"/>
      <family val="4"/>
      <charset val="136"/>
    </font>
    <font>
      <b/>
      <sz val="18"/>
      <color rgb="FF006600"/>
      <name val="標楷體"/>
      <family val="4"/>
      <charset val="136"/>
    </font>
    <font>
      <b/>
      <sz val="16"/>
      <color theme="1"/>
      <name val="Microsoft YaHei Light"/>
      <family val="2"/>
      <charset val="134"/>
    </font>
    <font>
      <sz val="12"/>
      <color theme="1"/>
      <name val="Microsoft YaHei Light"/>
      <family val="2"/>
      <charset val="134"/>
    </font>
    <font>
      <sz val="18"/>
      <color theme="1"/>
      <name val="Microsoft YaHei Light"/>
      <family val="2"/>
      <charset val="134"/>
    </font>
    <font>
      <b/>
      <sz val="18"/>
      <color rgb="FFFF0000"/>
      <name val="Microsoft YaHei Light"/>
      <family val="2"/>
      <charset val="134"/>
    </font>
    <font>
      <sz val="16"/>
      <color theme="1"/>
      <name val="Microsoft YaHei Light"/>
      <family val="2"/>
      <charset val="134"/>
    </font>
    <font>
      <b/>
      <sz val="16"/>
      <color rgb="FFFF0000"/>
      <name val="Microsoft YaHei Light"/>
      <family val="2"/>
      <charset val="134"/>
    </font>
    <font>
      <b/>
      <sz val="16"/>
      <color rgb="FFFF00FF"/>
      <name val="Microsoft YaHei Light"/>
      <family val="2"/>
      <charset val="134"/>
    </font>
    <font>
      <b/>
      <sz val="18"/>
      <color rgb="FFFF00FF"/>
      <name val="Microsoft YaHei Light"/>
      <family val="2"/>
      <charset val="134"/>
    </font>
    <font>
      <b/>
      <u/>
      <sz val="16"/>
      <color rgb="FF00B050"/>
      <name val="Microsoft YaHei Light"/>
      <family val="2"/>
      <charset val="134"/>
    </font>
    <font>
      <b/>
      <i/>
      <sz val="16"/>
      <color theme="1"/>
      <name val="Microsoft YaHei Light"/>
      <family val="2"/>
      <charset val="134"/>
    </font>
    <font>
      <sz val="16"/>
      <color indexed="8"/>
      <name val="Arial"/>
      <family val="2"/>
    </font>
    <font>
      <sz val="16"/>
      <color theme="1"/>
      <name val="Arial"/>
      <family val="2"/>
    </font>
    <font>
      <sz val="40"/>
      <color theme="1"/>
      <name val="新細明體"/>
      <family val="1"/>
      <charset val="136"/>
      <scheme val="minor"/>
    </font>
    <font>
      <b/>
      <sz val="50"/>
      <color theme="1"/>
      <name val="新細明體"/>
      <family val="1"/>
      <charset val="136"/>
      <scheme val="minor"/>
    </font>
    <font>
      <sz val="50"/>
      <color theme="1"/>
      <name val="新細明體"/>
      <family val="1"/>
      <charset val="136"/>
      <scheme val="minor"/>
    </font>
    <font>
      <b/>
      <sz val="50"/>
      <color rgb="FFFF0000"/>
      <name val="新細明體"/>
      <family val="1"/>
      <charset val="136"/>
      <scheme val="minor"/>
    </font>
    <font>
      <b/>
      <u/>
      <sz val="50"/>
      <color rgb="FFFF0000"/>
      <name val="新細明體"/>
      <family val="1"/>
      <charset val="136"/>
      <scheme val="minor"/>
    </font>
    <font>
      <sz val="50"/>
      <color rgb="FF0000FF"/>
      <name val="新細明體"/>
      <family val="1"/>
      <charset val="136"/>
      <scheme val="minor"/>
    </font>
    <font>
      <sz val="18"/>
      <color rgb="FF006600"/>
      <name val="標楷體"/>
      <family val="4"/>
      <charset val="136"/>
    </font>
    <font>
      <b/>
      <sz val="15"/>
      <color rgb="FF0000FF"/>
      <name val="細明體"/>
      <family val="3"/>
      <charset val="136"/>
    </font>
    <font>
      <b/>
      <u/>
      <sz val="15"/>
      <color rgb="FF0000FF"/>
      <name val="細明體"/>
      <family val="3"/>
      <charset val="136"/>
    </font>
    <font>
      <b/>
      <u/>
      <sz val="15"/>
      <color rgb="FFFF0000"/>
      <name val="細明體"/>
      <family val="3"/>
      <charset val="136"/>
    </font>
    <font>
      <b/>
      <sz val="15"/>
      <color rgb="FFFF0000"/>
      <name val="細明體"/>
      <family val="3"/>
      <charset val="136"/>
    </font>
    <font>
      <b/>
      <sz val="15"/>
      <name val="細明體"/>
      <family val="3"/>
      <charset val="136"/>
    </font>
    <font>
      <sz val="15"/>
      <name val="細明體"/>
      <family val="3"/>
      <charset val="136"/>
    </font>
    <font>
      <b/>
      <sz val="15"/>
      <color rgb="FF0000FF"/>
      <name val="Arial"/>
      <family val="2"/>
    </font>
    <font>
      <sz val="15"/>
      <color theme="1"/>
      <name val="Arial"/>
      <family val="2"/>
    </font>
    <font>
      <b/>
      <sz val="20"/>
      <color rgb="FFFF0000"/>
      <name val="細明體"/>
      <family val="3"/>
      <charset val="136"/>
    </font>
    <font>
      <b/>
      <sz val="20"/>
      <color rgb="FFFF0000"/>
      <name val="Arial"/>
      <family val="2"/>
    </font>
    <font>
      <sz val="16"/>
      <color rgb="FF000000"/>
      <name val="新細明體"/>
      <family val="1"/>
      <charset val="136"/>
      <scheme val="minor"/>
    </font>
    <font>
      <sz val="16"/>
      <color indexed="10"/>
      <name val="新細明體"/>
      <family val="1"/>
      <charset val="136"/>
      <scheme val="minor"/>
    </font>
    <font>
      <b/>
      <sz val="20"/>
      <color rgb="FFFF0000"/>
      <name val="新細明體"/>
      <family val="1"/>
      <charset val="136"/>
      <scheme val="minor"/>
    </font>
    <font>
      <sz val="18"/>
      <color rgb="FF0000FF"/>
      <name val="標楷體"/>
      <family val="4"/>
      <charset val="136"/>
    </font>
    <font>
      <b/>
      <u/>
      <sz val="16"/>
      <color indexed="8"/>
      <name val="新細明體"/>
      <family val="1"/>
      <charset val="136"/>
      <scheme val="minor"/>
    </font>
    <font>
      <b/>
      <sz val="18"/>
      <color indexed="8"/>
      <name val="新細明體"/>
      <family val="1"/>
      <charset val="136"/>
      <scheme val="minor"/>
    </font>
    <font>
      <b/>
      <u/>
      <sz val="18"/>
      <color indexed="8"/>
      <name val="新細明體"/>
      <family val="1"/>
      <charset val="136"/>
      <scheme val="minor"/>
    </font>
    <font>
      <b/>
      <sz val="20"/>
      <color indexed="8"/>
      <name val="新細明體"/>
      <family val="1"/>
      <charset val="136"/>
      <scheme val="minor"/>
    </font>
    <font>
      <b/>
      <sz val="22"/>
      <color rgb="FFFF0000"/>
      <name val="新細明體"/>
      <family val="1"/>
      <charset val="136"/>
      <scheme val="minor"/>
    </font>
    <font>
      <b/>
      <sz val="20"/>
      <name val="新細明體"/>
      <family val="1"/>
      <charset val="136"/>
      <scheme val="minor"/>
    </font>
    <font>
      <b/>
      <sz val="18"/>
      <name val="新細明體"/>
      <family val="1"/>
      <charset val="136"/>
      <scheme val="minor"/>
    </font>
    <font>
      <b/>
      <sz val="16"/>
      <color rgb="FF000000"/>
      <name val="新細明體"/>
      <family val="1"/>
      <charset val="136"/>
      <scheme val="minor"/>
    </font>
    <font>
      <u/>
      <sz val="16"/>
      <color indexed="8"/>
      <name val="新細明體"/>
      <family val="1"/>
      <charset val="136"/>
      <scheme val="minor"/>
    </font>
    <font>
      <b/>
      <sz val="16"/>
      <color indexed="10"/>
      <name val="新細明體"/>
      <family val="1"/>
      <charset val="136"/>
      <scheme val="minor"/>
    </font>
    <font>
      <b/>
      <u/>
      <sz val="18"/>
      <color rgb="FFFF0000"/>
      <name val="新細明體"/>
      <family val="1"/>
      <charset val="136"/>
      <scheme val="minor"/>
    </font>
    <font>
      <b/>
      <u val="double"/>
      <sz val="18"/>
      <color rgb="FFFF0000"/>
      <name val="新細明體"/>
      <family val="1"/>
      <charset val="136"/>
      <scheme val="minor"/>
    </font>
    <font>
      <b/>
      <sz val="16"/>
      <color rgb="FF00B050"/>
      <name val="新細明體"/>
      <family val="1"/>
      <charset val="136"/>
      <scheme val="minor"/>
    </font>
    <font>
      <u/>
      <sz val="18"/>
      <color theme="1"/>
      <name val="新細明體"/>
      <family val="1"/>
      <charset val="136"/>
      <scheme val="minor"/>
    </font>
    <font>
      <b/>
      <sz val="18"/>
      <color rgb="FF7030A0"/>
      <name val="新細明體"/>
      <family val="1"/>
      <charset val="136"/>
      <scheme val="minor"/>
    </font>
    <font>
      <b/>
      <sz val="18"/>
      <color rgb="FF0000FF"/>
      <name val="新細明體"/>
      <family val="1"/>
      <charset val="136"/>
      <scheme val="minor"/>
    </font>
    <font>
      <b/>
      <u/>
      <sz val="18"/>
      <name val="新細明體"/>
      <family val="1"/>
      <charset val="136"/>
      <scheme val="minor"/>
    </font>
    <font>
      <b/>
      <sz val="18"/>
      <color theme="1"/>
      <name val="新細明體"/>
      <family val="1"/>
      <charset val="136"/>
      <scheme val="minor"/>
    </font>
    <font>
      <b/>
      <u/>
      <sz val="18"/>
      <color rgb="FF0000FF"/>
      <name val="新細明體"/>
      <family val="1"/>
      <charset val="136"/>
      <scheme val="minor"/>
    </font>
    <font>
      <sz val="18"/>
      <color rgb="FFFF0000"/>
      <name val="新細明體"/>
      <family val="1"/>
      <charset val="136"/>
      <scheme val="minor"/>
    </font>
    <font>
      <b/>
      <sz val="18"/>
      <color rgb="FFFF00FF"/>
      <name val="新細明體"/>
      <family val="1"/>
      <charset val="136"/>
      <scheme val="minor"/>
    </font>
    <font>
      <b/>
      <sz val="17"/>
      <color rgb="FFFF0000"/>
      <name val="新細明體"/>
      <family val="1"/>
      <charset val="136"/>
      <scheme val="minor"/>
    </font>
    <font>
      <b/>
      <sz val="17"/>
      <color rgb="FFFF00FF"/>
      <name val="新細明體"/>
      <family val="1"/>
      <charset val="136"/>
      <scheme val="minor"/>
    </font>
    <font>
      <b/>
      <u/>
      <sz val="17"/>
      <color rgb="FFFF00FF"/>
      <name val="新細明體"/>
      <family val="1"/>
      <charset val="136"/>
      <scheme val="minor"/>
    </font>
    <font>
      <sz val="17"/>
      <color rgb="FFFF0000"/>
      <name val="新細明體"/>
      <family val="1"/>
      <charset val="136"/>
      <scheme val="minor"/>
    </font>
    <font>
      <b/>
      <u/>
      <sz val="18"/>
      <color theme="1"/>
      <name val="新細明體"/>
      <family val="1"/>
      <charset val="136"/>
      <scheme val="minor"/>
    </font>
    <font>
      <b/>
      <sz val="22"/>
      <color rgb="FFFF0000"/>
      <name val="微軟正黑體"/>
      <family val="2"/>
      <charset val="136"/>
    </font>
    <font>
      <sz val="22"/>
      <name val="微軟正黑體"/>
      <family val="2"/>
      <charset val="136"/>
    </font>
    <font>
      <b/>
      <sz val="20"/>
      <color rgb="FF00B050"/>
      <name val="新細明體"/>
      <family val="1"/>
      <charset val="136"/>
      <scheme val="minor"/>
    </font>
    <font>
      <b/>
      <sz val="18"/>
      <name val="標楷體"/>
      <family val="4"/>
      <charset val="136"/>
    </font>
    <font>
      <b/>
      <u val="double"/>
      <sz val="18"/>
      <color rgb="FF0000FF"/>
      <name val="標楷體"/>
      <family val="4"/>
      <charset val="136"/>
    </font>
    <font>
      <b/>
      <u/>
      <sz val="18"/>
      <color rgb="FF008000"/>
      <name val="標楷體"/>
      <family val="4"/>
      <charset val="136"/>
    </font>
    <font>
      <b/>
      <u/>
      <sz val="18"/>
      <color rgb="FF0000FF"/>
      <name val="標楷體"/>
      <family val="4"/>
      <charset val="136"/>
    </font>
    <font>
      <sz val="18"/>
      <color theme="1"/>
      <name val="Wingdings"/>
      <charset val="2"/>
    </font>
    <font>
      <b/>
      <u val="double"/>
      <sz val="20"/>
      <color rgb="FFFF0000"/>
      <name val="標楷體"/>
      <family val="4"/>
      <charset val="136"/>
    </font>
    <font>
      <b/>
      <u val="double"/>
      <sz val="20"/>
      <color rgb="FF008000"/>
      <name val="標楷體"/>
      <family val="4"/>
      <charset val="136"/>
    </font>
    <font>
      <b/>
      <u/>
      <sz val="20"/>
      <color rgb="FF0000FF"/>
      <name val="標楷體"/>
      <family val="4"/>
      <charset val="136"/>
    </font>
    <font>
      <sz val="18"/>
      <name val="標楷體"/>
      <family val="4"/>
      <charset val="136"/>
    </font>
    <font>
      <b/>
      <sz val="20"/>
      <name val="標楷體"/>
      <family val="4"/>
      <charset val="136"/>
    </font>
    <font>
      <b/>
      <sz val="22"/>
      <color rgb="FFFF0000"/>
      <name val="標楷體"/>
      <family val="4"/>
      <charset val="136"/>
    </font>
    <font>
      <sz val="22"/>
      <color theme="1"/>
      <name val="標楷體"/>
      <family val="4"/>
      <charset val="136"/>
    </font>
    <font>
      <sz val="22"/>
      <color rgb="FFFF0000"/>
      <name val="標楷體"/>
      <family val="4"/>
      <charset val="136"/>
    </font>
    <font>
      <u/>
      <sz val="22"/>
      <color rgb="FFFF0000"/>
      <name val="標楷體"/>
      <family val="4"/>
      <charset val="136"/>
    </font>
    <font>
      <sz val="20"/>
      <color theme="1"/>
      <name val="標楷體"/>
      <family val="4"/>
      <charset val="136"/>
    </font>
    <font>
      <sz val="20"/>
      <color rgb="FFFF0000"/>
      <name val="標楷體"/>
      <family val="4"/>
      <charset val="136"/>
    </font>
    <font>
      <u/>
      <sz val="20"/>
      <color theme="1"/>
      <name val="標楷體"/>
      <family val="4"/>
      <charset val="136"/>
    </font>
    <font>
      <sz val="16"/>
      <color indexed="12"/>
      <name val="新細明體"/>
      <family val="1"/>
      <charset val="136"/>
      <scheme val="minor"/>
    </font>
    <font>
      <b/>
      <sz val="16"/>
      <color indexed="12"/>
      <name val="新細明體"/>
      <family val="1"/>
      <charset val="136"/>
      <scheme val="minor"/>
    </font>
    <font>
      <sz val="15"/>
      <color indexed="12"/>
      <name val="新細明體"/>
      <family val="1"/>
      <charset val="136"/>
      <scheme val="minor"/>
    </font>
    <font>
      <b/>
      <sz val="15"/>
      <color indexed="12"/>
      <name val="新細明體"/>
      <family val="1"/>
      <charset val="136"/>
      <scheme val="minor"/>
    </font>
    <font>
      <sz val="15"/>
      <color indexed="8"/>
      <name val="新細明體"/>
      <family val="1"/>
      <charset val="136"/>
      <scheme val="minor"/>
    </font>
    <font>
      <b/>
      <sz val="15"/>
      <color indexed="8"/>
      <name val="新細明體"/>
      <family val="1"/>
      <charset val="136"/>
      <scheme val="minor"/>
    </font>
    <font>
      <b/>
      <u val="double"/>
      <sz val="15"/>
      <color rgb="FF008000"/>
      <name val="新細明體"/>
      <family val="1"/>
      <charset val="136"/>
      <scheme val="minor"/>
    </font>
    <font>
      <b/>
      <sz val="15"/>
      <color rgb="FF008000"/>
      <name val="新細明體"/>
      <family val="1"/>
      <charset val="136"/>
      <scheme val="minor"/>
    </font>
    <font>
      <b/>
      <sz val="15"/>
      <color rgb="FFFF0000"/>
      <name val="新細明體"/>
      <family val="1"/>
      <charset val="136"/>
      <scheme val="minor"/>
    </font>
    <font>
      <sz val="18"/>
      <color indexed="8"/>
      <name val="新細明體"/>
      <family val="1"/>
      <charset val="136"/>
      <scheme val="minor"/>
    </font>
    <font>
      <sz val="12"/>
      <color theme="1"/>
      <name val="Calibri"/>
      <family val="2"/>
    </font>
    <font>
      <sz val="16"/>
      <color theme="1"/>
      <name val="新細明體"/>
      <family val="1"/>
      <charset val="136"/>
    </font>
    <font>
      <b/>
      <sz val="20"/>
      <color rgb="FFFF0000"/>
      <name val="新細明體"/>
      <family val="1"/>
      <charset val="136"/>
    </font>
    <font>
      <sz val="50"/>
      <name val="新細明體"/>
      <family val="1"/>
      <charset val="136"/>
      <scheme val="minor"/>
    </font>
    <font>
      <b/>
      <sz val="26"/>
      <color theme="1"/>
      <name val="標楷體"/>
      <family val="4"/>
      <charset val="136"/>
    </font>
    <font>
      <sz val="26"/>
      <color theme="1"/>
      <name val="標楷體"/>
      <family val="4"/>
      <charset val="136"/>
    </font>
    <font>
      <b/>
      <u/>
      <sz val="26"/>
      <color theme="1"/>
      <name val="標楷體"/>
      <family val="4"/>
      <charset val="136"/>
    </font>
    <font>
      <b/>
      <sz val="26"/>
      <color rgb="FFFF0000"/>
      <name val="標楷體"/>
      <family val="4"/>
      <charset val="136"/>
    </font>
    <font>
      <u/>
      <sz val="26"/>
      <color theme="1"/>
      <name val="標楷體"/>
      <family val="4"/>
      <charset val="136"/>
    </font>
    <font>
      <sz val="26"/>
      <color rgb="FFFF0000"/>
      <name val="標楷體"/>
      <family val="4"/>
      <charset val="136"/>
    </font>
    <font>
      <b/>
      <sz val="16"/>
      <color indexed="8"/>
      <name val="細明體"/>
      <family val="3"/>
      <charset val="136"/>
    </font>
  </fonts>
  <fills count="18">
    <fill>
      <patternFill patternType="none"/>
    </fill>
    <fill>
      <patternFill patternType="gray125"/>
    </fill>
    <fill>
      <patternFill patternType="solid">
        <fgColor theme="0" tint="-0.249977111117893"/>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theme="6" tint="0.39994506668294322"/>
        <bgColor indexed="64"/>
      </patternFill>
    </fill>
    <fill>
      <patternFill patternType="solid">
        <fgColor theme="8" tint="0.79995117038483843"/>
        <bgColor indexed="64"/>
      </patternFill>
    </fill>
    <fill>
      <patternFill patternType="solid">
        <fgColor theme="5" tint="0.79992065187536243"/>
        <bgColor indexed="64"/>
      </patternFill>
    </fill>
    <fill>
      <patternFill patternType="solid">
        <fgColor rgb="FFFF0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BFBFBF"/>
        <bgColor indexed="64"/>
      </patternFill>
    </fill>
    <fill>
      <patternFill patternType="solid">
        <fgColor rgb="FFD9D9D9"/>
        <bgColor indexed="64"/>
      </patternFill>
    </fill>
    <fill>
      <patternFill patternType="solid">
        <fgColor theme="6"/>
        <bgColor indexed="64"/>
      </patternFill>
    </fill>
    <fill>
      <patternFill patternType="solid">
        <fgColor rgb="FFFED8F8"/>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s>
  <cellStyleXfs count="58">
    <xf numFmtId="0" fontId="0" fillId="0" borderId="0">
      <alignment vertical="center"/>
    </xf>
    <xf numFmtId="0" fontId="2" fillId="0" borderId="0">
      <alignment vertical="center"/>
    </xf>
    <xf numFmtId="0" fontId="4"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xf numFmtId="0" fontId="5" fillId="0" borderId="0">
      <alignment vertical="center"/>
    </xf>
    <xf numFmtId="0" fontId="9" fillId="0" borderId="0"/>
    <xf numFmtId="0" fontId="10" fillId="0" borderId="0"/>
    <xf numFmtId="0" fontId="2" fillId="0" borderId="0">
      <alignment vertical="center"/>
    </xf>
    <xf numFmtId="0" fontId="11"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5" fillId="0" borderId="0">
      <alignment vertical="center"/>
    </xf>
    <xf numFmtId="0" fontId="5" fillId="0" borderId="0">
      <alignment vertical="center"/>
    </xf>
    <xf numFmtId="0" fontId="2" fillId="0" borderId="0">
      <alignment vertical="center"/>
    </xf>
    <xf numFmtId="0" fontId="1" fillId="0" borderId="0">
      <alignment vertical="center"/>
    </xf>
    <xf numFmtId="0" fontId="2" fillId="0" borderId="0">
      <alignment vertical="center"/>
    </xf>
    <xf numFmtId="0" fontId="4" fillId="0" borderId="0"/>
    <xf numFmtId="0" fontId="12" fillId="0" borderId="0" applyNumberFormat="0" applyFill="0" applyBorder="0" applyAlignment="0" applyProtection="0">
      <alignment vertical="center"/>
    </xf>
    <xf numFmtId="44" fontId="1" fillId="0" borderId="0" applyFont="0" applyFill="0" applyBorder="0" applyAlignment="0" applyProtection="0">
      <alignment vertical="center"/>
    </xf>
    <xf numFmtId="44" fontId="2" fillId="0" borderId="0" applyFont="0" applyFill="0" applyBorder="0" applyAlignment="0" applyProtection="0">
      <alignment vertical="center"/>
    </xf>
    <xf numFmtId="0" fontId="155" fillId="0" borderId="0"/>
    <xf numFmtId="0" fontId="156" fillId="0" borderId="0"/>
    <xf numFmtId="0" fontId="2" fillId="0" borderId="0">
      <alignment vertical="center"/>
    </xf>
    <xf numFmtId="0" fontId="155" fillId="0" borderId="0"/>
    <xf numFmtId="0" fontId="157" fillId="0" borderId="0" applyNumberFormat="0" applyFill="0" applyBorder="0" applyAlignment="0" applyProtection="0">
      <alignment vertical="center"/>
    </xf>
    <xf numFmtId="0" fontId="12" fillId="0" borderId="0" applyNumberFormat="0" applyFill="0" applyBorder="0" applyAlignment="0" applyProtection="0">
      <alignment vertical="center"/>
    </xf>
  </cellStyleXfs>
  <cellXfs count="781">
    <xf numFmtId="0" fontId="0" fillId="0" borderId="0" xfId="0">
      <alignment vertical="center"/>
    </xf>
    <xf numFmtId="176" fontId="14" fillId="2" borderId="6" xfId="3" applyNumberFormat="1" applyFont="1" applyFill="1" applyBorder="1" applyAlignment="1">
      <alignment horizontal="right" vertical="top" wrapText="1"/>
    </xf>
    <xf numFmtId="0" fontId="19" fillId="0" borderId="0" xfId="0" applyFont="1">
      <alignment vertical="center"/>
    </xf>
    <xf numFmtId="0" fontId="25" fillId="0" borderId="0" xfId="0" applyFont="1">
      <alignment vertical="center"/>
    </xf>
    <xf numFmtId="0" fontId="17" fillId="5" borderId="0" xfId="0" applyFont="1" applyFill="1" applyAlignment="1">
      <alignment vertical="top" wrapText="1"/>
    </xf>
    <xf numFmtId="0" fontId="19" fillId="0" borderId="6" xfId="0" applyFont="1" applyBorder="1" applyAlignment="1" applyProtection="1">
      <alignment horizontal="center" vertical="top" wrapText="1"/>
      <protection locked="0"/>
    </xf>
    <xf numFmtId="178" fontId="14" fillId="2" borderId="6" xfId="3" applyNumberFormat="1" applyFont="1" applyFill="1" applyBorder="1" applyAlignment="1">
      <alignment horizontal="center" vertical="top" wrapText="1"/>
    </xf>
    <xf numFmtId="0" fontId="19" fillId="0" borderId="0" xfId="0" applyFont="1" applyAlignment="1">
      <alignment horizontal="center" vertical="top"/>
    </xf>
    <xf numFmtId="0" fontId="19" fillId="0" borderId="0" xfId="0" applyFont="1" applyAlignment="1">
      <alignment horizontal="left" vertical="top"/>
    </xf>
    <xf numFmtId="0" fontId="19" fillId="0" borderId="0" xfId="0" applyFont="1" applyAlignment="1">
      <alignment horizontal="center" vertical="top" wrapText="1"/>
    </xf>
    <xf numFmtId="180" fontId="19" fillId="0" borderId="0" xfId="0" applyNumberFormat="1" applyFont="1" applyAlignment="1">
      <alignment horizontal="right" vertical="top"/>
    </xf>
    <xf numFmtId="176" fontId="19" fillId="0" borderId="0" xfId="0" applyNumberFormat="1" applyFont="1" applyAlignment="1">
      <alignment horizontal="right" vertical="top"/>
    </xf>
    <xf numFmtId="0" fontId="19" fillId="0" borderId="0" xfId="0" applyFont="1" applyAlignment="1">
      <alignment horizontal="left" vertical="center"/>
    </xf>
    <xf numFmtId="0" fontId="28" fillId="0" borderId="0" xfId="3" applyFont="1" applyAlignment="1" applyProtection="1">
      <alignment horizontal="left" vertical="top" wrapText="1"/>
      <protection locked="0"/>
    </xf>
    <xf numFmtId="176" fontId="28" fillId="0" borderId="0" xfId="3" applyNumberFormat="1" applyFont="1" applyAlignment="1" applyProtection="1">
      <alignment horizontal="right" vertical="top" wrapText="1"/>
      <protection locked="0"/>
    </xf>
    <xf numFmtId="177" fontId="28" fillId="0" borderId="0" xfId="3" applyNumberFormat="1" applyFont="1" applyAlignment="1" applyProtection="1">
      <alignment horizontal="left" vertical="top" wrapText="1"/>
      <protection locked="0"/>
    </xf>
    <xf numFmtId="176" fontId="14" fillId="0" borderId="6" xfId="3" applyNumberFormat="1" applyFont="1" applyBorder="1" applyAlignment="1" applyProtection="1">
      <alignment horizontal="right" vertical="top" wrapText="1"/>
      <protection locked="0"/>
    </xf>
    <xf numFmtId="0" fontId="14" fillId="0" borderId="0" xfId="3" applyFont="1" applyAlignment="1" applyProtection="1">
      <alignment horizontal="left" vertical="top" wrapText="1"/>
      <protection locked="0"/>
    </xf>
    <xf numFmtId="177" fontId="28" fillId="0" borderId="0" xfId="3" applyNumberFormat="1" applyFont="1" applyAlignment="1">
      <alignment horizontal="left" vertical="top" wrapText="1"/>
    </xf>
    <xf numFmtId="177" fontId="28" fillId="0" borderId="0" xfId="1" applyNumberFormat="1" applyFont="1" applyAlignment="1">
      <alignment horizontal="left" vertical="top" wrapText="1"/>
    </xf>
    <xf numFmtId="177" fontId="19" fillId="0" borderId="0" xfId="0" applyNumberFormat="1" applyFont="1" applyAlignment="1">
      <alignment vertical="top" wrapText="1"/>
    </xf>
    <xf numFmtId="0" fontId="19" fillId="2" borderId="6" xfId="0" applyFont="1" applyFill="1" applyBorder="1" applyAlignment="1" applyProtection="1">
      <alignment horizontal="center" vertical="top" wrapText="1"/>
      <protection locked="0"/>
    </xf>
    <xf numFmtId="0" fontId="47" fillId="0" borderId="0" xfId="0" applyFont="1">
      <alignment vertical="center"/>
    </xf>
    <xf numFmtId="0" fontId="57" fillId="0" borderId="0" xfId="4" applyFont="1" applyAlignment="1" applyProtection="1">
      <alignment horizontal="left" vertical="top" wrapText="1"/>
      <protection locked="0"/>
    </xf>
    <xf numFmtId="177" fontId="51" fillId="0" borderId="6" xfId="3" applyNumberFormat="1" applyFont="1" applyBorder="1" applyAlignment="1">
      <alignment horizontal="left" vertical="top" wrapText="1"/>
    </xf>
    <xf numFmtId="177" fontId="57" fillId="0" borderId="0" xfId="4" applyNumberFormat="1" applyFont="1" applyAlignment="1">
      <alignment horizontal="left" vertical="top" wrapText="1"/>
    </xf>
    <xf numFmtId="177" fontId="19" fillId="0" borderId="0" xfId="0" applyNumberFormat="1" applyFont="1" applyAlignment="1">
      <alignment horizontal="right" vertical="top" wrapText="1"/>
    </xf>
    <xf numFmtId="177" fontId="14" fillId="0" borderId="6" xfId="4" applyNumberFormat="1" applyFont="1" applyBorder="1" applyAlignment="1">
      <alignment horizontal="left" vertical="top" wrapText="1"/>
    </xf>
    <xf numFmtId="0" fontId="14" fillId="0" borderId="6" xfId="4" applyFont="1" applyBorder="1" applyAlignment="1">
      <alignment horizontal="left" vertical="top" wrapText="1"/>
    </xf>
    <xf numFmtId="177" fontId="14" fillId="0" borderId="6" xfId="3" applyNumberFormat="1" applyFont="1" applyBorder="1" applyAlignment="1">
      <alignment horizontal="left" vertical="top" wrapText="1"/>
    </xf>
    <xf numFmtId="181" fontId="14" fillId="0" borderId="6" xfId="3" applyNumberFormat="1" applyFont="1" applyBorder="1" applyAlignment="1">
      <alignment horizontal="left" vertical="top" wrapText="1"/>
    </xf>
    <xf numFmtId="176" fontId="14" fillId="0" borderId="6" xfId="3" applyNumberFormat="1" applyFont="1" applyBorder="1" applyAlignment="1">
      <alignment horizontal="right" vertical="top" wrapText="1"/>
    </xf>
    <xf numFmtId="0" fontId="15" fillId="0" borderId="6" xfId="4" applyFont="1" applyBorder="1" applyAlignment="1" applyProtection="1">
      <alignment horizontal="center" vertical="top" wrapText="1"/>
      <protection locked="0"/>
    </xf>
    <xf numFmtId="0" fontId="14" fillId="0" borderId="0" xfId="4" applyFont="1" applyAlignment="1" applyProtection="1">
      <alignment horizontal="left" vertical="top" wrapText="1"/>
      <protection locked="0"/>
    </xf>
    <xf numFmtId="0" fontId="14" fillId="0" borderId="6" xfId="3" applyFont="1" applyBorder="1" applyAlignment="1" applyProtection="1">
      <alignment horizontal="left" vertical="top" wrapText="1"/>
      <protection locked="0"/>
    </xf>
    <xf numFmtId="176" fontId="45" fillId="0" borderId="6" xfId="2" applyNumberFormat="1" applyFont="1" applyBorder="1" applyAlignment="1">
      <alignment horizontal="right" vertical="top" wrapText="1"/>
    </xf>
    <xf numFmtId="0" fontId="14" fillId="0" borderId="6" xfId="3" applyFont="1" applyBorder="1" applyAlignment="1">
      <alignment horizontal="left" vertical="top" wrapText="1"/>
    </xf>
    <xf numFmtId="177" fontId="19" fillId="0" borderId="6" xfId="0" applyNumberFormat="1" applyFont="1" applyBorder="1" applyAlignment="1">
      <alignment horizontal="left" vertical="top" wrapText="1"/>
    </xf>
    <xf numFmtId="177" fontId="19" fillId="0" borderId="6" xfId="0" applyNumberFormat="1" applyFont="1" applyBorder="1" applyAlignment="1">
      <alignment horizontal="right" vertical="top" wrapText="1"/>
    </xf>
    <xf numFmtId="177" fontId="19" fillId="0" borderId="6" xfId="0" applyNumberFormat="1" applyFont="1" applyBorder="1" applyAlignment="1">
      <alignment vertical="top" wrapText="1"/>
    </xf>
    <xf numFmtId="0" fontId="18" fillId="2" borderId="6" xfId="0" applyFont="1" applyFill="1" applyBorder="1" applyAlignment="1">
      <alignment horizontal="left" vertical="top" wrapText="1"/>
    </xf>
    <xf numFmtId="0" fontId="25" fillId="2" borderId="3" xfId="0" applyFont="1" applyFill="1" applyBorder="1" applyAlignment="1">
      <alignment horizontal="left" vertical="top" wrapText="1"/>
    </xf>
    <xf numFmtId="0" fontId="17" fillId="0" borderId="0" xfId="0" applyFont="1" applyAlignment="1">
      <alignment vertical="top"/>
    </xf>
    <xf numFmtId="177" fontId="15" fillId="0" borderId="6" xfId="3" applyNumberFormat="1" applyFont="1" applyBorder="1" applyAlignment="1">
      <alignment horizontal="center" vertical="top" wrapText="1"/>
    </xf>
    <xf numFmtId="177" fontId="28" fillId="0" borderId="0" xfId="3" applyNumberFormat="1" applyFont="1" applyAlignment="1" applyProtection="1">
      <alignment horizontal="center" vertical="top" wrapText="1"/>
      <protection locked="0"/>
    </xf>
    <xf numFmtId="177" fontId="14" fillId="0" borderId="6" xfId="3" applyNumberFormat="1" applyFont="1" applyBorder="1" applyAlignment="1">
      <alignment horizontal="center" vertical="top" wrapText="1"/>
    </xf>
    <xf numFmtId="177" fontId="19" fillId="0" borderId="6" xfId="0" applyNumberFormat="1" applyFont="1" applyBorder="1" applyAlignment="1">
      <alignment horizontal="center" vertical="top" wrapText="1"/>
    </xf>
    <xf numFmtId="177" fontId="19" fillId="0" borderId="0" xfId="0" applyNumberFormat="1" applyFont="1" applyAlignment="1">
      <alignment horizontal="center" vertical="top" wrapText="1"/>
    </xf>
    <xf numFmtId="177" fontId="51" fillId="0" borderId="6" xfId="3" applyNumberFormat="1" applyFont="1" applyBorder="1" applyAlignment="1" applyProtection="1">
      <alignment horizontal="left" vertical="top" wrapText="1"/>
      <protection locked="0"/>
    </xf>
    <xf numFmtId="0" fontId="81" fillId="0" borderId="0" xfId="1" applyFont="1" applyAlignment="1" applyProtection="1">
      <alignment horizontal="left" vertical="top" wrapText="1"/>
      <protection locked="0"/>
    </xf>
    <xf numFmtId="176" fontId="60" fillId="4" borderId="6" xfId="3" applyNumberFormat="1" applyFont="1" applyFill="1" applyBorder="1" applyAlignment="1" applyProtection="1">
      <alignment horizontal="left" vertical="top" wrapText="1"/>
      <protection locked="0"/>
    </xf>
    <xf numFmtId="177" fontId="42" fillId="0" borderId="6" xfId="3" applyNumberFormat="1" applyFont="1" applyBorder="1" applyAlignment="1">
      <alignment horizontal="left" vertical="top" wrapText="1"/>
    </xf>
    <xf numFmtId="0" fontId="98" fillId="0" borderId="0" xfId="0" applyFont="1" applyAlignment="1">
      <alignment vertical="top" wrapText="1"/>
    </xf>
    <xf numFmtId="0" fontId="98" fillId="0" borderId="0" xfId="0" applyFont="1" applyAlignment="1">
      <alignment horizontal="left" vertical="top" wrapText="1"/>
    </xf>
    <xf numFmtId="0" fontId="95" fillId="0" borderId="0" xfId="0" applyFont="1" applyAlignment="1">
      <alignment horizontal="left" vertical="top" wrapText="1"/>
    </xf>
    <xf numFmtId="0" fontId="25" fillId="4" borderId="6" xfId="0" applyFont="1" applyFill="1" applyBorder="1" applyAlignment="1">
      <alignment horizontal="center" vertical="top" wrapText="1"/>
    </xf>
    <xf numFmtId="0" fontId="25" fillId="4" borderId="6" xfId="0" applyFont="1" applyFill="1" applyBorder="1" applyAlignment="1">
      <alignment horizontal="left" vertical="top" wrapText="1"/>
    </xf>
    <xf numFmtId="180" fontId="25" fillId="4" borderId="6" xfId="0" applyNumberFormat="1" applyFont="1" applyFill="1" applyBorder="1" applyAlignment="1">
      <alignment horizontal="left" vertical="top" wrapText="1"/>
    </xf>
    <xf numFmtId="0" fontId="94" fillId="0" borderId="6" xfId="0" applyFont="1" applyBorder="1" applyAlignment="1">
      <alignment horizontal="center" vertical="top" wrapText="1"/>
    </xf>
    <xf numFmtId="0" fontId="94" fillId="0" borderId="6" xfId="0" applyFont="1" applyBorder="1" applyAlignment="1">
      <alignment horizontal="left" vertical="top" wrapText="1"/>
    </xf>
    <xf numFmtId="0" fontId="19" fillId="0" borderId="0" xfId="0" applyFont="1" applyAlignment="1">
      <alignment vertical="top"/>
    </xf>
    <xf numFmtId="0" fontId="99" fillId="0" borderId="0" xfId="0" applyFont="1">
      <alignment vertical="center"/>
    </xf>
    <xf numFmtId="0" fontId="97" fillId="0" borderId="0" xfId="0" applyFont="1" applyAlignment="1">
      <alignment vertical="top" wrapText="1"/>
    </xf>
    <xf numFmtId="0" fontId="97" fillId="0" borderId="0" xfId="0" applyFont="1" applyAlignment="1">
      <alignment horizontal="left" vertical="center" wrapText="1"/>
    </xf>
    <xf numFmtId="0" fontId="94" fillId="0" borderId="0" xfId="0" applyFont="1" applyAlignment="1">
      <alignment horizontal="left" vertical="top"/>
    </xf>
    <xf numFmtId="0" fontId="74" fillId="0" borderId="0" xfId="1" applyFont="1" applyAlignment="1" applyProtection="1">
      <alignment horizontal="left" vertical="top" wrapText="1"/>
      <protection locked="0"/>
    </xf>
    <xf numFmtId="0" fontId="74" fillId="0" borderId="0" xfId="1" applyFont="1" applyAlignment="1" applyProtection="1">
      <alignment horizontal="left" wrapText="1"/>
      <protection locked="0"/>
    </xf>
    <xf numFmtId="49" fontId="69" fillId="0" borderId="0" xfId="3" applyNumberFormat="1" applyFont="1" applyAlignment="1" applyProtection="1">
      <alignment horizontal="left" vertical="top" wrapText="1"/>
      <protection locked="0"/>
    </xf>
    <xf numFmtId="176" fontId="69" fillId="0" borderId="0" xfId="3" applyNumberFormat="1" applyFont="1" applyAlignment="1" applyProtection="1">
      <alignment horizontal="left" vertical="top" wrapText="1"/>
      <protection locked="0"/>
    </xf>
    <xf numFmtId="0" fontId="69" fillId="0" borderId="0" xfId="1" applyFont="1" applyAlignment="1" applyProtection="1">
      <alignment horizontal="left" vertical="top" wrapText="1"/>
      <protection locked="0"/>
    </xf>
    <xf numFmtId="179" fontId="69" fillId="0" borderId="0" xfId="1" applyNumberFormat="1" applyFont="1" applyAlignment="1" applyProtection="1">
      <alignment horizontal="left" vertical="top" wrapText="1"/>
      <protection locked="0"/>
    </xf>
    <xf numFmtId="0" fontId="69" fillId="0" borderId="0" xfId="3" applyFont="1" applyAlignment="1" applyProtection="1">
      <alignment horizontal="left" vertical="top" wrapText="1"/>
      <protection locked="0"/>
    </xf>
    <xf numFmtId="177" fontId="69" fillId="0" borderId="0" xfId="3" applyNumberFormat="1" applyFont="1" applyAlignment="1" applyProtection="1">
      <alignment horizontal="right" vertical="top" wrapText="1"/>
      <protection locked="0"/>
    </xf>
    <xf numFmtId="176" fontId="69" fillId="0" borderId="0" xfId="3" applyNumberFormat="1" applyFont="1" applyAlignment="1" applyProtection="1">
      <alignment horizontal="right" vertical="top" wrapText="1"/>
      <protection locked="0"/>
    </xf>
    <xf numFmtId="181" fontId="69" fillId="0" borderId="0" xfId="3" applyNumberFormat="1" applyFont="1" applyAlignment="1" applyProtection="1">
      <alignment horizontal="left" vertical="top" wrapText="1"/>
      <protection locked="0"/>
    </xf>
    <xf numFmtId="0" fontId="118" fillId="0" borderId="0" xfId="1" applyFont="1" applyAlignment="1" applyProtection="1">
      <alignment horizontal="left" vertical="top" wrapText="1"/>
      <protection locked="0"/>
    </xf>
    <xf numFmtId="49" fontId="81" fillId="0" borderId="0" xfId="3" applyNumberFormat="1" applyFont="1" applyAlignment="1" applyProtection="1">
      <alignment horizontal="left" vertical="top" wrapText="1"/>
      <protection locked="0"/>
    </xf>
    <xf numFmtId="0" fontId="25" fillId="0" borderId="6" xfId="0" applyFont="1" applyBorder="1" applyAlignment="1" applyProtection="1">
      <alignment horizontal="center" vertical="top"/>
      <protection locked="0"/>
    </xf>
    <xf numFmtId="0" fontId="25" fillId="2" borderId="6" xfId="0" applyFont="1" applyFill="1" applyBorder="1" applyAlignment="1">
      <alignment horizontal="center" vertical="top"/>
    </xf>
    <xf numFmtId="0" fontId="25" fillId="0" borderId="6" xfId="0" applyFont="1" applyBorder="1" applyAlignment="1" applyProtection="1">
      <alignment horizontal="left" vertical="top"/>
      <protection locked="0"/>
    </xf>
    <xf numFmtId="0" fontId="101" fillId="0" borderId="6" xfId="0" applyFont="1" applyBorder="1" applyAlignment="1" applyProtection="1">
      <alignment horizontal="left" vertical="top"/>
      <protection locked="0"/>
    </xf>
    <xf numFmtId="0" fontId="101" fillId="0" borderId="6" xfId="0" applyFont="1" applyBorder="1" applyAlignment="1" applyProtection="1">
      <alignment horizontal="left" vertical="top" wrapText="1"/>
      <protection locked="0"/>
    </xf>
    <xf numFmtId="176" fontId="117" fillId="2" borderId="6" xfId="3" applyNumberFormat="1" applyFont="1" applyFill="1" applyBorder="1" applyAlignment="1">
      <alignment horizontal="right" vertical="top" wrapText="1"/>
    </xf>
    <xf numFmtId="0" fontId="22" fillId="2" borderId="4" xfId="0" applyFont="1" applyFill="1" applyBorder="1" applyAlignment="1">
      <alignment horizontal="center" vertical="top"/>
    </xf>
    <xf numFmtId="0" fontId="22" fillId="2" borderId="5" xfId="0" applyFont="1" applyFill="1" applyBorder="1" applyAlignment="1">
      <alignment horizontal="center" vertical="top"/>
    </xf>
    <xf numFmtId="178" fontId="117" fillId="2" borderId="6" xfId="3" applyNumberFormat="1" applyFont="1" applyFill="1" applyBorder="1" applyAlignment="1">
      <alignment horizontal="center" vertical="top" wrapText="1"/>
    </xf>
    <xf numFmtId="176" fontId="60" fillId="4" borderId="5" xfId="3" applyNumberFormat="1" applyFont="1" applyFill="1" applyBorder="1" applyAlignment="1" applyProtection="1">
      <alignment horizontal="left" vertical="top" wrapText="1"/>
      <protection locked="0"/>
    </xf>
    <xf numFmtId="0" fontId="25" fillId="2" borderId="6" xfId="0" applyFont="1" applyFill="1" applyBorder="1" applyAlignment="1">
      <alignment horizontal="left" vertical="top" wrapText="1"/>
    </xf>
    <xf numFmtId="0" fontId="22" fillId="2" borderId="6" xfId="0" applyFont="1" applyFill="1" applyBorder="1" applyAlignment="1">
      <alignment horizontal="left" vertical="top" wrapText="1"/>
    </xf>
    <xf numFmtId="0" fontId="101" fillId="2" borderId="6" xfId="0" applyFont="1" applyFill="1" applyBorder="1" applyAlignment="1">
      <alignment horizontal="left" vertical="top" wrapText="1"/>
    </xf>
    <xf numFmtId="49" fontId="135" fillId="2" borderId="6" xfId="3" applyNumberFormat="1" applyFont="1" applyFill="1" applyBorder="1" applyAlignment="1">
      <alignment horizontal="left" vertical="top" wrapText="1"/>
    </xf>
    <xf numFmtId="178" fontId="137" fillId="2" borderId="6" xfId="3" applyNumberFormat="1" applyFont="1" applyFill="1" applyBorder="1" applyAlignment="1">
      <alignment horizontal="left" vertical="top" wrapText="1"/>
    </xf>
    <xf numFmtId="178" fontId="13" fillId="2" borderId="6" xfId="3" applyNumberFormat="1" applyFont="1" applyFill="1" applyBorder="1" applyAlignment="1">
      <alignment horizontal="left" vertical="top" wrapText="1"/>
    </xf>
    <xf numFmtId="0" fontId="13" fillId="2" borderId="6" xfId="3" applyFont="1" applyFill="1" applyBorder="1" applyAlignment="1">
      <alignment horizontal="left" vertical="top" wrapText="1"/>
    </xf>
    <xf numFmtId="181" fontId="81" fillId="0" borderId="0" xfId="3" applyNumberFormat="1" applyFont="1" applyAlignment="1" applyProtection="1">
      <alignment horizontal="left" vertical="top" wrapText="1"/>
      <protection locked="0"/>
    </xf>
    <xf numFmtId="176" fontId="81" fillId="0" borderId="0" xfId="3" applyNumberFormat="1" applyFont="1" applyAlignment="1" applyProtection="1">
      <alignment horizontal="left" vertical="top" wrapText="1"/>
      <protection locked="0"/>
    </xf>
    <xf numFmtId="176" fontId="81" fillId="0" borderId="0" xfId="3" applyNumberFormat="1" applyFont="1" applyAlignment="1" applyProtection="1">
      <alignment horizontal="right" vertical="top" wrapText="1"/>
      <protection locked="0"/>
    </xf>
    <xf numFmtId="179" fontId="81" fillId="0" borderId="0" xfId="1" applyNumberFormat="1" applyFont="1" applyAlignment="1" applyProtection="1">
      <alignment horizontal="left" vertical="top" wrapText="1"/>
      <protection locked="0"/>
    </xf>
    <xf numFmtId="0" fontId="81" fillId="0" borderId="0" xfId="3" applyFont="1" applyAlignment="1" applyProtection="1">
      <alignment horizontal="left" vertical="top" wrapText="1"/>
      <protection locked="0"/>
    </xf>
    <xf numFmtId="177" fontId="81" fillId="0" borderId="0" xfId="3" applyNumberFormat="1" applyFont="1" applyAlignment="1" applyProtection="1">
      <alignment horizontal="right" vertical="top" wrapText="1"/>
      <protection locked="0"/>
    </xf>
    <xf numFmtId="0" fontId="105" fillId="0" borderId="6" xfId="12" applyFont="1" applyBorder="1" applyAlignment="1">
      <alignment vertical="top" wrapText="1"/>
    </xf>
    <xf numFmtId="0" fontId="105" fillId="13" borderId="6" xfId="12" applyFont="1" applyFill="1" applyBorder="1" applyAlignment="1">
      <alignment vertical="top" wrapText="1"/>
    </xf>
    <xf numFmtId="0" fontId="106" fillId="15" borderId="6" xfId="0" applyFont="1" applyFill="1" applyBorder="1" applyAlignment="1">
      <alignment horizontal="justify" vertical="top" wrapText="1"/>
    </xf>
    <xf numFmtId="0" fontId="106" fillId="15" borderId="6" xfId="0" applyFont="1" applyFill="1" applyBorder="1" applyAlignment="1">
      <alignment vertical="top" wrapText="1"/>
    </xf>
    <xf numFmtId="0" fontId="106" fillId="0" borderId="6" xfId="0" applyFont="1" applyBorder="1" applyAlignment="1">
      <alignment vertical="top" wrapText="1"/>
    </xf>
    <xf numFmtId="0" fontId="97" fillId="0" borderId="0" xfId="0" applyFont="1" applyAlignment="1">
      <alignment horizontal="right" vertical="top" wrapText="1"/>
    </xf>
    <xf numFmtId="0" fontId="105" fillId="0" borderId="0" xfId="0" applyFont="1" applyAlignment="1">
      <alignment horizontal="right" vertical="top" wrapText="1"/>
    </xf>
    <xf numFmtId="0" fontId="151" fillId="0" borderId="0" xfId="0" applyFont="1" applyAlignment="1">
      <alignment horizontal="left" vertical="top" wrapText="1"/>
    </xf>
    <xf numFmtId="0" fontId="106" fillId="2" borderId="6" xfId="0" applyFont="1" applyFill="1" applyBorder="1" applyAlignment="1">
      <alignment vertical="top" wrapText="1"/>
    </xf>
    <xf numFmtId="0" fontId="153" fillId="14" borderId="6" xfId="0" applyFont="1" applyFill="1" applyBorder="1" applyAlignment="1">
      <alignment horizontal="justify" vertical="top" wrapText="1"/>
    </xf>
    <xf numFmtId="0" fontId="153" fillId="14" borderId="6" xfId="0" applyFont="1" applyFill="1" applyBorder="1" applyAlignment="1">
      <alignment vertical="top" wrapText="1"/>
    </xf>
    <xf numFmtId="49" fontId="69" fillId="0" borderId="0" xfId="3" applyNumberFormat="1" applyFont="1" applyAlignment="1" applyProtection="1">
      <alignment horizontal="center" vertical="top" wrapText="1"/>
      <protection locked="0"/>
    </xf>
    <xf numFmtId="0" fontId="19" fillId="0" borderId="0" xfId="0" applyFont="1" applyAlignment="1">
      <alignment horizontal="left" vertical="top" wrapText="1"/>
    </xf>
    <xf numFmtId="0" fontId="25" fillId="2" borderId="6" xfId="0" applyFont="1" applyFill="1" applyBorder="1" applyAlignment="1" applyProtection="1">
      <alignment horizontal="left" vertical="top" wrapText="1"/>
      <protection locked="0"/>
    </xf>
    <xf numFmtId="0" fontId="25" fillId="0" borderId="6" xfId="0" applyFont="1" applyBorder="1" applyAlignment="1" applyProtection="1">
      <alignment horizontal="left" vertical="top" wrapText="1"/>
      <protection locked="0"/>
    </xf>
    <xf numFmtId="180" fontId="25" fillId="4" borderId="6" xfId="0" applyNumberFormat="1" applyFont="1" applyFill="1" applyBorder="1" applyAlignment="1">
      <alignment horizontal="right" vertical="top" wrapText="1"/>
    </xf>
    <xf numFmtId="49" fontId="69" fillId="0" borderId="0" xfId="1" applyNumberFormat="1" applyFont="1" applyAlignment="1" applyProtection="1">
      <alignment horizontal="left" vertical="top" wrapText="1"/>
      <protection locked="0"/>
    </xf>
    <xf numFmtId="49" fontId="81" fillId="0" borderId="0" xfId="1" applyNumberFormat="1" applyFont="1" applyAlignment="1" applyProtection="1">
      <alignment horizontal="left" vertical="top" wrapText="1"/>
      <protection locked="0"/>
    </xf>
    <xf numFmtId="0" fontId="94" fillId="15" borderId="0" xfId="0" applyFont="1" applyFill="1" applyAlignment="1">
      <alignment horizontal="right" vertical="top" wrapText="1"/>
    </xf>
    <xf numFmtId="0" fontId="94" fillId="0" borderId="0" xfId="0" applyFont="1" applyAlignment="1">
      <alignment horizontal="left" vertical="top" wrapText="1"/>
    </xf>
    <xf numFmtId="0" fontId="19" fillId="0" borderId="0" xfId="0" applyFont="1" applyAlignment="1">
      <alignment horizontal="right" vertical="top"/>
    </xf>
    <xf numFmtId="0" fontId="94" fillId="0" borderId="0" xfId="0" applyFont="1" applyAlignment="1">
      <alignment horizontal="center" vertical="top"/>
    </xf>
    <xf numFmtId="176" fontId="25" fillId="0" borderId="0" xfId="0" applyNumberFormat="1" applyFont="1" applyAlignment="1">
      <alignment horizontal="right" vertical="top"/>
    </xf>
    <xf numFmtId="0" fontId="104" fillId="0" borderId="0" xfId="0" applyFont="1" applyAlignment="1">
      <alignment horizontal="left" vertical="center" indent="1"/>
    </xf>
    <xf numFmtId="0" fontId="100" fillId="14" borderId="6" xfId="0" applyFont="1" applyFill="1" applyBorder="1" applyAlignment="1">
      <alignment horizontal="justify" vertical="top" wrapText="1"/>
    </xf>
    <xf numFmtId="0" fontId="142" fillId="15" borderId="6" xfId="0" applyFont="1" applyFill="1" applyBorder="1" applyAlignment="1">
      <alignment horizontal="left" vertical="top" wrapText="1"/>
    </xf>
    <xf numFmtId="0" fontId="183" fillId="0" borderId="0" xfId="0" applyFont="1" applyAlignment="1">
      <alignment vertical="top" wrapText="1"/>
    </xf>
    <xf numFmtId="0" fontId="66" fillId="0" borderId="0" xfId="1" applyFont="1" applyAlignment="1">
      <alignment vertical="top" wrapText="1"/>
    </xf>
    <xf numFmtId="0" fontId="66" fillId="0" borderId="0" xfId="0" applyFont="1" applyAlignment="1">
      <alignment vertical="center" wrapText="1"/>
    </xf>
    <xf numFmtId="0" fontId="81" fillId="0" borderId="0" xfId="0" applyFont="1" applyAlignment="1">
      <alignment vertical="center" wrapText="1"/>
    </xf>
    <xf numFmtId="0" fontId="105" fillId="0" borderId="6" xfId="7" applyFont="1" applyBorder="1" applyAlignment="1">
      <alignment vertical="top" wrapText="1"/>
    </xf>
    <xf numFmtId="0" fontId="105" fillId="0" borderId="6" xfId="0" applyFont="1" applyBorder="1" applyAlignment="1">
      <alignment vertical="top" wrapText="1"/>
    </xf>
    <xf numFmtId="0" fontId="81" fillId="0" borderId="0" xfId="1" applyFont="1" applyAlignment="1">
      <alignment horizontal="left" vertical="top" wrapText="1"/>
    </xf>
    <xf numFmtId="0" fontId="105" fillId="0" borderId="6" xfId="0" applyFont="1" applyBorder="1" applyAlignment="1">
      <alignment horizontal="left" vertical="top" wrapText="1"/>
    </xf>
    <xf numFmtId="0" fontId="105" fillId="0" borderId="6" xfId="12" applyFont="1" applyBorder="1" applyAlignment="1">
      <alignment horizontal="left" vertical="top" wrapText="1"/>
    </xf>
    <xf numFmtId="0" fontId="25" fillId="2" borderId="6" xfId="0" applyFont="1" applyFill="1" applyBorder="1" applyAlignment="1" applyProtection="1">
      <alignment horizontal="left" vertical="top"/>
      <protection locked="0"/>
    </xf>
    <xf numFmtId="0" fontId="94" fillId="0" borderId="0" xfId="0" applyFont="1" applyAlignment="1">
      <alignment horizontal="right" vertical="top" wrapText="1"/>
    </xf>
    <xf numFmtId="49" fontId="81" fillId="0" borderId="0" xfId="3" applyNumberFormat="1" applyFont="1" applyAlignment="1">
      <alignment horizontal="left" vertical="top" wrapText="1"/>
    </xf>
    <xf numFmtId="0" fontId="25" fillId="0" borderId="0" xfId="0" applyFont="1" applyAlignment="1">
      <alignment horizontal="center" vertical="top"/>
    </xf>
    <xf numFmtId="0" fontId="25" fillId="0" borderId="0" xfId="0" applyFont="1" applyAlignment="1">
      <alignment horizontal="left" vertical="center"/>
    </xf>
    <xf numFmtId="0" fontId="25" fillId="0" borderId="0" xfId="0" applyFont="1" applyAlignment="1">
      <alignment horizontal="left" vertical="top"/>
    </xf>
    <xf numFmtId="0" fontId="25" fillId="0" borderId="0" xfId="0" applyFont="1" applyAlignment="1">
      <alignment horizontal="right" vertical="top"/>
    </xf>
    <xf numFmtId="0" fontId="22" fillId="5" borderId="0" xfId="0" applyFont="1" applyFill="1" applyAlignment="1">
      <alignment vertical="top" wrapText="1"/>
    </xf>
    <xf numFmtId="0" fontId="25" fillId="0" borderId="6" xfId="0" applyFont="1" applyBorder="1" applyAlignment="1" applyProtection="1">
      <alignment horizontal="center" vertical="top" wrapText="1"/>
      <protection locked="0"/>
    </xf>
    <xf numFmtId="0" fontId="25" fillId="2" borderId="6" xfId="0" applyFont="1" applyFill="1" applyBorder="1" applyAlignment="1" applyProtection="1">
      <alignment horizontal="center" vertical="top" wrapText="1"/>
      <protection locked="0"/>
    </xf>
    <xf numFmtId="0" fontId="19" fillId="0" borderId="0" xfId="0" applyFont="1" applyAlignment="1">
      <alignment vertical="center" wrapText="1"/>
    </xf>
    <xf numFmtId="0" fontId="25" fillId="0" borderId="0" xfId="0" applyFont="1" applyAlignment="1">
      <alignment vertical="center" wrapText="1"/>
    </xf>
    <xf numFmtId="0" fontId="25" fillId="2" borderId="0" xfId="0" applyFont="1" applyFill="1" applyAlignment="1" applyProtection="1">
      <alignment horizontal="left" vertical="top" wrapText="1"/>
      <protection locked="0"/>
    </xf>
    <xf numFmtId="0" fontId="25" fillId="2" borderId="6" xfId="0" applyFont="1" applyFill="1" applyBorder="1" applyAlignment="1">
      <alignment horizontal="center" vertical="top" wrapText="1"/>
    </xf>
    <xf numFmtId="0" fontId="22" fillId="2" borderId="4" xfId="0" applyFont="1" applyFill="1" applyBorder="1" applyAlignment="1">
      <alignment horizontal="center" vertical="top" wrapText="1"/>
    </xf>
    <xf numFmtId="0" fontId="22" fillId="2" borderId="5" xfId="0" applyFont="1" applyFill="1" applyBorder="1" applyAlignment="1">
      <alignment horizontal="center" vertical="top" wrapText="1"/>
    </xf>
    <xf numFmtId="0" fontId="94" fillId="0" borderId="0" xfId="0" applyFont="1" applyAlignment="1">
      <alignment horizontal="center" vertical="top" wrapText="1"/>
    </xf>
    <xf numFmtId="180" fontId="19" fillId="0" borderId="0" xfId="0" applyNumberFormat="1" applyFont="1" applyAlignment="1">
      <alignment horizontal="right" vertical="top" wrapText="1"/>
    </xf>
    <xf numFmtId="176" fontId="19" fillId="0" borderId="0" xfId="0" applyNumberFormat="1" applyFont="1" applyAlignment="1">
      <alignment horizontal="right" vertical="top" wrapText="1"/>
    </xf>
    <xf numFmtId="0" fontId="25" fillId="0" borderId="0" xfId="0" applyFont="1" applyAlignment="1">
      <alignment horizontal="center" vertical="top" wrapText="1"/>
    </xf>
    <xf numFmtId="0" fontId="25" fillId="0" borderId="0" xfId="0" applyFont="1" applyAlignment="1">
      <alignment horizontal="left" vertical="top" wrapText="1"/>
    </xf>
    <xf numFmtId="0" fontId="19" fillId="0" borderId="0" xfId="0" applyFont="1" applyAlignment="1">
      <alignment vertical="top" wrapText="1"/>
    </xf>
    <xf numFmtId="0" fontId="25" fillId="0" borderId="0" xfId="0" applyFont="1" applyAlignment="1">
      <alignment horizontal="right" vertical="top" wrapText="1"/>
    </xf>
    <xf numFmtId="0" fontId="25" fillId="0" borderId="0" xfId="0" applyFont="1" applyAlignment="1">
      <alignment horizontal="left" vertical="center" wrapText="1"/>
    </xf>
    <xf numFmtId="0" fontId="22" fillId="0" borderId="6" xfId="0" applyFont="1" applyBorder="1" applyAlignment="1" applyProtection="1">
      <alignment horizontal="left" vertical="center" wrapText="1"/>
      <protection locked="0"/>
    </xf>
    <xf numFmtId="180" fontId="117" fillId="2" borderId="6" xfId="3" applyNumberFormat="1" applyFont="1" applyFill="1" applyBorder="1" applyAlignment="1">
      <alignment horizontal="right" vertical="top" wrapText="1"/>
    </xf>
    <xf numFmtId="0" fontId="22" fillId="0" borderId="0" xfId="0" applyFont="1" applyAlignment="1">
      <alignment vertical="center" wrapText="1"/>
    </xf>
    <xf numFmtId="0" fontId="22" fillId="0" borderId="0" xfId="0" applyFont="1" applyAlignment="1">
      <alignment vertical="top" wrapText="1"/>
    </xf>
    <xf numFmtId="0" fontId="22" fillId="0" borderId="0" xfId="0" applyFont="1">
      <alignment vertical="center"/>
    </xf>
    <xf numFmtId="0" fontId="22" fillId="0" borderId="0" xfId="0" applyFont="1" applyAlignment="1">
      <alignment vertical="top"/>
    </xf>
    <xf numFmtId="176" fontId="25" fillId="0" borderId="6" xfId="0" applyNumberFormat="1" applyFont="1" applyBorder="1" applyAlignment="1" applyProtection="1">
      <alignment horizontal="right" vertical="top"/>
      <protection locked="0"/>
    </xf>
    <xf numFmtId="176" fontId="101" fillId="0" borderId="6" xfId="0" applyNumberFormat="1" applyFont="1" applyBorder="1" applyAlignment="1" applyProtection="1">
      <alignment horizontal="right" vertical="top" wrapText="1"/>
      <protection locked="0"/>
    </xf>
    <xf numFmtId="176" fontId="25" fillId="0" borderId="6" xfId="0" applyNumberFormat="1" applyFont="1" applyBorder="1" applyAlignment="1" applyProtection="1">
      <alignment horizontal="right" vertical="top" wrapText="1"/>
      <protection locked="0"/>
    </xf>
    <xf numFmtId="0" fontId="22" fillId="2" borderId="6" xfId="0" applyFont="1" applyFill="1" applyBorder="1" applyAlignment="1">
      <alignment horizontal="center" vertical="top"/>
    </xf>
    <xf numFmtId="0" fontId="25" fillId="2" borderId="0" xfId="0" applyFont="1" applyFill="1" applyAlignment="1">
      <alignment horizontal="left" vertical="top" wrapText="1"/>
    </xf>
    <xf numFmtId="0" fontId="17" fillId="0" borderId="0" xfId="0" applyFont="1" applyAlignment="1">
      <alignment vertical="center" wrapText="1"/>
    </xf>
    <xf numFmtId="176" fontId="25" fillId="0" borderId="6" xfId="0" applyNumberFormat="1" applyFont="1" applyBorder="1" applyAlignment="1" applyProtection="1">
      <alignment horizontal="center" vertical="top" wrapText="1"/>
      <protection locked="0"/>
    </xf>
    <xf numFmtId="176" fontId="117" fillId="2" borderId="6" xfId="3" applyNumberFormat="1" applyFont="1" applyFill="1" applyBorder="1" applyAlignment="1">
      <alignment vertical="top" wrapText="1"/>
    </xf>
    <xf numFmtId="176" fontId="25" fillId="0" borderId="6" xfId="0" applyNumberFormat="1" applyFont="1" applyBorder="1" applyAlignment="1" applyProtection="1">
      <alignment vertical="top" wrapText="1"/>
      <protection locked="0"/>
    </xf>
    <xf numFmtId="176" fontId="192" fillId="2" borderId="6" xfId="3" applyNumberFormat="1" applyFont="1" applyFill="1" applyBorder="1" applyAlignment="1">
      <alignment horizontal="right" vertical="top" wrapText="1"/>
    </xf>
    <xf numFmtId="0" fontId="27" fillId="2" borderId="4" xfId="0" applyFont="1" applyFill="1" applyBorder="1" applyAlignment="1">
      <alignment horizontal="center" vertical="top" wrapText="1"/>
    </xf>
    <xf numFmtId="0" fontId="27" fillId="2" borderId="5" xfId="0" applyFont="1" applyFill="1" applyBorder="1" applyAlignment="1">
      <alignment horizontal="center" vertical="top" wrapText="1"/>
    </xf>
    <xf numFmtId="178" fontId="192" fillId="2" borderId="6" xfId="3" applyNumberFormat="1" applyFont="1" applyFill="1" applyBorder="1" applyAlignment="1">
      <alignment horizontal="center" vertical="top" wrapText="1"/>
    </xf>
    <xf numFmtId="0" fontId="193" fillId="2" borderId="3" xfId="0" applyFont="1" applyFill="1" applyBorder="1" applyAlignment="1">
      <alignment horizontal="left" vertical="top" wrapText="1"/>
    </xf>
    <xf numFmtId="0" fontId="27" fillId="0" borderId="0" xfId="0" applyFont="1" applyAlignment="1">
      <alignment vertical="top" wrapText="1"/>
    </xf>
    <xf numFmtId="176" fontId="19" fillId="0" borderId="6" xfId="0" applyNumberFormat="1" applyFont="1" applyBorder="1" applyAlignment="1" applyProtection="1">
      <alignment horizontal="right" vertical="top" wrapText="1"/>
      <protection locked="0"/>
    </xf>
    <xf numFmtId="0" fontId="19" fillId="2" borderId="6" xfId="0" applyFont="1" applyFill="1" applyBorder="1" applyAlignment="1">
      <alignment horizontal="center" vertical="top" wrapText="1"/>
    </xf>
    <xf numFmtId="0" fontId="19" fillId="0" borderId="6" xfId="0" applyFont="1" applyBorder="1" applyAlignment="1" applyProtection="1">
      <alignment horizontal="left" vertical="top" wrapText="1"/>
      <protection locked="0"/>
    </xf>
    <xf numFmtId="0" fontId="17" fillId="2" borderId="4" xfId="0" applyFont="1" applyFill="1" applyBorder="1" applyAlignment="1">
      <alignment horizontal="center" vertical="top" wrapText="1"/>
    </xf>
    <xf numFmtId="0" fontId="17" fillId="2" borderId="5" xfId="0" applyFont="1" applyFill="1" applyBorder="1" applyAlignment="1">
      <alignment horizontal="center" vertical="top" wrapText="1"/>
    </xf>
    <xf numFmtId="0" fontId="17" fillId="0" borderId="0" xfId="0" applyFont="1" applyAlignment="1">
      <alignment vertical="top" wrapText="1"/>
    </xf>
    <xf numFmtId="176" fontId="117" fillId="2" borderId="6" xfId="3" applyNumberFormat="1" applyFont="1" applyFill="1" applyBorder="1" applyAlignment="1">
      <alignment horizontal="center" vertical="top" wrapText="1"/>
    </xf>
    <xf numFmtId="180" fontId="25" fillId="0" borderId="0" xfId="0" applyNumberFormat="1" applyFont="1" applyAlignment="1">
      <alignment horizontal="right" vertical="top"/>
    </xf>
    <xf numFmtId="0" fontId="25" fillId="0" borderId="0" xfId="0" applyFont="1" applyAlignment="1">
      <alignment vertical="top"/>
    </xf>
    <xf numFmtId="176" fontId="25" fillId="2" borderId="3" xfId="0" applyNumberFormat="1" applyFont="1" applyFill="1" applyBorder="1" applyAlignment="1">
      <alignment horizontal="left" vertical="top" wrapText="1"/>
    </xf>
    <xf numFmtId="176" fontId="25" fillId="2" borderId="6" xfId="0" applyNumberFormat="1" applyFont="1" applyFill="1" applyBorder="1" applyAlignment="1">
      <alignment horizontal="center" vertical="top" wrapText="1"/>
    </xf>
    <xf numFmtId="176" fontId="25" fillId="0" borderId="6" xfId="0" applyNumberFormat="1" applyFont="1" applyBorder="1" applyAlignment="1" applyProtection="1">
      <alignment horizontal="left" vertical="top" wrapText="1"/>
      <protection locked="0"/>
    </xf>
    <xf numFmtId="176" fontId="25" fillId="2" borderId="6" xfId="0" applyNumberFormat="1" applyFont="1" applyFill="1" applyBorder="1" applyAlignment="1" applyProtection="1">
      <alignment horizontal="left" vertical="top" wrapText="1"/>
      <protection locked="0"/>
    </xf>
    <xf numFmtId="176" fontId="22" fillId="0" borderId="0" xfId="0" applyNumberFormat="1" applyFont="1" applyAlignment="1">
      <alignment vertical="center" wrapText="1"/>
    </xf>
    <xf numFmtId="176" fontId="22" fillId="2" borderId="4" xfId="0" applyNumberFormat="1" applyFont="1" applyFill="1" applyBorder="1" applyAlignment="1">
      <alignment horizontal="center" vertical="top" wrapText="1"/>
    </xf>
    <xf numFmtId="176" fontId="22" fillId="2" borderId="5" xfId="0" applyNumberFormat="1" applyFont="1" applyFill="1" applyBorder="1" applyAlignment="1">
      <alignment horizontal="center" vertical="top" wrapText="1"/>
    </xf>
    <xf numFmtId="176" fontId="22" fillId="0" borderId="0" xfId="0" applyNumberFormat="1" applyFont="1" applyAlignment="1">
      <alignment vertical="top" wrapText="1"/>
    </xf>
    <xf numFmtId="0" fontId="22" fillId="0" borderId="0" xfId="0" applyFont="1" applyAlignment="1" applyProtection="1">
      <alignment vertical="center" wrapText="1"/>
      <protection locked="0"/>
    </xf>
    <xf numFmtId="0" fontId="19" fillId="2" borderId="0" xfId="0" applyFont="1" applyFill="1" applyAlignment="1" applyProtection="1">
      <alignment horizontal="left" vertical="top" wrapText="1"/>
      <protection locked="0"/>
    </xf>
    <xf numFmtId="0" fontId="25" fillId="2" borderId="6" xfId="0" applyFont="1" applyFill="1" applyBorder="1" applyAlignment="1" applyProtection="1">
      <alignment horizontal="center" vertical="top"/>
      <protection locked="0"/>
    </xf>
    <xf numFmtId="176" fontId="25" fillId="0" borderId="5" xfId="0" applyNumberFormat="1" applyFont="1" applyBorder="1" applyAlignment="1" applyProtection="1">
      <alignment horizontal="right" vertical="top"/>
      <protection locked="0"/>
    </xf>
    <xf numFmtId="0" fontId="25" fillId="2" borderId="0" xfId="0" applyFont="1" applyFill="1" applyAlignment="1" applyProtection="1">
      <alignment horizontal="left" vertical="top"/>
      <protection locked="0"/>
    </xf>
    <xf numFmtId="176" fontId="25" fillId="2" borderId="6" xfId="0" applyNumberFormat="1" applyFont="1" applyFill="1" applyBorder="1" applyAlignment="1" applyProtection="1">
      <alignment horizontal="center" vertical="top" wrapText="1"/>
      <protection locked="0"/>
    </xf>
    <xf numFmtId="176" fontId="25" fillId="2" borderId="0" xfId="0" applyNumberFormat="1" applyFont="1" applyFill="1" applyAlignment="1" applyProtection="1">
      <alignment horizontal="left" vertical="top" wrapText="1"/>
      <protection locked="0"/>
    </xf>
    <xf numFmtId="0" fontId="105" fillId="0" borderId="0" xfId="12" applyFont="1" applyAlignment="1" applyProtection="1">
      <alignment vertical="top" wrapText="1"/>
      <protection locked="0"/>
    </xf>
    <xf numFmtId="0" fontId="105" fillId="0" borderId="0" xfId="7" applyFont="1" applyAlignment="1" applyProtection="1">
      <alignment vertical="top" wrapText="1"/>
      <protection locked="0"/>
    </xf>
    <xf numFmtId="0" fontId="105" fillId="0" borderId="0" xfId="0" applyFont="1" applyAlignment="1" applyProtection="1">
      <alignment vertical="top" wrapText="1"/>
      <protection locked="0"/>
    </xf>
    <xf numFmtId="0" fontId="105" fillId="0" borderId="0" xfId="0" applyFont="1" applyAlignment="1" applyProtection="1">
      <alignment horizontal="left" vertical="top" wrapText="1"/>
      <protection locked="0"/>
    </xf>
    <xf numFmtId="0" fontId="105" fillId="0" borderId="0" xfId="12" applyFont="1" applyAlignment="1" applyProtection="1">
      <alignment horizontal="left" vertical="top" wrapText="1"/>
      <protection locked="0"/>
    </xf>
    <xf numFmtId="0" fontId="74" fillId="0" borderId="0" xfId="1" applyFont="1" applyAlignment="1">
      <alignment horizontal="left" vertical="top" wrapText="1"/>
    </xf>
    <xf numFmtId="49" fontId="68" fillId="0" borderId="0" xfId="3" applyNumberFormat="1" applyFont="1" applyAlignment="1">
      <alignment horizontal="center" vertical="top" wrapText="1"/>
    </xf>
    <xf numFmtId="49" fontId="69" fillId="0" borderId="0" xfId="3" applyNumberFormat="1" applyFont="1" applyAlignment="1">
      <alignment horizontal="center" vertical="top" wrapText="1"/>
    </xf>
    <xf numFmtId="49" fontId="69" fillId="0" borderId="0" xfId="3" applyNumberFormat="1" applyFont="1" applyAlignment="1">
      <alignment horizontal="left" vertical="top" wrapText="1"/>
    </xf>
    <xf numFmtId="0" fontId="74" fillId="0" borderId="0" xfId="1" applyFont="1" applyAlignment="1">
      <alignment horizontal="left" wrapText="1"/>
    </xf>
    <xf numFmtId="178" fontId="69" fillId="0" borderId="1" xfId="3" applyNumberFormat="1" applyFont="1" applyBorder="1" applyAlignment="1">
      <alignment vertical="top" wrapText="1"/>
    </xf>
    <xf numFmtId="49" fontId="69" fillId="0" borderId="1" xfId="3" applyNumberFormat="1" applyFont="1" applyBorder="1" applyAlignment="1">
      <alignment horizontal="center" vertical="top" wrapText="1"/>
    </xf>
    <xf numFmtId="178" fontId="69" fillId="0" borderId="12" xfId="3" applyNumberFormat="1" applyFont="1" applyBorder="1" applyAlignment="1">
      <alignment vertical="top" wrapText="1"/>
    </xf>
    <xf numFmtId="178" fontId="75" fillId="0" borderId="0" xfId="3" applyNumberFormat="1" applyFont="1" applyAlignment="1">
      <alignment horizontal="center" wrapText="1"/>
    </xf>
    <xf numFmtId="0" fontId="81" fillId="0" borderId="0" xfId="1" applyFont="1" applyAlignment="1">
      <alignment horizontal="left" wrapText="1"/>
    </xf>
    <xf numFmtId="178" fontId="75" fillId="0" borderId="0" xfId="3" applyNumberFormat="1" applyFont="1" applyAlignment="1">
      <alignment wrapText="1"/>
    </xf>
    <xf numFmtId="178" fontId="81" fillId="0" borderId="0" xfId="3" applyNumberFormat="1" applyFont="1" applyAlignment="1">
      <alignment wrapText="1"/>
    </xf>
    <xf numFmtId="0" fontId="68" fillId="8" borderId="6" xfId="1" applyFont="1" applyFill="1" applyBorder="1" applyAlignment="1">
      <alignment vertical="top" wrapText="1"/>
    </xf>
    <xf numFmtId="0" fontId="68" fillId="8" borderId="6" xfId="1" applyFont="1" applyFill="1" applyBorder="1" applyAlignment="1">
      <alignment horizontal="left" vertical="top" wrapText="1"/>
    </xf>
    <xf numFmtId="49" fontId="78" fillId="8" borderId="6" xfId="3" applyNumberFormat="1" applyFont="1" applyFill="1" applyBorder="1" applyAlignment="1">
      <alignment horizontal="center" vertical="top" wrapText="1"/>
    </xf>
    <xf numFmtId="0" fontId="68" fillId="8" borderId="6" xfId="3" applyFont="1" applyFill="1" applyBorder="1" applyAlignment="1">
      <alignment horizontal="left" vertical="top" wrapText="1"/>
    </xf>
    <xf numFmtId="0" fontId="78" fillId="8" borderId="6" xfId="1" applyFont="1" applyFill="1" applyBorder="1" applyAlignment="1">
      <alignment vertical="top" wrapText="1"/>
    </xf>
    <xf numFmtId="49" fontId="66" fillId="8" borderId="6" xfId="3" applyNumberFormat="1" applyFont="1" applyFill="1" applyBorder="1" applyAlignment="1">
      <alignment vertical="top" wrapText="1"/>
    </xf>
    <xf numFmtId="49" fontId="105" fillId="0" borderId="6" xfId="3" applyNumberFormat="1" applyFont="1" applyBorder="1" applyAlignment="1" applyProtection="1">
      <alignment horizontal="left" vertical="top" wrapText="1"/>
      <protection locked="0"/>
    </xf>
    <xf numFmtId="0" fontId="194" fillId="0" borderId="0" xfId="0" applyFont="1" applyAlignment="1">
      <alignment horizontal="left" vertical="top" wrapText="1"/>
    </xf>
    <xf numFmtId="0" fontId="196" fillId="0" borderId="0" xfId="0" applyFont="1" applyAlignment="1">
      <alignment horizontal="left" vertical="top" wrapText="1"/>
    </xf>
    <xf numFmtId="0" fontId="196" fillId="0" borderId="0" xfId="0" applyFont="1" applyAlignment="1">
      <alignment vertical="top" wrapText="1"/>
    </xf>
    <xf numFmtId="0" fontId="195" fillId="0" borderId="0" xfId="0" applyFont="1" applyAlignment="1">
      <alignment horizontal="left" vertical="top" wrapText="1"/>
    </xf>
    <xf numFmtId="49" fontId="196" fillId="0" borderId="0" xfId="0" applyNumberFormat="1" applyFont="1" applyAlignment="1">
      <alignment horizontal="left" vertical="top" wrapText="1"/>
    </xf>
    <xf numFmtId="0" fontId="195" fillId="0" borderId="0" xfId="0" applyFont="1" applyAlignment="1">
      <alignment vertical="top" wrapText="1"/>
    </xf>
    <xf numFmtId="0" fontId="171" fillId="2" borderId="6" xfId="0" applyFont="1" applyFill="1" applyBorder="1" applyAlignment="1">
      <alignment horizontal="justify" vertical="top" wrapText="1"/>
    </xf>
    <xf numFmtId="0" fontId="171" fillId="0" borderId="6" xfId="0" applyFont="1" applyBorder="1" applyAlignment="1">
      <alignment horizontal="justify" vertical="top" wrapText="1"/>
    </xf>
    <xf numFmtId="0" fontId="141" fillId="0" borderId="6" xfId="0" applyFont="1" applyBorder="1" applyAlignment="1">
      <alignment horizontal="left" vertical="top" wrapText="1"/>
    </xf>
    <xf numFmtId="176" fontId="208" fillId="0" borderId="6" xfId="0" applyNumberFormat="1" applyFont="1" applyBorder="1" applyAlignment="1" applyProtection="1">
      <alignment horizontal="right" vertical="top" wrapText="1"/>
      <protection locked="0"/>
    </xf>
    <xf numFmtId="0" fontId="80" fillId="4" borderId="6" xfId="1" applyFont="1" applyFill="1" applyBorder="1" applyAlignment="1" applyProtection="1">
      <alignment horizontal="left" vertical="top" wrapText="1"/>
      <protection locked="0"/>
    </xf>
    <xf numFmtId="49" fontId="84" fillId="4" borderId="6" xfId="3" applyNumberFormat="1" applyFont="1" applyFill="1" applyBorder="1" applyAlignment="1" applyProtection="1">
      <alignment horizontal="left" vertical="top" wrapText="1"/>
      <protection locked="0"/>
    </xf>
    <xf numFmtId="0" fontId="211" fillId="4" borderId="6" xfId="2" applyFont="1" applyFill="1" applyBorder="1" applyAlignment="1" applyProtection="1">
      <alignment horizontal="left" vertical="top" wrapText="1"/>
      <protection locked="0"/>
    </xf>
    <xf numFmtId="181" fontId="84" fillId="4" borderId="6" xfId="3" applyNumberFormat="1" applyFont="1" applyFill="1" applyBorder="1" applyAlignment="1" applyProtection="1">
      <alignment horizontal="left" vertical="top" wrapText="1"/>
      <protection locked="0"/>
    </xf>
    <xf numFmtId="0" fontId="84" fillId="4" borderId="6" xfId="6" applyFont="1" applyFill="1" applyBorder="1" applyAlignment="1" applyProtection="1">
      <alignment horizontal="left" vertical="top" wrapText="1"/>
      <protection locked="0"/>
    </xf>
    <xf numFmtId="49" fontId="119" fillId="0" borderId="6" xfId="3" applyNumberFormat="1" applyFont="1" applyBorder="1" applyAlignment="1" applyProtection="1">
      <alignment horizontal="left" vertical="top" wrapText="1"/>
      <protection locked="0"/>
    </xf>
    <xf numFmtId="176" fontId="84" fillId="2" borderId="6" xfId="3" applyNumberFormat="1" applyFont="1" applyFill="1" applyBorder="1" applyAlignment="1">
      <alignment horizontal="left" vertical="top" wrapText="1"/>
    </xf>
    <xf numFmtId="176" fontId="84" fillId="2" borderId="6" xfId="3" applyNumberFormat="1" applyFont="1" applyFill="1" applyBorder="1" applyAlignment="1">
      <alignment horizontal="right" vertical="top" wrapText="1"/>
    </xf>
    <xf numFmtId="49" fontId="84" fillId="4" borderId="6" xfId="5" applyNumberFormat="1" applyFont="1" applyFill="1" applyBorder="1" applyAlignment="1" applyProtection="1">
      <alignment horizontal="left" vertical="top" wrapText="1"/>
      <protection locked="0"/>
    </xf>
    <xf numFmtId="176" fontId="84" fillId="4" borderId="6" xfId="3" applyNumberFormat="1" applyFont="1" applyFill="1" applyBorder="1" applyAlignment="1" applyProtection="1">
      <alignment horizontal="right" vertical="top" wrapText="1"/>
      <protection locked="0"/>
    </xf>
    <xf numFmtId="0" fontId="154" fillId="4" borderId="5" xfId="2" applyFont="1" applyFill="1" applyBorder="1" applyAlignment="1" applyProtection="1">
      <alignment horizontal="left" vertical="top" wrapText="1"/>
      <protection locked="0"/>
    </xf>
    <xf numFmtId="49" fontId="154" fillId="4" borderId="6" xfId="2" applyNumberFormat="1" applyFont="1" applyFill="1" applyBorder="1" applyAlignment="1" applyProtection="1">
      <alignment horizontal="left" vertical="top" wrapText="1"/>
      <protection locked="0"/>
    </xf>
    <xf numFmtId="49" fontId="80" fillId="4" borderId="6" xfId="1" applyNumberFormat="1" applyFont="1" applyFill="1" applyBorder="1" applyAlignment="1" applyProtection="1">
      <alignment horizontal="left" vertical="top" wrapText="1"/>
      <protection locked="0"/>
    </xf>
    <xf numFmtId="176" fontId="84" fillId="4" borderId="6" xfId="3" applyNumberFormat="1" applyFont="1" applyFill="1" applyBorder="1" applyAlignment="1" applyProtection="1">
      <alignment horizontal="left" vertical="top" wrapText="1"/>
      <protection locked="0"/>
    </xf>
    <xf numFmtId="0" fontId="80" fillId="4" borderId="6" xfId="7" applyFont="1" applyFill="1" applyBorder="1" applyAlignment="1" applyProtection="1">
      <alignment horizontal="left" vertical="top" wrapText="1"/>
      <protection locked="0"/>
    </xf>
    <xf numFmtId="49" fontId="84" fillId="4" borderId="6" xfId="8" applyNumberFormat="1" applyFont="1" applyFill="1" applyBorder="1" applyAlignment="1" applyProtection="1">
      <alignment horizontal="left" vertical="top" wrapText="1"/>
      <protection locked="0"/>
    </xf>
    <xf numFmtId="179" fontId="80" fillId="4" borderId="6" xfId="1" applyNumberFormat="1" applyFont="1" applyFill="1" applyBorder="1" applyAlignment="1" applyProtection="1">
      <alignment horizontal="left" vertical="top" wrapText="1"/>
      <protection locked="0"/>
    </xf>
    <xf numFmtId="0" fontId="154" fillId="4" borderId="3" xfId="1" applyFont="1" applyFill="1" applyBorder="1" applyAlignment="1" applyProtection="1">
      <alignment vertical="top" wrapText="1"/>
      <protection locked="0"/>
    </xf>
    <xf numFmtId="0" fontId="154" fillId="4" borderId="6" xfId="1" applyFont="1" applyFill="1" applyBorder="1" applyAlignment="1" applyProtection="1">
      <alignment horizontal="left" vertical="top" wrapText="1"/>
      <protection locked="0"/>
    </xf>
    <xf numFmtId="49" fontId="154" fillId="4" borderId="6" xfId="1" applyNumberFormat="1" applyFont="1" applyFill="1" applyBorder="1" applyAlignment="1" applyProtection="1">
      <alignment horizontal="left" vertical="top" wrapText="1"/>
      <protection locked="0"/>
    </xf>
    <xf numFmtId="0" fontId="154" fillId="0" borderId="6" xfId="1" applyFont="1" applyBorder="1" applyAlignment="1" applyProtection="1">
      <alignment horizontal="left" vertical="top" wrapText="1"/>
      <protection locked="0"/>
    </xf>
    <xf numFmtId="0" fontId="80" fillId="0" borderId="6" xfId="1" applyFont="1" applyBorder="1" applyAlignment="1" applyProtection="1">
      <alignment horizontal="left" vertical="top" wrapText="1"/>
      <protection locked="0"/>
    </xf>
    <xf numFmtId="44" fontId="80" fillId="0" borderId="6" xfId="50" applyFont="1" applyFill="1" applyBorder="1" applyAlignment="1" applyProtection="1">
      <alignment horizontal="left" vertical="top" wrapText="1"/>
      <protection locked="0"/>
    </xf>
    <xf numFmtId="0" fontId="80" fillId="2" borderId="6" xfId="1" applyFont="1" applyFill="1" applyBorder="1" applyAlignment="1" applyProtection="1">
      <alignment horizontal="left" vertical="top" wrapText="1"/>
      <protection locked="0"/>
    </xf>
    <xf numFmtId="49" fontId="84" fillId="2" borderId="6" xfId="3" applyNumberFormat="1" applyFont="1" applyFill="1" applyBorder="1" applyAlignment="1" applyProtection="1">
      <alignment horizontal="left" vertical="top" wrapText="1"/>
      <protection locked="0"/>
    </xf>
    <xf numFmtId="49" fontId="84" fillId="2" borderId="5" xfId="3" applyNumberFormat="1" applyFont="1" applyFill="1" applyBorder="1" applyAlignment="1" applyProtection="1">
      <alignment horizontal="left" vertical="top" wrapText="1"/>
      <protection locked="0"/>
    </xf>
    <xf numFmtId="177" fontId="84" fillId="2" borderId="5" xfId="5" applyNumberFormat="1" applyFont="1" applyFill="1" applyBorder="1" applyAlignment="1">
      <alignment horizontal="right" vertical="top" wrapText="1"/>
    </xf>
    <xf numFmtId="176" fontId="154" fillId="2" borderId="5" xfId="5" applyNumberFormat="1" applyFont="1" applyFill="1" applyBorder="1" applyAlignment="1">
      <alignment horizontal="right" vertical="top" wrapText="1"/>
    </xf>
    <xf numFmtId="176" fontId="212" fillId="2" borderId="6" xfId="3" applyNumberFormat="1" applyFont="1" applyFill="1" applyBorder="1" applyAlignment="1">
      <alignment horizontal="right" vertical="top" wrapText="1"/>
    </xf>
    <xf numFmtId="176" fontId="82" fillId="2" borderId="6" xfId="3" applyNumberFormat="1" applyFont="1" applyFill="1" applyBorder="1" applyAlignment="1">
      <alignment horizontal="left" vertical="top" wrapText="1"/>
    </xf>
    <xf numFmtId="176" fontId="82" fillId="2" borderId="6" xfId="3" applyNumberFormat="1" applyFont="1" applyFill="1" applyBorder="1" applyAlignment="1" applyProtection="1">
      <alignment horizontal="left" vertical="top" wrapText="1"/>
      <protection locked="0"/>
    </xf>
    <xf numFmtId="0" fontId="124" fillId="4" borderId="6" xfId="0" applyFont="1" applyFill="1" applyBorder="1" applyAlignment="1" applyProtection="1">
      <alignment horizontal="left" vertical="top" wrapText="1"/>
      <protection locked="0"/>
    </xf>
    <xf numFmtId="0" fontId="80" fillId="4" borderId="6" xfId="0" applyFont="1" applyFill="1" applyBorder="1" applyAlignment="1" applyProtection="1">
      <alignment horizontal="left" vertical="top" wrapText="1"/>
      <protection locked="0"/>
    </xf>
    <xf numFmtId="0" fontId="80" fillId="0" borderId="0" xfId="1" applyFont="1" applyAlignment="1" applyProtection="1">
      <alignment horizontal="left" vertical="top" wrapText="1"/>
      <protection locked="0"/>
    </xf>
    <xf numFmtId="49" fontId="84" fillId="0" borderId="6" xfId="3" applyNumberFormat="1" applyFont="1" applyBorder="1" applyAlignment="1" applyProtection="1">
      <alignment horizontal="left" vertical="top" wrapText="1"/>
      <protection locked="0"/>
    </xf>
    <xf numFmtId="0" fontId="211" fillId="0" borderId="6" xfId="2" applyFont="1" applyBorder="1" applyAlignment="1" applyProtection="1">
      <alignment horizontal="left" vertical="top" wrapText="1"/>
      <protection locked="0"/>
    </xf>
    <xf numFmtId="0" fontId="80" fillId="2" borderId="6" xfId="0" applyFont="1" applyFill="1" applyBorder="1" applyAlignment="1">
      <alignment horizontal="right" vertical="top" wrapText="1"/>
    </xf>
    <xf numFmtId="177" fontId="84" fillId="2" borderId="5" xfId="3" applyNumberFormat="1" applyFont="1" applyFill="1" applyBorder="1" applyAlignment="1">
      <alignment horizontal="right" vertical="top" wrapText="1"/>
    </xf>
    <xf numFmtId="176" fontId="84" fillId="0" borderId="6" xfId="3" applyNumberFormat="1" applyFont="1" applyBorder="1" applyAlignment="1">
      <alignment horizontal="right" vertical="top" wrapText="1"/>
    </xf>
    <xf numFmtId="49" fontId="84" fillId="0" borderId="0" xfId="3" applyNumberFormat="1" applyFont="1" applyAlignment="1" applyProtection="1">
      <alignment horizontal="left" vertical="top" wrapText="1"/>
      <protection locked="0"/>
    </xf>
    <xf numFmtId="176" fontId="84" fillId="0" borderId="0" xfId="3" applyNumberFormat="1" applyFont="1" applyAlignment="1" applyProtection="1">
      <alignment horizontal="left" vertical="top" wrapText="1"/>
      <protection locked="0"/>
    </xf>
    <xf numFmtId="0" fontId="84" fillId="0" borderId="0" xfId="1" applyFont="1" applyAlignment="1" applyProtection="1">
      <alignment horizontal="left" vertical="top" wrapText="1"/>
      <protection locked="0"/>
    </xf>
    <xf numFmtId="179" fontId="84" fillId="0" borderId="0" xfId="1" applyNumberFormat="1" applyFont="1" applyAlignment="1" applyProtection="1">
      <alignment horizontal="left" vertical="top" wrapText="1"/>
      <protection locked="0"/>
    </xf>
    <xf numFmtId="0" fontId="154" fillId="0" borderId="0" xfId="1" applyFont="1" applyAlignment="1" applyProtection="1">
      <alignment horizontal="left" vertical="top" wrapText="1"/>
      <protection locked="0"/>
    </xf>
    <xf numFmtId="49" fontId="154" fillId="0" borderId="0" xfId="1" applyNumberFormat="1" applyFont="1" applyAlignment="1" applyProtection="1">
      <alignment horizontal="left" vertical="top" wrapText="1"/>
      <protection locked="0"/>
    </xf>
    <xf numFmtId="0" fontId="84" fillId="0" borderId="0" xfId="3" applyFont="1" applyAlignment="1" applyProtection="1">
      <alignment horizontal="left" vertical="top" wrapText="1"/>
      <protection locked="0"/>
    </xf>
    <xf numFmtId="177" fontId="84" fillId="0" borderId="0" xfId="3" applyNumberFormat="1" applyFont="1" applyAlignment="1" applyProtection="1">
      <alignment horizontal="right" vertical="top" wrapText="1"/>
      <protection locked="0"/>
    </xf>
    <xf numFmtId="176" fontId="84" fillId="0" borderId="0" xfId="3" applyNumberFormat="1" applyFont="1" applyAlignment="1" applyProtection="1">
      <alignment horizontal="right" vertical="top" wrapText="1"/>
      <protection locked="0"/>
    </xf>
    <xf numFmtId="0" fontId="106" fillId="0" borderId="14" xfId="0" applyFont="1" applyBorder="1" applyAlignment="1">
      <alignment vertical="top" wrapText="1"/>
    </xf>
    <xf numFmtId="0" fontId="80" fillId="0" borderId="6" xfId="1" applyFont="1" applyBorder="1" applyAlignment="1">
      <alignment horizontal="left" vertical="top" wrapText="1"/>
    </xf>
    <xf numFmtId="49" fontId="84" fillId="2" borderId="6" xfId="3" applyNumberFormat="1" applyFont="1" applyFill="1" applyBorder="1" applyAlignment="1">
      <alignment horizontal="left" vertical="top" wrapText="1"/>
    </xf>
    <xf numFmtId="0" fontId="142" fillId="15" borderId="6" xfId="0" applyFont="1" applyFill="1" applyBorder="1" applyAlignment="1">
      <alignment horizontal="center" vertical="top" wrapText="1"/>
    </xf>
    <xf numFmtId="49" fontId="214" fillId="0" borderId="6" xfId="0" applyNumberFormat="1" applyFont="1" applyBorder="1" applyAlignment="1">
      <alignment vertical="top" wrapText="1"/>
    </xf>
    <xf numFmtId="0" fontId="214" fillId="0" borderId="6" xfId="0" applyFont="1" applyBorder="1" applyAlignment="1">
      <alignment horizontal="left" vertical="top" wrapText="1"/>
    </xf>
    <xf numFmtId="49" fontId="214" fillId="0" borderId="6" xfId="0" applyNumberFormat="1" applyFont="1" applyBorder="1" applyAlignment="1">
      <alignment horizontal="left" vertical="top" wrapText="1"/>
    </xf>
    <xf numFmtId="181" fontId="214" fillId="0" borderId="6" xfId="0" applyNumberFormat="1" applyFont="1" applyBorder="1" applyAlignment="1">
      <alignment horizontal="left" vertical="top" wrapText="1"/>
    </xf>
    <xf numFmtId="0" fontId="214" fillId="0" borderId="6" xfId="0" applyFont="1" applyBorder="1" applyAlignment="1">
      <alignment horizontal="justify" vertical="top" wrapText="1"/>
    </xf>
    <xf numFmtId="49" fontId="214" fillId="0" borderId="6" xfId="0" applyNumberFormat="1" applyFont="1" applyBorder="1" applyAlignment="1">
      <alignment horizontal="justify" vertical="top" wrapText="1"/>
    </xf>
    <xf numFmtId="0" fontId="104" fillId="0" borderId="0" xfId="0" applyFont="1" applyAlignment="1">
      <alignment vertical="top" wrapText="1"/>
    </xf>
    <xf numFmtId="0" fontId="214" fillId="0" borderId="2" xfId="0" applyFont="1" applyBorder="1" applyAlignment="1">
      <alignment horizontal="left" vertical="top" wrapText="1"/>
    </xf>
    <xf numFmtId="49" fontId="214" fillId="0" borderId="2" xfId="0" applyNumberFormat="1" applyFont="1" applyBorder="1" applyAlignment="1">
      <alignment horizontal="left" vertical="top" wrapText="1"/>
    </xf>
    <xf numFmtId="49" fontId="152" fillId="0" borderId="2" xfId="0" applyNumberFormat="1" applyFont="1" applyBorder="1" applyAlignment="1">
      <alignment horizontal="left" vertical="top" wrapText="1"/>
    </xf>
    <xf numFmtId="49" fontId="152" fillId="0" borderId="0" xfId="0" applyNumberFormat="1" applyFont="1" applyAlignment="1">
      <alignment horizontal="left" vertical="top" wrapText="1"/>
    </xf>
    <xf numFmtId="49" fontId="152" fillId="0" borderId="17" xfId="0" applyNumberFormat="1" applyFont="1" applyBorder="1" applyAlignment="1">
      <alignment horizontal="left" vertical="top" wrapText="1"/>
    </xf>
    <xf numFmtId="49" fontId="84" fillId="0" borderId="0" xfId="3" applyNumberFormat="1" applyFont="1" applyAlignment="1" applyProtection="1">
      <alignment vertical="top" wrapText="1"/>
      <protection locked="0"/>
    </xf>
    <xf numFmtId="0" fontId="74" fillId="3" borderId="0" xfId="1" applyFont="1" applyFill="1" applyAlignment="1" applyProtection="1">
      <alignment horizontal="left" wrapText="1"/>
      <protection locked="0"/>
    </xf>
    <xf numFmtId="178" fontId="213" fillId="3" borderId="4" xfId="3" applyNumberFormat="1" applyFont="1" applyFill="1" applyBorder="1" applyAlignment="1">
      <alignment vertical="top" wrapText="1"/>
    </xf>
    <xf numFmtId="178" fontId="78" fillId="7" borderId="9" xfId="3" applyNumberFormat="1" applyFont="1" applyFill="1" applyBorder="1" applyAlignment="1">
      <alignment vertical="top" wrapText="1"/>
    </xf>
    <xf numFmtId="178" fontId="78" fillId="7" borderId="10" xfId="3" applyNumberFormat="1" applyFont="1" applyFill="1" applyBorder="1" applyAlignment="1">
      <alignment vertical="top" wrapText="1"/>
    </xf>
    <xf numFmtId="178" fontId="78" fillId="7" borderId="11" xfId="3" applyNumberFormat="1" applyFont="1" applyFill="1" applyBorder="1" applyAlignment="1">
      <alignment vertical="top" wrapText="1"/>
    </xf>
    <xf numFmtId="178" fontId="78" fillId="7" borderId="8" xfId="3" applyNumberFormat="1" applyFont="1" applyFill="1" applyBorder="1" applyAlignment="1">
      <alignment vertical="top" wrapText="1"/>
    </xf>
    <xf numFmtId="178" fontId="78" fillId="7" borderId="1" xfId="3" applyNumberFormat="1" applyFont="1" applyFill="1" applyBorder="1" applyAlignment="1">
      <alignment vertical="top" wrapText="1"/>
    </xf>
    <xf numFmtId="178" fontId="78" fillId="7" borderId="12" xfId="3" applyNumberFormat="1" applyFont="1" applyFill="1" applyBorder="1" applyAlignment="1">
      <alignment vertical="top" wrapText="1"/>
    </xf>
    <xf numFmtId="0" fontId="66" fillId="8" borderId="3" xfId="3" applyFont="1" applyFill="1" applyBorder="1" applyAlignment="1">
      <alignment vertical="top" wrapText="1"/>
    </xf>
    <xf numFmtId="0" fontId="66" fillId="8" borderId="4" xfId="3" applyFont="1" applyFill="1" applyBorder="1" applyAlignment="1">
      <alignment vertical="top" wrapText="1"/>
    </xf>
    <xf numFmtId="0" fontId="66" fillId="8" borderId="5" xfId="3" applyFont="1" applyFill="1" applyBorder="1" applyAlignment="1">
      <alignment vertical="top" wrapText="1"/>
    </xf>
    <xf numFmtId="0" fontId="68" fillId="8" borderId="3" xfId="3" applyFont="1" applyFill="1" applyBorder="1" applyAlignment="1">
      <alignment vertical="top" wrapText="1"/>
    </xf>
    <xf numFmtId="0" fontId="68" fillId="8" borderId="4" xfId="3" applyFont="1" applyFill="1" applyBorder="1" applyAlignment="1">
      <alignment vertical="top" wrapText="1"/>
    </xf>
    <xf numFmtId="0" fontId="68" fillId="8" borderId="5" xfId="3" applyFont="1" applyFill="1" applyBorder="1" applyAlignment="1">
      <alignment vertical="top" wrapText="1"/>
    </xf>
    <xf numFmtId="0" fontId="68" fillId="8" borderId="3" xfId="1" applyFont="1" applyFill="1" applyBorder="1" applyAlignment="1">
      <alignment vertical="top" wrapText="1"/>
    </xf>
    <xf numFmtId="0" fontId="68" fillId="8" borderId="5" xfId="1" applyFont="1" applyFill="1" applyBorder="1" applyAlignment="1">
      <alignment vertical="top" wrapText="1"/>
    </xf>
    <xf numFmtId="0" fontId="68" fillId="8" borderId="4" xfId="1" applyFont="1" applyFill="1" applyBorder="1" applyAlignment="1">
      <alignment vertical="top" wrapText="1"/>
    </xf>
    <xf numFmtId="49" fontId="78" fillId="8" borderId="3" xfId="3" applyNumberFormat="1" applyFont="1" applyFill="1" applyBorder="1" applyAlignment="1">
      <alignment vertical="top" wrapText="1"/>
    </xf>
    <xf numFmtId="49" fontId="78" fillId="8" borderId="5" xfId="3" applyNumberFormat="1" applyFont="1" applyFill="1" applyBorder="1" applyAlignment="1">
      <alignment vertical="top" wrapText="1"/>
    </xf>
    <xf numFmtId="0" fontId="68" fillId="8" borderId="2" xfId="3" applyFont="1" applyFill="1" applyBorder="1" applyAlignment="1">
      <alignment vertical="top" wrapText="1"/>
    </xf>
    <xf numFmtId="0" fontId="68" fillId="8" borderId="13" xfId="3" applyFont="1" applyFill="1" applyBorder="1" applyAlignment="1">
      <alignment vertical="top" wrapText="1"/>
    </xf>
    <xf numFmtId="0" fontId="68" fillId="8" borderId="7" xfId="3" applyFont="1" applyFill="1" applyBorder="1" applyAlignment="1">
      <alignment vertical="top" wrapText="1"/>
    </xf>
    <xf numFmtId="0" fontId="78" fillId="8" borderId="2" xfId="3" applyFont="1" applyFill="1" applyBorder="1" applyAlignment="1">
      <alignment vertical="top" wrapText="1"/>
    </xf>
    <xf numFmtId="0" fontId="78" fillId="8" borderId="7" xfId="3" applyFont="1" applyFill="1" applyBorder="1" applyAlignment="1">
      <alignment vertical="top" wrapText="1"/>
    </xf>
    <xf numFmtId="0" fontId="66" fillId="2" borderId="2" xfId="1" applyFont="1" applyFill="1" applyBorder="1" applyAlignment="1">
      <alignment vertical="top" wrapText="1"/>
    </xf>
    <xf numFmtId="0" fontId="66" fillId="2" borderId="7" xfId="1" applyFont="1" applyFill="1" applyBorder="1" applyAlignment="1">
      <alignment vertical="top" wrapText="1"/>
    </xf>
    <xf numFmtId="49" fontId="68" fillId="8" borderId="2" xfId="3" applyNumberFormat="1" applyFont="1" applyFill="1" applyBorder="1" applyAlignment="1">
      <alignment vertical="top" wrapText="1"/>
    </xf>
    <xf numFmtId="49" fontId="68" fillId="8" borderId="13" xfId="3" applyNumberFormat="1" applyFont="1" applyFill="1" applyBorder="1" applyAlignment="1">
      <alignment vertical="top" wrapText="1"/>
    </xf>
    <xf numFmtId="49" fontId="68" fillId="8" borderId="7" xfId="3" applyNumberFormat="1" applyFont="1" applyFill="1" applyBorder="1" applyAlignment="1">
      <alignment vertical="top" wrapText="1"/>
    </xf>
    <xf numFmtId="49" fontId="68" fillId="0" borderId="0" xfId="3" applyNumberFormat="1" applyFont="1" applyAlignment="1" applyProtection="1">
      <alignment vertical="top" wrapText="1"/>
      <protection locked="0"/>
    </xf>
    <xf numFmtId="0" fontId="114" fillId="2" borderId="3" xfId="2" applyFont="1" applyFill="1" applyBorder="1" applyAlignment="1">
      <alignment vertical="top" wrapText="1"/>
    </xf>
    <xf numFmtId="0" fontId="114" fillId="2" borderId="4" xfId="2" applyFont="1" applyFill="1" applyBorder="1" applyAlignment="1">
      <alignment vertical="top" wrapText="1"/>
    </xf>
    <xf numFmtId="0" fontId="114" fillId="2" borderId="5" xfId="2" applyFont="1" applyFill="1" applyBorder="1" applyAlignment="1">
      <alignment vertical="top" wrapText="1"/>
    </xf>
    <xf numFmtId="178" fontId="66" fillId="2" borderId="3" xfId="3" applyNumberFormat="1" applyFont="1" applyFill="1" applyBorder="1" applyAlignment="1">
      <alignment vertical="top" wrapText="1"/>
    </xf>
    <xf numFmtId="178" fontId="66" fillId="2" borderId="4" xfId="3" applyNumberFormat="1" applyFont="1" applyFill="1" applyBorder="1" applyAlignment="1">
      <alignment vertical="top" wrapText="1"/>
    </xf>
    <xf numFmtId="178" fontId="66" fillId="2" borderId="5" xfId="3" applyNumberFormat="1" applyFont="1" applyFill="1" applyBorder="1" applyAlignment="1">
      <alignment vertical="top" wrapText="1"/>
    </xf>
    <xf numFmtId="178" fontId="67" fillId="2" borderId="3" xfId="3" applyNumberFormat="1" applyFont="1" applyFill="1" applyBorder="1" applyAlignment="1">
      <alignment vertical="top" wrapText="1"/>
    </xf>
    <xf numFmtId="178" fontId="67" fillId="2" borderId="4" xfId="3" applyNumberFormat="1" applyFont="1" applyFill="1" applyBorder="1" applyAlignment="1">
      <alignment vertical="top" wrapText="1"/>
    </xf>
    <xf numFmtId="178" fontId="67" fillId="2" borderId="5" xfId="3" applyNumberFormat="1" applyFont="1" applyFill="1" applyBorder="1" applyAlignment="1">
      <alignment vertical="top" wrapText="1"/>
    </xf>
    <xf numFmtId="178" fontId="154" fillId="2" borderId="3" xfId="3" applyNumberFormat="1" applyFont="1" applyFill="1" applyBorder="1" applyAlignment="1">
      <alignment vertical="top" wrapText="1"/>
    </xf>
    <xf numFmtId="178" fontId="154" fillId="2" borderId="4" xfId="3" applyNumberFormat="1" applyFont="1" applyFill="1" applyBorder="1" applyAlignment="1">
      <alignment vertical="top" wrapText="1"/>
    </xf>
    <xf numFmtId="178" fontId="154" fillId="2" borderId="5" xfId="3" applyNumberFormat="1" applyFont="1" applyFill="1" applyBorder="1" applyAlignment="1">
      <alignment vertical="top" wrapText="1"/>
    </xf>
    <xf numFmtId="0" fontId="68" fillId="8" borderId="9" xfId="1" applyFont="1" applyFill="1" applyBorder="1" applyAlignment="1">
      <alignment vertical="top" wrapText="1"/>
    </xf>
    <xf numFmtId="0" fontId="68" fillId="8" borderId="14" xfId="1" applyFont="1" applyFill="1" applyBorder="1" applyAlignment="1">
      <alignment vertical="top" wrapText="1"/>
    </xf>
    <xf numFmtId="0" fontId="68" fillId="8" borderId="8" xfId="1" applyFont="1" applyFill="1" applyBorder="1" applyAlignment="1">
      <alignment vertical="top" wrapText="1"/>
    </xf>
    <xf numFmtId="178" fontId="84" fillId="0" borderId="1" xfId="3" applyNumberFormat="1" applyFont="1" applyBorder="1" applyAlignment="1">
      <alignment vertical="top" wrapText="1"/>
    </xf>
    <xf numFmtId="178" fontId="84" fillId="0" borderId="12" xfId="3" applyNumberFormat="1" applyFont="1" applyBorder="1" applyAlignment="1">
      <alignment vertical="top" wrapText="1"/>
    </xf>
    <xf numFmtId="178" fontId="84" fillId="0" borderId="0" xfId="3" applyNumberFormat="1" applyFont="1" applyAlignment="1" applyProtection="1">
      <alignment vertical="top" wrapText="1"/>
      <protection locked="0"/>
    </xf>
    <xf numFmtId="0" fontId="124" fillId="7" borderId="6" xfId="1" applyFont="1" applyFill="1" applyBorder="1" applyAlignment="1">
      <alignment horizontal="left" vertical="top" wrapText="1"/>
    </xf>
    <xf numFmtId="49" fontId="124" fillId="3" borderId="6" xfId="1" applyNumberFormat="1" applyFont="1" applyFill="1" applyBorder="1" applyAlignment="1">
      <alignment horizontal="left" vertical="top" wrapText="1"/>
    </xf>
    <xf numFmtId="0" fontId="107" fillId="0" borderId="3" xfId="0" applyFont="1" applyBorder="1" applyAlignment="1">
      <alignment horizontal="left" vertical="top" wrapText="1"/>
    </xf>
    <xf numFmtId="49" fontId="214" fillId="0" borderId="5" xfId="0" applyNumberFormat="1" applyFont="1" applyBorder="1" applyAlignment="1">
      <alignment horizontal="left" vertical="center" wrapText="1"/>
    </xf>
    <xf numFmtId="0" fontId="142" fillId="15" borderId="6" xfId="0" applyFont="1" applyFill="1" applyBorder="1" applyAlignment="1">
      <alignment horizontal="justify" vertical="top" wrapText="1"/>
    </xf>
    <xf numFmtId="0" fontId="142" fillId="11" borderId="6" xfId="0" applyFont="1" applyFill="1" applyBorder="1" applyAlignment="1">
      <alignment horizontal="center" vertical="top" wrapText="1"/>
    </xf>
    <xf numFmtId="0" fontId="142" fillId="11" borderId="6" xfId="0" applyFont="1" applyFill="1" applyBorder="1" applyAlignment="1">
      <alignment horizontal="justify" vertical="top" wrapText="1"/>
    </xf>
    <xf numFmtId="0" fontId="142" fillId="0" borderId="6" xfId="0" applyFont="1" applyBorder="1" applyAlignment="1">
      <alignment horizontal="center" vertical="top" wrapText="1"/>
    </xf>
    <xf numFmtId="0" fontId="142" fillId="0" borderId="6" xfId="0" applyFont="1" applyBorder="1" applyAlignment="1">
      <alignment horizontal="left" vertical="top" wrapText="1"/>
    </xf>
    <xf numFmtId="0" fontId="142" fillId="0" borderId="15" xfId="0" applyFont="1" applyBorder="1" applyAlignment="1">
      <alignment horizontal="center" vertical="top" wrapText="1"/>
    </xf>
    <xf numFmtId="0" fontId="142" fillId="0" borderId="16" xfId="0" applyFont="1" applyBorder="1" applyAlignment="1">
      <alignment horizontal="left" vertical="top" wrapText="1"/>
    </xf>
    <xf numFmtId="0" fontId="142" fillId="11" borderId="15" xfId="0" applyFont="1" applyFill="1" applyBorder="1" applyAlignment="1">
      <alignment horizontal="center" vertical="top" wrapText="1"/>
    </xf>
    <xf numFmtId="0" fontId="142" fillId="11" borderId="16" xfId="0" applyFont="1" applyFill="1" applyBorder="1" applyAlignment="1">
      <alignment horizontal="justify" vertical="top" wrapText="1"/>
    </xf>
    <xf numFmtId="0" fontId="141" fillId="0" borderId="0" xfId="0" applyFont="1" applyAlignment="1">
      <alignment vertical="top" wrapText="1"/>
    </xf>
    <xf numFmtId="49" fontId="152" fillId="0" borderId="17" xfId="0" applyNumberFormat="1" applyFont="1" applyBorder="1" applyAlignment="1">
      <alignment vertical="top" wrapText="1"/>
    </xf>
    <xf numFmtId="0" fontId="142" fillId="0" borderId="14" xfId="0" applyFont="1" applyBorder="1" applyAlignment="1">
      <alignment vertical="top" wrapText="1"/>
    </xf>
    <xf numFmtId="0" fontId="142" fillId="0" borderId="0" xfId="0" applyFont="1" applyAlignment="1">
      <alignment vertical="top" wrapText="1"/>
    </xf>
    <xf numFmtId="0" fontId="164" fillId="0" borderId="0" xfId="0" applyFont="1" applyAlignment="1">
      <alignment vertical="top" wrapText="1"/>
    </xf>
    <xf numFmtId="0" fontId="258" fillId="0" borderId="0" xfId="0" applyFont="1" applyAlignment="1">
      <alignment horizontal="left" vertical="top" wrapText="1"/>
    </xf>
    <xf numFmtId="0" fontId="164" fillId="0" borderId="0" xfId="0" applyFont="1" applyAlignment="1">
      <alignment horizontal="left" vertical="top" wrapText="1"/>
    </xf>
    <xf numFmtId="0" fontId="258" fillId="0" borderId="0" xfId="0" applyFont="1" applyAlignment="1">
      <alignment vertical="center" wrapText="1"/>
    </xf>
    <xf numFmtId="0" fontId="107" fillId="0" borderId="0" xfId="0" applyFont="1">
      <alignment vertical="center"/>
    </xf>
    <xf numFmtId="0" fontId="106" fillId="0" borderId="0" xfId="0" applyFont="1">
      <alignment vertical="center"/>
    </xf>
    <xf numFmtId="0" fontId="176" fillId="0" borderId="0" xfId="0" applyFont="1">
      <alignment vertical="center"/>
    </xf>
    <xf numFmtId="0" fontId="0" fillId="6" borderId="0" xfId="0" applyFill="1">
      <alignment vertical="center"/>
    </xf>
    <xf numFmtId="0" fontId="0" fillId="4" borderId="0" xfId="0" applyFill="1">
      <alignment vertical="center"/>
    </xf>
    <xf numFmtId="0" fontId="151" fillId="6" borderId="0" xfId="0" applyFont="1" applyFill="1">
      <alignment vertical="center"/>
    </xf>
    <xf numFmtId="0" fontId="273" fillId="6" borderId="0" xfId="0" applyFont="1" applyFill="1">
      <alignment vertical="center"/>
    </xf>
    <xf numFmtId="0" fontId="107" fillId="4" borderId="0" xfId="0" applyFont="1" applyFill="1">
      <alignment vertical="center"/>
    </xf>
    <xf numFmtId="0" fontId="106" fillId="4" borderId="0" xfId="0" applyFont="1" applyFill="1">
      <alignment vertical="center"/>
    </xf>
    <xf numFmtId="0" fontId="12" fillId="4" borderId="0" xfId="57" applyFill="1" applyAlignment="1" applyProtection="1">
      <alignment vertical="top"/>
      <protection locked="0"/>
    </xf>
    <xf numFmtId="0" fontId="258" fillId="0" borderId="0" xfId="0" applyFont="1">
      <alignment vertical="center"/>
    </xf>
    <xf numFmtId="0" fontId="258" fillId="0" borderId="0" xfId="0" applyFont="1" applyAlignment="1">
      <alignment vertical="top"/>
    </xf>
    <xf numFmtId="0" fontId="276" fillId="0" borderId="6" xfId="0" applyFont="1" applyBorder="1" applyAlignment="1">
      <alignment horizontal="justify" vertical="top" wrapText="1"/>
    </xf>
    <xf numFmtId="0" fontId="275" fillId="0" borderId="6" xfId="0" applyFont="1" applyBorder="1" applyAlignment="1">
      <alignment horizontal="justify" vertical="center" wrapText="1"/>
    </xf>
    <xf numFmtId="0" fontId="276" fillId="0" borderId="0" xfId="0" applyFont="1">
      <alignment vertical="center"/>
    </xf>
    <xf numFmtId="0" fontId="275" fillId="0" borderId="7" xfId="0" applyFont="1" applyBorder="1" applyAlignment="1">
      <alignment vertical="top" wrapText="1"/>
    </xf>
    <xf numFmtId="0" fontId="275" fillId="0" borderId="7" xfId="0" applyFont="1" applyBorder="1" applyAlignment="1">
      <alignment horizontal="center" vertical="top" wrapText="1"/>
    </xf>
    <xf numFmtId="0" fontId="275" fillId="0" borderId="6" xfId="0" applyFont="1" applyBorder="1" applyAlignment="1">
      <alignment horizontal="left" vertical="center" wrapText="1"/>
    </xf>
    <xf numFmtId="0" fontId="276" fillId="0" borderId="6" xfId="0" applyFont="1" applyBorder="1" applyAlignment="1">
      <alignment horizontal="left" vertical="center" wrapText="1"/>
    </xf>
    <xf numFmtId="0" fontId="258" fillId="0" borderId="0" xfId="0" applyFont="1" applyAlignment="1">
      <alignment horizontal="left" vertical="center"/>
    </xf>
    <xf numFmtId="0" fontId="275" fillId="0" borderId="6" xfId="0" applyFont="1" applyBorder="1" applyAlignment="1">
      <alignment horizontal="left" vertical="top"/>
    </xf>
    <xf numFmtId="0" fontId="105" fillId="0" borderId="6" xfId="1" applyFont="1" applyBorder="1" applyAlignment="1" applyProtection="1">
      <alignment horizontal="left" vertical="top" wrapText="1"/>
      <protection locked="0"/>
    </xf>
    <xf numFmtId="0" fontId="90" fillId="4" borderId="6" xfId="1" applyFont="1" applyFill="1" applyBorder="1" applyAlignment="1">
      <alignment horizontal="left" vertical="top" wrapText="1"/>
    </xf>
    <xf numFmtId="177" fontId="51" fillId="0" borderId="6" xfId="3" applyNumberFormat="1" applyFont="1" applyBorder="1" applyAlignment="1" applyProtection="1">
      <alignment horizontal="left" vertical="top" wrapText="1"/>
      <protection locked="0"/>
    </xf>
    <xf numFmtId="0" fontId="68" fillId="8" borderId="6" xfId="1" applyFont="1" applyFill="1" applyBorder="1" applyAlignment="1">
      <alignment horizontal="left" vertical="top" wrapText="1"/>
    </xf>
    <xf numFmtId="0" fontId="90" fillId="4" borderId="6" xfId="1" applyFont="1" applyFill="1" applyBorder="1" applyAlignment="1">
      <alignment horizontal="left" vertical="top" wrapText="1"/>
    </xf>
    <xf numFmtId="0" fontId="80" fillId="0" borderId="6" xfId="1" applyFont="1" applyFill="1" applyBorder="1" applyAlignment="1" applyProtection="1">
      <alignment horizontal="left" vertical="top" wrapText="1"/>
      <protection locked="0"/>
    </xf>
    <xf numFmtId="49" fontId="84" fillId="0" borderId="6" xfId="3" applyNumberFormat="1" applyFont="1" applyFill="1" applyBorder="1" applyAlignment="1" applyProtection="1">
      <alignment horizontal="left" vertical="top" wrapText="1"/>
      <protection locked="0"/>
    </xf>
    <xf numFmtId="181" fontId="84" fillId="0" borderId="6" xfId="3" applyNumberFormat="1" applyFont="1" applyFill="1" applyBorder="1" applyAlignment="1" applyProtection="1">
      <alignment horizontal="left" vertical="top" wrapText="1"/>
      <protection locked="0"/>
    </xf>
    <xf numFmtId="0" fontId="84" fillId="0" borderId="6" xfId="6" applyFont="1" applyFill="1" applyBorder="1" applyAlignment="1" applyProtection="1">
      <alignment horizontal="left" vertical="top" wrapText="1"/>
      <protection locked="0"/>
    </xf>
    <xf numFmtId="49" fontId="84" fillId="0" borderId="6" xfId="5" applyNumberFormat="1" applyFont="1" applyFill="1" applyBorder="1" applyAlignment="1" applyProtection="1">
      <alignment horizontal="left" vertical="top" wrapText="1"/>
      <protection locked="0"/>
    </xf>
    <xf numFmtId="176" fontId="84" fillId="0" borderId="6" xfId="3" applyNumberFormat="1" applyFont="1" applyFill="1" applyBorder="1" applyAlignment="1" applyProtection="1">
      <alignment horizontal="right" vertical="top" wrapText="1"/>
      <protection locked="0"/>
    </xf>
    <xf numFmtId="0" fontId="154" fillId="0" borderId="5" xfId="2" applyFont="1" applyFill="1" applyBorder="1" applyAlignment="1" applyProtection="1">
      <alignment horizontal="left" vertical="top" wrapText="1"/>
      <protection locked="0"/>
    </xf>
    <xf numFmtId="49" fontId="154" fillId="0" borderId="6" xfId="2" applyNumberFormat="1" applyFont="1" applyFill="1" applyBorder="1" applyAlignment="1" applyProtection="1">
      <alignment horizontal="left" vertical="top" wrapText="1"/>
      <protection locked="0"/>
    </xf>
    <xf numFmtId="49" fontId="80" fillId="0" borderId="6" xfId="1" applyNumberFormat="1" applyFont="1" applyFill="1" applyBorder="1" applyAlignment="1" applyProtection="1">
      <alignment horizontal="left" vertical="top" wrapText="1"/>
      <protection locked="0"/>
    </xf>
    <xf numFmtId="176" fontId="84" fillId="0" borderId="6" xfId="3" applyNumberFormat="1" applyFont="1" applyFill="1" applyBorder="1" applyAlignment="1" applyProtection="1">
      <alignment horizontal="left" vertical="top" wrapText="1"/>
      <protection locked="0"/>
    </xf>
    <xf numFmtId="0" fontId="80" fillId="0" borderId="6" xfId="7" applyFont="1" applyFill="1" applyBorder="1" applyAlignment="1" applyProtection="1">
      <alignment horizontal="left" vertical="top" wrapText="1"/>
      <protection locked="0"/>
    </xf>
    <xf numFmtId="0" fontId="80" fillId="0" borderId="3" xfId="1" applyFont="1" applyFill="1" applyBorder="1" applyAlignment="1" applyProtection="1">
      <alignment horizontal="left" vertical="top" wrapText="1"/>
      <protection locked="0"/>
    </xf>
    <xf numFmtId="179" fontId="80" fillId="0" borderId="6" xfId="1" applyNumberFormat="1" applyFont="1" applyFill="1" applyBorder="1" applyAlignment="1" applyProtection="1">
      <alignment horizontal="left" vertical="top" wrapText="1"/>
      <protection locked="0"/>
    </xf>
    <xf numFmtId="0" fontId="154" fillId="0" borderId="3" xfId="1" applyFont="1" applyFill="1" applyBorder="1" applyAlignment="1" applyProtection="1">
      <alignment horizontal="center" vertical="top" wrapText="1"/>
      <protection locked="0"/>
    </xf>
    <xf numFmtId="0" fontId="154" fillId="0" borderId="6" xfId="1" applyFont="1" applyFill="1" applyBorder="1" applyAlignment="1" applyProtection="1">
      <alignment horizontal="left" vertical="top" wrapText="1"/>
      <protection locked="0"/>
    </xf>
    <xf numFmtId="49" fontId="154" fillId="0" borderId="6" xfId="1" applyNumberFormat="1" applyFont="1" applyFill="1" applyBorder="1" applyAlignment="1" applyProtection="1">
      <alignment horizontal="left" vertical="top" wrapText="1"/>
      <protection locked="0"/>
    </xf>
    <xf numFmtId="0" fontId="80" fillId="0" borderId="6" xfId="0" applyFont="1" applyFill="1" applyBorder="1" applyAlignment="1" applyProtection="1">
      <alignment horizontal="left" vertical="top" wrapText="1"/>
      <protection locked="0"/>
    </xf>
    <xf numFmtId="0" fontId="124" fillId="0" borderId="6" xfId="0" applyFont="1" applyFill="1" applyBorder="1" applyAlignment="1" applyProtection="1">
      <alignment horizontal="left" vertical="top" wrapText="1"/>
      <protection locked="0"/>
    </xf>
    <xf numFmtId="0" fontId="12" fillId="0" borderId="0" xfId="57" applyFill="1" applyAlignment="1" applyProtection="1">
      <alignment vertical="top"/>
      <protection locked="0"/>
    </xf>
    <xf numFmtId="49" fontId="84" fillId="0" borderId="6" xfId="8" applyNumberFormat="1" applyFont="1" applyFill="1" applyBorder="1" applyAlignment="1" applyProtection="1">
      <alignment horizontal="left" vertical="top" wrapText="1"/>
      <protection locked="0"/>
    </xf>
    <xf numFmtId="0" fontId="154" fillId="0" borderId="3" xfId="1" applyFont="1" applyFill="1" applyBorder="1" applyAlignment="1" applyProtection="1">
      <alignment vertical="top" wrapText="1"/>
      <protection locked="0"/>
    </xf>
    <xf numFmtId="0" fontId="2" fillId="0" borderId="6" xfId="1" applyFont="1" applyBorder="1" applyAlignment="1">
      <alignment horizontal="left" vertical="top" wrapText="1"/>
    </xf>
    <xf numFmtId="49" fontId="119" fillId="4" borderId="6" xfId="3" applyNumberFormat="1" applyFont="1" applyFill="1" applyBorder="1" applyAlignment="1" applyProtection="1">
      <alignment horizontal="left" vertical="top" wrapText="1"/>
      <protection locked="0"/>
    </xf>
    <xf numFmtId="0" fontId="47" fillId="6" borderId="0" xfId="0" applyFont="1" applyFill="1" applyAlignment="1">
      <alignment horizontal="left" vertical="top" wrapText="1"/>
    </xf>
    <xf numFmtId="177" fontId="51" fillId="0" borderId="2" xfId="4" applyNumberFormat="1" applyFont="1" applyBorder="1" applyAlignment="1">
      <alignment horizontal="center" vertical="top" wrapText="1"/>
    </xf>
    <xf numFmtId="177" fontId="51" fillId="0" borderId="7" xfId="4" applyNumberFormat="1" applyFont="1" applyBorder="1" applyAlignment="1">
      <alignment horizontal="center" vertical="top" wrapText="1"/>
    </xf>
    <xf numFmtId="177" fontId="19" fillId="0" borderId="3" xfId="0" applyNumberFormat="1" applyFont="1" applyBorder="1" applyAlignment="1">
      <alignment horizontal="right" vertical="top" wrapText="1"/>
    </xf>
    <xf numFmtId="177" fontId="19" fillId="0" borderId="4" xfId="0" applyNumberFormat="1" applyFont="1" applyBorder="1" applyAlignment="1">
      <alignment horizontal="right" vertical="top" wrapText="1"/>
    </xf>
    <xf numFmtId="177" fontId="19" fillId="0" borderId="5" xfId="0" applyNumberFormat="1" applyFont="1" applyBorder="1" applyAlignment="1">
      <alignment horizontal="right" vertical="top" wrapText="1"/>
    </xf>
    <xf numFmtId="177" fontId="51" fillId="0" borderId="2" xfId="3" applyNumberFormat="1" applyFont="1" applyBorder="1" applyAlignment="1">
      <alignment horizontal="right" vertical="top" wrapText="1"/>
    </xf>
    <xf numFmtId="177" fontId="51" fillId="0" borderId="7" xfId="3" applyNumberFormat="1" applyFont="1" applyBorder="1" applyAlignment="1">
      <alignment horizontal="right" vertical="top" wrapText="1"/>
    </xf>
    <xf numFmtId="177" fontId="51" fillId="0" borderId="2" xfId="3" applyNumberFormat="1" applyFont="1" applyBorder="1" applyAlignment="1">
      <alignment horizontal="left" vertical="top" wrapText="1"/>
    </xf>
    <xf numFmtId="177" fontId="51" fillId="0" borderId="7" xfId="3" applyNumberFormat="1" applyFont="1" applyBorder="1" applyAlignment="1">
      <alignment horizontal="left" vertical="top" wrapText="1"/>
    </xf>
    <xf numFmtId="0" fontId="16" fillId="0" borderId="0" xfId="2" applyNumberFormat="1" applyFont="1" applyAlignment="1">
      <alignment horizontal="center" vertical="top" wrapText="1"/>
    </xf>
    <xf numFmtId="177" fontId="29" fillId="0" borderId="0" xfId="2" applyNumberFormat="1" applyFont="1" applyAlignment="1">
      <alignment horizontal="center" vertical="top" wrapText="1"/>
    </xf>
    <xf numFmtId="177" fontId="50" fillId="0" borderId="1" xfId="1" applyNumberFormat="1" applyFont="1" applyBorder="1" applyAlignment="1">
      <alignment horizontal="center" vertical="top" wrapText="1"/>
    </xf>
    <xf numFmtId="177" fontId="51" fillId="0" borderId="2" xfId="4" applyNumberFormat="1" applyFont="1" applyBorder="1" applyAlignment="1">
      <alignment horizontal="left" vertical="top" wrapText="1"/>
    </xf>
    <xf numFmtId="177" fontId="51" fillId="0" borderId="7" xfId="4" applyNumberFormat="1" applyFont="1" applyBorder="1" applyAlignment="1">
      <alignment horizontal="left" vertical="top" wrapText="1"/>
    </xf>
    <xf numFmtId="177" fontId="51" fillId="0" borderId="6" xfId="4" applyNumberFormat="1" applyFont="1" applyBorder="1" applyAlignment="1">
      <alignment horizontal="left" vertical="top" wrapText="1"/>
    </xf>
    <xf numFmtId="177" fontId="51" fillId="0" borderId="2" xfId="3" applyNumberFormat="1" applyFont="1" applyBorder="1" applyAlignment="1">
      <alignment horizontal="center" vertical="top" wrapText="1"/>
    </xf>
    <xf numFmtId="177" fontId="51" fillId="0" borderId="7" xfId="3" applyNumberFormat="1" applyFont="1" applyBorder="1" applyAlignment="1">
      <alignment horizontal="center" vertical="top" wrapText="1"/>
    </xf>
    <xf numFmtId="177" fontId="16" fillId="0" borderId="0" xfId="2" applyNumberFormat="1" applyFont="1" applyAlignment="1">
      <alignment horizontal="center" vertical="top" wrapText="1"/>
    </xf>
    <xf numFmtId="176" fontId="52" fillId="0" borderId="6" xfId="3" applyNumberFormat="1" applyFont="1" applyBorder="1" applyAlignment="1" applyProtection="1">
      <alignment horizontal="right" vertical="top" wrapText="1"/>
      <protection locked="0"/>
    </xf>
    <xf numFmtId="176" fontId="51" fillId="0" borderId="6" xfId="3" applyNumberFormat="1" applyFont="1" applyBorder="1" applyAlignment="1" applyProtection="1">
      <alignment horizontal="right" vertical="top" wrapText="1"/>
      <protection locked="0"/>
    </xf>
    <xf numFmtId="177" fontId="51" fillId="0" borderId="6" xfId="3" applyNumberFormat="1" applyFont="1" applyBorder="1" applyAlignment="1" applyProtection="1">
      <alignment horizontal="left" vertical="top" wrapText="1"/>
      <protection locked="0"/>
    </xf>
    <xf numFmtId="176" fontId="52" fillId="0" borderId="6" xfId="4" applyNumberFormat="1" applyFont="1" applyBorder="1" applyAlignment="1" applyProtection="1">
      <alignment horizontal="right" vertical="top" wrapText="1"/>
      <protection locked="0"/>
    </xf>
    <xf numFmtId="176" fontId="51" fillId="0" borderId="6" xfId="4" applyNumberFormat="1" applyFont="1" applyBorder="1" applyAlignment="1" applyProtection="1">
      <alignment horizontal="right" vertical="top" wrapText="1"/>
      <protection locked="0"/>
    </xf>
    <xf numFmtId="49" fontId="16" fillId="0" borderId="0" xfId="2" applyNumberFormat="1" applyFont="1" applyAlignment="1">
      <alignment horizontal="center" vertical="top" wrapText="1" readingOrder="1"/>
    </xf>
    <xf numFmtId="0" fontId="16" fillId="0" borderId="0" xfId="2" applyNumberFormat="1" applyFont="1" applyAlignment="1">
      <alignment horizontal="center" vertical="top" wrapText="1" readingOrder="1"/>
    </xf>
    <xf numFmtId="0" fontId="29" fillId="0" borderId="0" xfId="2" applyFont="1" applyAlignment="1">
      <alignment horizontal="center" vertical="top" wrapText="1" readingOrder="1"/>
    </xf>
    <xf numFmtId="0" fontId="51" fillId="0" borderId="2" xfId="4" applyFont="1" applyBorder="1" applyAlignment="1" applyProtection="1">
      <alignment horizontal="left" vertical="top" wrapText="1"/>
      <protection locked="0"/>
    </xf>
    <xf numFmtId="0" fontId="51" fillId="0" borderId="7" xfId="4" applyFont="1" applyBorder="1" applyAlignment="1" applyProtection="1">
      <alignment horizontal="left" vertical="top" wrapText="1"/>
      <protection locked="0"/>
    </xf>
    <xf numFmtId="0" fontId="51" fillId="0" borderId="6" xfId="4" applyFont="1" applyBorder="1" applyAlignment="1" applyProtection="1">
      <alignment horizontal="left" vertical="top" wrapText="1"/>
      <protection locked="0"/>
    </xf>
    <xf numFmtId="177" fontId="51" fillId="0" borderId="6" xfId="3" applyNumberFormat="1" applyFont="1" applyBorder="1" applyAlignment="1" applyProtection="1">
      <alignment horizontal="center" vertical="top" wrapText="1"/>
      <protection locked="0"/>
    </xf>
    <xf numFmtId="0" fontId="51" fillId="0" borderId="6" xfId="4" applyFont="1" applyBorder="1" applyAlignment="1" applyProtection="1">
      <alignment horizontal="center" vertical="top" wrapText="1"/>
      <protection locked="0"/>
    </xf>
    <xf numFmtId="177" fontId="51" fillId="0" borderId="6" xfId="3" applyNumberFormat="1" applyFont="1" applyBorder="1" applyAlignment="1">
      <alignment horizontal="left" vertical="top" wrapText="1"/>
    </xf>
    <xf numFmtId="0" fontId="16" fillId="0" borderId="0" xfId="2" applyFont="1" applyAlignment="1">
      <alignment horizontal="center" vertical="top" wrapText="1" readingOrder="1"/>
    </xf>
    <xf numFmtId="0" fontId="51" fillId="0" borderId="6" xfId="4" applyFont="1" applyBorder="1" applyAlignment="1">
      <alignment horizontal="left" vertical="top" wrapText="1"/>
    </xf>
    <xf numFmtId="177" fontId="51" fillId="0" borderId="6" xfId="3" applyNumberFormat="1" applyFont="1" applyBorder="1" applyAlignment="1">
      <alignment horizontal="center" vertical="top" wrapText="1"/>
    </xf>
    <xf numFmtId="176" fontId="51" fillId="0" borderId="6" xfId="3" applyNumberFormat="1" applyFont="1" applyBorder="1" applyAlignment="1">
      <alignment horizontal="right" vertical="top" wrapText="1"/>
    </xf>
    <xf numFmtId="177" fontId="14" fillId="0" borderId="6" xfId="4" applyNumberFormat="1" applyFont="1" applyBorder="1" applyAlignment="1">
      <alignment horizontal="right" vertical="top" wrapText="1"/>
    </xf>
    <xf numFmtId="176" fontId="55" fillId="0" borderId="6" xfId="2" applyNumberFormat="1" applyFont="1" applyBorder="1" applyAlignment="1">
      <alignment horizontal="right" vertical="top" wrapText="1"/>
    </xf>
    <xf numFmtId="176" fontId="51" fillId="0" borderId="6" xfId="4" applyNumberFormat="1" applyFont="1" applyBorder="1" applyAlignment="1">
      <alignment horizontal="right" vertical="top" wrapText="1"/>
    </xf>
    <xf numFmtId="176" fontId="53" fillId="0" borderId="6" xfId="1" applyNumberFormat="1" applyFont="1" applyBorder="1" applyAlignment="1">
      <alignment horizontal="right" vertical="top" wrapText="1"/>
    </xf>
    <xf numFmtId="0" fontId="66" fillId="8" borderId="6" xfId="1" applyFont="1" applyFill="1" applyBorder="1" applyAlignment="1">
      <alignment horizontal="left" vertical="top" wrapText="1"/>
    </xf>
    <xf numFmtId="0" fontId="68" fillId="8" borderId="6" xfId="1" applyFont="1" applyFill="1" applyBorder="1" applyAlignment="1">
      <alignment horizontal="left" vertical="top" wrapText="1"/>
    </xf>
    <xf numFmtId="49" fontId="84" fillId="0" borderId="3" xfId="3" applyNumberFormat="1" applyFont="1" applyBorder="1" applyAlignment="1" applyProtection="1">
      <alignment horizontal="right" vertical="top" wrapText="1"/>
      <protection locked="0"/>
    </xf>
    <xf numFmtId="49" fontId="84" fillId="0" borderId="4" xfId="3" applyNumberFormat="1" applyFont="1" applyBorder="1" applyAlignment="1" applyProtection="1">
      <alignment horizontal="right" vertical="top" wrapText="1"/>
      <protection locked="0"/>
    </xf>
    <xf numFmtId="49" fontId="84" fillId="0" borderId="5" xfId="3" applyNumberFormat="1" applyFont="1" applyBorder="1" applyAlignment="1" applyProtection="1">
      <alignment horizontal="right" vertical="top" wrapText="1"/>
      <protection locked="0"/>
    </xf>
    <xf numFmtId="49" fontId="66" fillId="2" borderId="6" xfId="1" applyNumberFormat="1" applyFont="1" applyFill="1" applyBorder="1" applyAlignment="1">
      <alignment horizontal="left" vertical="top" wrapText="1"/>
    </xf>
    <xf numFmtId="0" fontId="71" fillId="2" borderId="6" xfId="1" applyFont="1" applyFill="1" applyBorder="1" applyAlignment="1">
      <alignment horizontal="left" vertical="top" wrapText="1"/>
    </xf>
    <xf numFmtId="0" fontId="68" fillId="2" borderId="6" xfId="1" applyFont="1" applyFill="1" applyBorder="1" applyAlignment="1">
      <alignment horizontal="left" vertical="top" wrapText="1"/>
    </xf>
    <xf numFmtId="49" fontId="68" fillId="2" borderId="6" xfId="3" applyNumberFormat="1" applyFont="1" applyFill="1" applyBorder="1" applyAlignment="1">
      <alignment horizontal="left" vertical="top" wrapText="1"/>
    </xf>
    <xf numFmtId="0" fontId="66" fillId="2" borderId="6" xfId="1" applyFont="1" applyFill="1" applyBorder="1" applyAlignment="1">
      <alignment horizontal="left" vertical="top" wrapText="1"/>
    </xf>
    <xf numFmtId="178" fontId="66" fillId="2" borderId="6" xfId="3" applyNumberFormat="1" applyFont="1" applyFill="1" applyBorder="1" applyAlignment="1">
      <alignment horizontal="left" vertical="top" wrapText="1"/>
    </xf>
    <xf numFmtId="178" fontId="66" fillId="2" borderId="6" xfId="3" applyNumberFormat="1" applyFont="1" applyFill="1" applyBorder="1" applyAlignment="1">
      <alignment vertical="top" wrapText="1"/>
    </xf>
    <xf numFmtId="0" fontId="71" fillId="9" borderId="6" xfId="0" applyFont="1" applyFill="1" applyBorder="1" applyAlignment="1">
      <alignment horizontal="left" vertical="top" wrapText="1"/>
    </xf>
    <xf numFmtId="0" fontId="66" fillId="10" borderId="6" xfId="0" applyFont="1" applyFill="1" applyBorder="1" applyAlignment="1">
      <alignment horizontal="left" vertical="top" wrapText="1"/>
    </xf>
    <xf numFmtId="176" fontId="66" fillId="2" borderId="2" xfId="3" applyNumberFormat="1" applyFont="1" applyFill="1" applyBorder="1" applyAlignment="1">
      <alignment horizontal="left" vertical="top" wrapText="1"/>
    </xf>
    <xf numFmtId="176" fontId="66" fillId="2" borderId="7" xfId="3" applyNumberFormat="1" applyFont="1" applyFill="1" applyBorder="1" applyAlignment="1">
      <alignment horizontal="left" vertical="top" wrapText="1"/>
    </xf>
    <xf numFmtId="0" fontId="66" fillId="2" borderId="2" xfId="1" applyFont="1" applyFill="1" applyBorder="1" applyAlignment="1">
      <alignment horizontal="left" vertical="top" wrapText="1"/>
    </xf>
    <xf numFmtId="0" fontId="66" fillId="2" borderId="7" xfId="1" applyFont="1" applyFill="1" applyBorder="1" applyAlignment="1">
      <alignment horizontal="left" vertical="top" wrapText="1"/>
    </xf>
    <xf numFmtId="176" fontId="78" fillId="2" borderId="6" xfId="3" applyNumberFormat="1" applyFont="1" applyFill="1" applyBorder="1" applyAlignment="1">
      <alignment horizontal="center" vertical="top" wrapText="1"/>
    </xf>
    <xf numFmtId="0" fontId="90" fillId="13" borderId="6" xfId="1" applyFont="1" applyFill="1" applyBorder="1" applyAlignment="1">
      <alignment horizontal="left" vertical="top" wrapText="1"/>
    </xf>
    <xf numFmtId="0" fontId="124" fillId="13" borderId="6" xfId="0" applyFont="1" applyFill="1" applyBorder="1" applyAlignment="1">
      <alignment horizontal="left" vertical="top" wrapText="1"/>
    </xf>
    <xf numFmtId="0" fontId="124" fillId="13" borderId="6" xfId="0" applyFont="1" applyFill="1" applyBorder="1" applyAlignment="1">
      <alignment vertical="top" wrapText="1"/>
    </xf>
    <xf numFmtId="0" fontId="119" fillId="13" borderId="6" xfId="0" applyFont="1" applyFill="1" applyBorder="1" applyAlignment="1">
      <alignment horizontal="left" vertical="top" wrapText="1"/>
    </xf>
    <xf numFmtId="0" fontId="124" fillId="3" borderId="6" xfId="0" applyFont="1" applyFill="1" applyBorder="1" applyAlignment="1">
      <alignment horizontal="left" vertical="top" wrapText="1"/>
    </xf>
    <xf numFmtId="0" fontId="74" fillId="13" borderId="9" xfId="0" applyFont="1" applyFill="1" applyBorder="1" applyAlignment="1">
      <alignment horizontal="left" vertical="top" wrapText="1"/>
    </xf>
    <xf numFmtId="0" fontId="74" fillId="13" borderId="11" xfId="0" applyFont="1" applyFill="1" applyBorder="1" applyAlignment="1">
      <alignment horizontal="left" vertical="top" wrapText="1"/>
    </xf>
    <xf numFmtId="0" fontId="74" fillId="13" borderId="8" xfId="0" applyFont="1" applyFill="1" applyBorder="1" applyAlignment="1">
      <alignment horizontal="left" vertical="top" wrapText="1"/>
    </xf>
    <xf numFmtId="0" fontId="74" fillId="13" borderId="12" xfId="0" applyFont="1" applyFill="1" applyBorder="1" applyAlignment="1">
      <alignment horizontal="left" vertical="top" wrapText="1"/>
    </xf>
    <xf numFmtId="0" fontId="74" fillId="13" borderId="2" xfId="0" applyFont="1" applyFill="1" applyBorder="1" applyAlignment="1">
      <alignment horizontal="left" vertical="top" wrapText="1"/>
    </xf>
    <xf numFmtId="0" fontId="74" fillId="13" borderId="7" xfId="0" applyFont="1" applyFill="1" applyBorder="1" applyAlignment="1">
      <alignment horizontal="left" vertical="top" wrapText="1"/>
    </xf>
    <xf numFmtId="49" fontId="216" fillId="12" borderId="6" xfId="1" applyNumberFormat="1" applyFont="1" applyFill="1" applyBorder="1" applyAlignment="1">
      <alignment horizontal="left" vertical="top" wrapText="1"/>
    </xf>
    <xf numFmtId="49" fontId="221" fillId="12" borderId="6" xfId="5" applyNumberFormat="1" applyFont="1" applyFill="1" applyBorder="1" applyAlignment="1">
      <alignment horizontal="left" vertical="top" wrapText="1"/>
    </xf>
    <xf numFmtId="176" fontId="121" fillId="2" borderId="3" xfId="3" applyNumberFormat="1" applyFont="1" applyFill="1" applyBorder="1" applyAlignment="1">
      <alignment horizontal="center" vertical="top" wrapText="1"/>
    </xf>
    <xf numFmtId="176" fontId="121" fillId="2" borderId="4" xfId="3" applyNumberFormat="1" applyFont="1" applyFill="1" applyBorder="1" applyAlignment="1">
      <alignment horizontal="center" vertical="top" wrapText="1"/>
    </xf>
    <xf numFmtId="176" fontId="121" fillId="2" borderId="5" xfId="3" applyNumberFormat="1" applyFont="1" applyFill="1" applyBorder="1" applyAlignment="1">
      <alignment horizontal="center" vertical="top" wrapText="1"/>
    </xf>
    <xf numFmtId="176" fontId="82" fillId="2" borderId="3" xfId="3" applyNumberFormat="1" applyFont="1" applyFill="1" applyBorder="1" applyAlignment="1">
      <alignment horizontal="center" vertical="top" wrapText="1"/>
    </xf>
    <xf numFmtId="176" fontId="82" fillId="2" borderId="4" xfId="3" applyNumberFormat="1" applyFont="1" applyFill="1" applyBorder="1" applyAlignment="1">
      <alignment horizontal="center" vertical="top" wrapText="1"/>
    </xf>
    <xf numFmtId="176" fontId="82" fillId="2" borderId="5" xfId="3" applyNumberFormat="1" applyFont="1" applyFill="1" applyBorder="1" applyAlignment="1">
      <alignment horizontal="center" vertical="top" wrapText="1"/>
    </xf>
    <xf numFmtId="176" fontId="65" fillId="2" borderId="2" xfId="3" applyNumberFormat="1" applyFont="1" applyFill="1" applyBorder="1" applyAlignment="1">
      <alignment horizontal="left" vertical="top" wrapText="1"/>
    </xf>
    <xf numFmtId="176" fontId="65" fillId="2" borderId="7" xfId="3" applyNumberFormat="1" applyFont="1" applyFill="1" applyBorder="1" applyAlignment="1">
      <alignment horizontal="left" vertical="top" wrapText="1"/>
    </xf>
    <xf numFmtId="176" fontId="64" fillId="2" borderId="2" xfId="3" applyNumberFormat="1" applyFont="1" applyFill="1" applyBorder="1" applyAlignment="1">
      <alignment vertical="top" wrapText="1"/>
    </xf>
    <xf numFmtId="176" fontId="64" fillId="2" borderId="7" xfId="3" applyNumberFormat="1" applyFont="1" applyFill="1" applyBorder="1" applyAlignment="1">
      <alignment vertical="top" wrapText="1"/>
    </xf>
    <xf numFmtId="176" fontId="64" fillId="2" borderId="2" xfId="3" applyNumberFormat="1" applyFont="1" applyFill="1" applyBorder="1" applyAlignment="1">
      <alignment horizontal="left" vertical="top" wrapText="1"/>
    </xf>
    <xf numFmtId="176" fontId="64" fillId="2" borderId="7" xfId="3" applyNumberFormat="1" applyFont="1" applyFill="1" applyBorder="1" applyAlignment="1">
      <alignment horizontal="left" vertical="top" wrapText="1"/>
    </xf>
    <xf numFmtId="176" fontId="78" fillId="2" borderId="2" xfId="3" applyNumberFormat="1" applyFont="1" applyFill="1" applyBorder="1" applyAlignment="1">
      <alignment vertical="top" wrapText="1"/>
    </xf>
    <xf numFmtId="176" fontId="78" fillId="2" borderId="7" xfId="3" applyNumberFormat="1" applyFont="1" applyFill="1" applyBorder="1" applyAlignment="1">
      <alignment vertical="top" wrapText="1"/>
    </xf>
    <xf numFmtId="176" fontId="65" fillId="2" borderId="2" xfId="3" applyNumberFormat="1" applyFont="1" applyFill="1" applyBorder="1" applyAlignment="1">
      <alignment vertical="top" wrapText="1"/>
    </xf>
    <xf numFmtId="176" fontId="65" fillId="2" borderId="7" xfId="3" applyNumberFormat="1" applyFont="1" applyFill="1" applyBorder="1" applyAlignment="1">
      <alignment vertical="top" wrapText="1"/>
    </xf>
    <xf numFmtId="0" fontId="119" fillId="7" borderId="6" xfId="1" applyFont="1" applyFill="1" applyBorder="1" applyAlignment="1">
      <alignment horizontal="left" vertical="top" wrapText="1"/>
    </xf>
    <xf numFmtId="49" fontId="119" fillId="3" borderId="6" xfId="1" applyNumberFormat="1" applyFont="1" applyFill="1" applyBorder="1" applyAlignment="1">
      <alignment horizontal="left" vertical="top" wrapText="1"/>
    </xf>
    <xf numFmtId="0" fontId="221" fillId="3" borderId="6" xfId="0" applyFont="1" applyFill="1" applyBorder="1" applyAlignment="1">
      <alignment horizontal="left" vertical="top" wrapText="1"/>
    </xf>
    <xf numFmtId="0" fontId="221" fillId="13" borderId="6" xfId="0" applyFont="1" applyFill="1" applyBorder="1" applyAlignment="1">
      <alignment horizontal="left" vertical="top" wrapText="1"/>
    </xf>
    <xf numFmtId="0" fontId="124" fillId="3" borderId="6" xfId="1" applyFont="1" applyFill="1" applyBorder="1" applyAlignment="1">
      <alignment horizontal="left" vertical="top" wrapText="1"/>
    </xf>
    <xf numFmtId="0" fontId="119" fillId="3" borderId="6" xfId="1" applyFont="1" applyFill="1" applyBorder="1" applyAlignment="1">
      <alignment horizontal="left" vertical="top" wrapText="1"/>
    </xf>
    <xf numFmtId="179" fontId="124" fillId="3" borderId="6" xfId="1" applyNumberFormat="1" applyFont="1" applyFill="1" applyBorder="1" applyAlignment="1">
      <alignment horizontal="left" vertical="top" wrapText="1"/>
    </xf>
    <xf numFmtId="179" fontId="119" fillId="3" borderId="6" xfId="1" applyNumberFormat="1" applyFont="1" applyFill="1" applyBorder="1" applyAlignment="1">
      <alignment vertical="top" wrapText="1"/>
    </xf>
    <xf numFmtId="179" fontId="124" fillId="3" borderId="6" xfId="1" applyNumberFormat="1" applyFont="1" applyFill="1" applyBorder="1" applyAlignment="1">
      <alignment vertical="top" wrapText="1"/>
    </xf>
    <xf numFmtId="0" fontId="68" fillId="3" borderId="6" xfId="0" applyFont="1" applyFill="1" applyBorder="1" applyAlignment="1">
      <alignment horizontal="left" vertical="top" wrapText="1"/>
    </xf>
    <xf numFmtId="0" fontId="74" fillId="3" borderId="2" xfId="0" applyFont="1" applyFill="1" applyBorder="1" applyAlignment="1">
      <alignment horizontal="left" vertical="top" wrapText="1"/>
    </xf>
    <xf numFmtId="0" fontId="74" fillId="3" borderId="6" xfId="0" applyFont="1" applyFill="1" applyBorder="1" applyAlignment="1">
      <alignment horizontal="left" vertical="top" wrapText="1"/>
    </xf>
    <xf numFmtId="0" fontId="88" fillId="2" borderId="2" xfId="2" applyFont="1" applyFill="1" applyBorder="1" applyAlignment="1">
      <alignment horizontal="left" vertical="top" wrapText="1"/>
    </xf>
    <xf numFmtId="0" fontId="88" fillId="2" borderId="13" xfId="2" applyFont="1" applyFill="1" applyBorder="1" applyAlignment="1">
      <alignment horizontal="left" vertical="top" wrapText="1"/>
    </xf>
    <xf numFmtId="0" fontId="88" fillId="2" borderId="7" xfId="2" applyFont="1" applyFill="1" applyBorder="1" applyAlignment="1">
      <alignment horizontal="left" vertical="top" wrapText="1"/>
    </xf>
    <xf numFmtId="177" fontId="119" fillId="2" borderId="6" xfId="3" applyNumberFormat="1" applyFont="1" applyFill="1" applyBorder="1" applyAlignment="1">
      <alignment horizontal="left" vertical="top" wrapText="1"/>
    </xf>
    <xf numFmtId="49" fontId="216" fillId="7" borderId="3" xfId="3" applyNumberFormat="1" applyFont="1" applyFill="1" applyBorder="1" applyAlignment="1">
      <alignment horizontal="center" vertical="top" wrapText="1"/>
    </xf>
    <xf numFmtId="49" fontId="216" fillId="7" borderId="4" xfId="3" applyNumberFormat="1" applyFont="1" applyFill="1" applyBorder="1" applyAlignment="1">
      <alignment horizontal="center" vertical="top" wrapText="1"/>
    </xf>
    <xf numFmtId="49" fontId="216" fillId="7" borderId="5" xfId="3" applyNumberFormat="1" applyFont="1" applyFill="1" applyBorder="1" applyAlignment="1">
      <alignment horizontal="center" vertical="top" wrapText="1"/>
    </xf>
    <xf numFmtId="176" fontId="216" fillId="2" borderId="3" xfId="3" applyNumberFormat="1" applyFont="1" applyFill="1" applyBorder="1" applyAlignment="1">
      <alignment horizontal="center" vertical="top" wrapText="1"/>
    </xf>
    <xf numFmtId="176" fontId="216" fillId="2" borderId="4" xfId="3" applyNumberFormat="1" applyFont="1" applyFill="1" applyBorder="1" applyAlignment="1">
      <alignment horizontal="center" vertical="top" wrapText="1"/>
    </xf>
    <xf numFmtId="176" fontId="216" fillId="2" borderId="5" xfId="3" applyNumberFormat="1" applyFont="1" applyFill="1" applyBorder="1" applyAlignment="1">
      <alignment horizontal="center" vertical="top" wrapText="1"/>
    </xf>
    <xf numFmtId="49" fontId="66" fillId="2" borderId="2" xfId="5" applyNumberFormat="1" applyFont="1" applyFill="1" applyBorder="1" applyAlignment="1">
      <alignment horizontal="left" vertical="top" wrapText="1"/>
    </xf>
    <xf numFmtId="49" fontId="66" fillId="2" borderId="13" xfId="5" applyNumberFormat="1" applyFont="1" applyFill="1" applyBorder="1" applyAlignment="1">
      <alignment horizontal="left" vertical="top" wrapText="1"/>
    </xf>
    <xf numFmtId="49" fontId="66" fillId="2" borderId="7" xfId="5" applyNumberFormat="1" applyFont="1" applyFill="1" applyBorder="1" applyAlignment="1">
      <alignment horizontal="left" vertical="top" wrapText="1"/>
    </xf>
    <xf numFmtId="0" fontId="88" fillId="2" borderId="6" xfId="2" applyFont="1" applyFill="1" applyBorder="1" applyAlignment="1">
      <alignment vertical="top" wrapText="1"/>
    </xf>
    <xf numFmtId="176" fontId="68" fillId="2" borderId="9" xfId="3" applyNumberFormat="1" applyFont="1" applyFill="1" applyBorder="1" applyAlignment="1">
      <alignment horizontal="left" vertical="top" wrapText="1"/>
    </xf>
    <xf numFmtId="176" fontId="68" fillId="2" borderId="8" xfId="3" applyNumberFormat="1" applyFont="1" applyFill="1" applyBorder="1" applyAlignment="1">
      <alignment horizontal="left" vertical="top" wrapText="1"/>
    </xf>
    <xf numFmtId="49" fontId="68" fillId="2" borderId="11" xfId="3" applyNumberFormat="1" applyFont="1" applyFill="1" applyBorder="1" applyAlignment="1">
      <alignment horizontal="left" vertical="top" wrapText="1"/>
    </xf>
    <xf numFmtId="49" fontId="68" fillId="2" borderId="12" xfId="3" applyNumberFormat="1" applyFont="1" applyFill="1" applyBorder="1" applyAlignment="1">
      <alignment horizontal="left" vertical="top" wrapText="1"/>
    </xf>
    <xf numFmtId="176" fontId="119" fillId="2" borderId="2" xfId="4" applyNumberFormat="1" applyFont="1" applyFill="1" applyBorder="1" applyAlignment="1">
      <alignment horizontal="left" vertical="top" wrapText="1"/>
    </xf>
    <xf numFmtId="176" fontId="119" fillId="2" borderId="7" xfId="4" applyNumberFormat="1" applyFont="1" applyFill="1" applyBorder="1" applyAlignment="1">
      <alignment horizontal="left" vertical="top" wrapText="1"/>
    </xf>
    <xf numFmtId="49" fontId="68" fillId="7" borderId="9" xfId="3" applyNumberFormat="1" applyFont="1" applyFill="1" applyBorder="1" applyAlignment="1">
      <alignment horizontal="left" vertical="top" wrapText="1"/>
    </xf>
    <xf numFmtId="49" fontId="68" fillId="7" borderId="8" xfId="3" applyNumberFormat="1" applyFont="1" applyFill="1" applyBorder="1" applyAlignment="1">
      <alignment horizontal="left" vertical="top" wrapText="1"/>
    </xf>
    <xf numFmtId="49" fontId="68" fillId="7" borderId="10" xfId="3" applyNumberFormat="1" applyFont="1" applyFill="1" applyBorder="1" applyAlignment="1">
      <alignment horizontal="left" vertical="top" wrapText="1"/>
    </xf>
    <xf numFmtId="49" fontId="68" fillId="7" borderId="1" xfId="3" applyNumberFormat="1" applyFont="1" applyFill="1" applyBorder="1" applyAlignment="1">
      <alignment horizontal="left" vertical="top" wrapText="1"/>
    </xf>
    <xf numFmtId="49" fontId="68" fillId="7" borderId="11" xfId="3" applyNumberFormat="1" applyFont="1" applyFill="1" applyBorder="1" applyAlignment="1">
      <alignment horizontal="left" vertical="top" wrapText="1"/>
    </xf>
    <xf numFmtId="49" fontId="68" fillId="7" borderId="12" xfId="3" applyNumberFormat="1" applyFont="1" applyFill="1" applyBorder="1" applyAlignment="1">
      <alignment horizontal="left" vertical="top" wrapText="1"/>
    </xf>
    <xf numFmtId="176" fontId="222" fillId="2" borderId="11" xfId="2" applyNumberFormat="1" applyFont="1" applyFill="1" applyBorder="1" applyAlignment="1">
      <alignment horizontal="left" vertical="top" wrapText="1"/>
    </xf>
    <xf numFmtId="176" fontId="222" fillId="2" borderId="12" xfId="2" applyNumberFormat="1" applyFont="1" applyFill="1" applyBorder="1" applyAlignment="1">
      <alignment horizontal="left" vertical="top" wrapText="1"/>
    </xf>
    <xf numFmtId="176" fontId="119" fillId="2" borderId="2" xfId="3" applyNumberFormat="1" applyFont="1" applyFill="1" applyBorder="1" applyAlignment="1">
      <alignment horizontal="left" vertical="top" wrapText="1"/>
    </xf>
    <xf numFmtId="176" fontId="119" fillId="2" borderId="7" xfId="3" applyNumberFormat="1" applyFont="1" applyFill="1" applyBorder="1" applyAlignment="1">
      <alignment horizontal="left" vertical="top" wrapText="1"/>
    </xf>
    <xf numFmtId="176" fontId="119" fillId="2" borderId="9" xfId="1" applyNumberFormat="1" applyFont="1" applyFill="1" applyBorder="1" applyAlignment="1">
      <alignment horizontal="left" vertical="top" wrapText="1"/>
    </xf>
    <xf numFmtId="176" fontId="119" fillId="2" borderId="8" xfId="1" applyNumberFormat="1" applyFont="1" applyFill="1" applyBorder="1" applyAlignment="1">
      <alignment horizontal="left" vertical="top" wrapText="1"/>
    </xf>
    <xf numFmtId="49" fontId="119" fillId="3" borderId="2" xfId="3" applyNumberFormat="1" applyFont="1" applyFill="1" applyBorder="1" applyAlignment="1">
      <alignment horizontal="left" vertical="top" wrapText="1"/>
    </xf>
    <xf numFmtId="49" fontId="119" fillId="3" borderId="13" xfId="3" applyNumberFormat="1" applyFont="1" applyFill="1" applyBorder="1" applyAlignment="1">
      <alignment horizontal="left" vertical="top" wrapText="1"/>
    </xf>
    <xf numFmtId="49" fontId="119" fillId="3" borderId="7" xfId="3" applyNumberFormat="1" applyFont="1" applyFill="1" applyBorder="1" applyAlignment="1">
      <alignment horizontal="left" vertical="top" wrapText="1"/>
    </xf>
    <xf numFmtId="179" fontId="119" fillId="3" borderId="6" xfId="1" applyNumberFormat="1" applyFont="1" applyFill="1" applyBorder="1" applyAlignment="1">
      <alignment horizontal="left" vertical="top" wrapText="1"/>
    </xf>
    <xf numFmtId="49" fontId="222" fillId="7" borderId="6" xfId="2" applyNumberFormat="1" applyFont="1" applyFill="1" applyBorder="1" applyAlignment="1">
      <alignment horizontal="left" vertical="top" wrapText="1"/>
    </xf>
    <xf numFmtId="0" fontId="222" fillId="3" borderId="6" xfId="2" applyFont="1" applyFill="1" applyBorder="1" applyAlignment="1">
      <alignment horizontal="left" vertical="top" wrapText="1"/>
    </xf>
    <xf numFmtId="49" fontId="82" fillId="7" borderId="6" xfId="3" applyNumberFormat="1" applyFont="1" applyFill="1" applyBorder="1" applyAlignment="1">
      <alignment horizontal="center" vertical="top" wrapText="1"/>
    </xf>
    <xf numFmtId="49" fontId="119" fillId="7" borderId="6" xfId="3" applyNumberFormat="1" applyFont="1" applyFill="1" applyBorder="1" applyAlignment="1">
      <alignment horizontal="left" vertical="top" wrapText="1"/>
    </xf>
    <xf numFmtId="0" fontId="222" fillId="7" borderId="6" xfId="2" applyFont="1" applyFill="1" applyBorder="1" applyAlignment="1">
      <alignment horizontal="left" vertical="top" wrapText="1"/>
    </xf>
    <xf numFmtId="0" fontId="88" fillId="7" borderId="6" xfId="2" applyFont="1" applyFill="1" applyBorder="1" applyAlignment="1">
      <alignment horizontal="left" vertical="top" wrapText="1"/>
    </xf>
    <xf numFmtId="49" fontId="222" fillId="3" borderId="2" xfId="2" applyNumberFormat="1" applyFont="1" applyFill="1" applyBorder="1" applyAlignment="1">
      <alignment horizontal="left" vertical="top" wrapText="1"/>
    </xf>
    <xf numFmtId="49" fontId="222" fillId="3" borderId="13" xfId="2" applyNumberFormat="1" applyFont="1" applyFill="1" applyBorder="1" applyAlignment="1">
      <alignment horizontal="left" vertical="top" wrapText="1"/>
    </xf>
    <xf numFmtId="49" fontId="222" fillId="3" borderId="7" xfId="2" applyNumberFormat="1" applyFont="1" applyFill="1" applyBorder="1" applyAlignment="1">
      <alignment horizontal="left" vertical="top" wrapText="1"/>
    </xf>
    <xf numFmtId="176" fontId="119" fillId="7" borderId="6" xfId="3" applyNumberFormat="1" applyFont="1" applyFill="1" applyBorder="1" applyAlignment="1">
      <alignment horizontal="left" vertical="top" wrapText="1"/>
    </xf>
    <xf numFmtId="181" fontId="68" fillId="7" borderId="6" xfId="3" applyNumberFormat="1" applyFont="1" applyFill="1" applyBorder="1" applyAlignment="1">
      <alignment horizontal="left" vertical="top" wrapText="1"/>
    </xf>
    <xf numFmtId="49" fontId="68" fillId="3" borderId="6" xfId="5" applyNumberFormat="1" applyFont="1" applyFill="1" applyBorder="1" applyAlignment="1">
      <alignment horizontal="left" vertical="top" wrapText="1"/>
    </xf>
    <xf numFmtId="176" fontId="68" fillId="3" borderId="6" xfId="3" applyNumberFormat="1" applyFont="1" applyFill="1" applyBorder="1" applyAlignment="1">
      <alignment horizontal="left" vertical="top" wrapText="1"/>
    </xf>
    <xf numFmtId="178" fontId="213" fillId="6" borderId="3" xfId="3" applyNumberFormat="1" applyFont="1" applyFill="1" applyBorder="1" applyAlignment="1">
      <alignment horizontal="center" vertical="top" wrapText="1"/>
    </xf>
    <xf numFmtId="178" fontId="213" fillId="6" borderId="4" xfId="3" applyNumberFormat="1" applyFont="1" applyFill="1" applyBorder="1" applyAlignment="1">
      <alignment horizontal="center" vertical="top" wrapText="1"/>
    </xf>
    <xf numFmtId="178" fontId="213" fillId="6" borderId="5" xfId="3" applyNumberFormat="1" applyFont="1" applyFill="1" applyBorder="1" applyAlignment="1">
      <alignment horizontal="center" vertical="top" wrapText="1"/>
    </xf>
    <xf numFmtId="0" fontId="220" fillId="12" borderId="6" xfId="3" applyFont="1" applyFill="1" applyBorder="1" applyAlignment="1">
      <alignment horizontal="center" vertical="top" wrapText="1"/>
    </xf>
    <xf numFmtId="0" fontId="124" fillId="0" borderId="6" xfId="1" applyFont="1" applyBorder="1" applyAlignment="1">
      <alignment horizontal="center" vertical="top" wrapText="1"/>
    </xf>
    <xf numFmtId="0" fontId="124" fillId="0" borderId="6" xfId="1" applyFont="1" applyBorder="1" applyAlignment="1">
      <alignment horizontal="left" vertical="top" wrapText="1"/>
    </xf>
    <xf numFmtId="0" fontId="124" fillId="3" borderId="6" xfId="1" applyFont="1" applyFill="1" applyBorder="1" applyAlignment="1">
      <alignment horizontal="center" vertical="top" wrapText="1"/>
    </xf>
    <xf numFmtId="49" fontId="119" fillId="7" borderId="6" xfId="3" applyNumberFormat="1" applyFont="1" applyFill="1" applyBorder="1" applyAlignment="1">
      <alignment horizontal="center" vertical="top" wrapText="1"/>
    </xf>
    <xf numFmtId="0" fontId="90" fillId="6" borderId="0" xfId="1" applyFont="1" applyFill="1" applyAlignment="1">
      <alignment horizontal="left" vertical="top" wrapText="1"/>
    </xf>
    <xf numFmtId="0" fontId="90" fillId="6" borderId="17" xfId="1" applyFont="1" applyFill="1" applyBorder="1" applyAlignment="1">
      <alignment horizontal="left" vertical="top" wrapText="1"/>
    </xf>
    <xf numFmtId="0" fontId="90" fillId="6" borderId="1" xfId="1" applyFont="1" applyFill="1" applyBorder="1" applyAlignment="1">
      <alignment horizontal="left" vertical="top" wrapText="1"/>
    </xf>
    <xf numFmtId="0" fontId="90" fillId="6" borderId="12" xfId="1" applyFont="1" applyFill="1" applyBorder="1" applyAlignment="1">
      <alignment horizontal="left" vertical="top" wrapText="1"/>
    </xf>
    <xf numFmtId="49" fontId="119" fillId="17" borderId="3" xfId="3" applyNumberFormat="1" applyFont="1" applyFill="1" applyBorder="1" applyAlignment="1" applyProtection="1">
      <alignment horizontal="center" vertical="top" wrapText="1"/>
      <protection locked="0"/>
    </xf>
    <xf numFmtId="0" fontId="119" fillId="17" borderId="4" xfId="3" applyNumberFormat="1" applyFont="1" applyFill="1" applyBorder="1" applyAlignment="1" applyProtection="1">
      <alignment horizontal="center" vertical="top" wrapText="1"/>
      <protection locked="0"/>
    </xf>
    <xf numFmtId="49" fontId="216" fillId="12" borderId="6" xfId="3" applyNumberFormat="1" applyFont="1" applyFill="1" applyBorder="1" applyAlignment="1" applyProtection="1">
      <alignment horizontal="left" vertical="top" wrapText="1"/>
      <protection locked="0"/>
    </xf>
    <xf numFmtId="178" fontId="84" fillId="0" borderId="3" xfId="3" applyNumberFormat="1" applyFont="1" applyBorder="1" applyAlignment="1" applyProtection="1">
      <alignment horizontal="center" vertical="top" wrapText="1"/>
      <protection locked="0"/>
    </xf>
    <xf numFmtId="178" fontId="84" fillId="0" borderId="4" xfId="3" applyNumberFormat="1" applyFont="1" applyBorder="1" applyAlignment="1" applyProtection="1">
      <alignment horizontal="center" vertical="top" wrapText="1"/>
      <protection locked="0"/>
    </xf>
    <xf numFmtId="178" fontId="84" fillId="0" borderId="3" xfId="3" applyNumberFormat="1" applyFont="1" applyBorder="1" applyAlignment="1">
      <alignment horizontal="center" vertical="top" wrapText="1"/>
    </xf>
    <xf numFmtId="178" fontId="84" fillId="0" borderId="4" xfId="3" applyNumberFormat="1" applyFont="1" applyBorder="1" applyAlignment="1">
      <alignment horizontal="center" vertical="top" wrapText="1"/>
    </xf>
    <xf numFmtId="178" fontId="216" fillId="0" borderId="3" xfId="3" applyNumberFormat="1" applyFont="1" applyBorder="1" applyAlignment="1">
      <alignment horizontal="left" vertical="top" wrapText="1"/>
    </xf>
    <xf numFmtId="178" fontId="216" fillId="0" borderId="4" xfId="3" applyNumberFormat="1" applyFont="1" applyBorder="1" applyAlignment="1">
      <alignment horizontal="left" vertical="top" wrapText="1"/>
    </xf>
    <xf numFmtId="178" fontId="83" fillId="0" borderId="6" xfId="3" applyNumberFormat="1" applyFont="1" applyBorder="1" applyAlignment="1">
      <alignment horizontal="center" wrapText="1"/>
    </xf>
    <xf numFmtId="0" fontId="90" fillId="4" borderId="6" xfId="1" applyFont="1" applyFill="1" applyBorder="1" applyAlignment="1">
      <alignment horizontal="left" vertical="top" wrapText="1"/>
    </xf>
    <xf numFmtId="0" fontId="90" fillId="16" borderId="6" xfId="1" applyFont="1" applyFill="1" applyBorder="1" applyAlignment="1">
      <alignment horizontal="left" vertical="top" wrapText="1"/>
    </xf>
    <xf numFmtId="0" fontId="124" fillId="3" borderId="2" xfId="1" applyFont="1" applyFill="1" applyBorder="1" applyAlignment="1">
      <alignment horizontal="left" vertical="top" wrapText="1"/>
    </xf>
    <xf numFmtId="0" fontId="124" fillId="3" borderId="13" xfId="1" applyFont="1" applyFill="1" applyBorder="1" applyAlignment="1">
      <alignment horizontal="left" vertical="top" wrapText="1"/>
    </xf>
    <xf numFmtId="0" fontId="124" fillId="3" borderId="7" xfId="1" applyFont="1" applyFill="1" applyBorder="1" applyAlignment="1">
      <alignment horizontal="left" vertical="top" wrapText="1"/>
    </xf>
    <xf numFmtId="49" fontId="119" fillId="3" borderId="6" xfId="3" applyNumberFormat="1" applyFont="1" applyFill="1" applyBorder="1" applyAlignment="1">
      <alignment horizontal="center" vertical="top" wrapText="1"/>
    </xf>
    <xf numFmtId="49" fontId="119" fillId="17" borderId="4" xfId="3" applyNumberFormat="1" applyFont="1" applyFill="1" applyBorder="1" applyAlignment="1" applyProtection="1">
      <alignment horizontal="center" vertical="top" wrapText="1"/>
      <protection locked="0"/>
    </xf>
    <xf numFmtId="0" fontId="21" fillId="0" borderId="6" xfId="0" applyFont="1" applyBorder="1" applyAlignment="1">
      <alignment horizontal="center" vertical="top" wrapText="1"/>
    </xf>
    <xf numFmtId="0" fontId="21" fillId="0" borderId="6" xfId="0" applyFont="1" applyBorder="1" applyAlignment="1">
      <alignment horizontal="center" vertical="top"/>
    </xf>
    <xf numFmtId="0" fontId="18" fillId="0" borderId="1" xfId="0" applyFont="1" applyBorder="1" applyAlignment="1">
      <alignment horizontal="left" vertical="top" wrapText="1"/>
    </xf>
    <xf numFmtId="0" fontId="18" fillId="0" borderId="12" xfId="0" applyFont="1" applyBorder="1" applyAlignment="1">
      <alignment horizontal="left" vertical="top" wrapText="1"/>
    </xf>
    <xf numFmtId="0" fontId="18" fillId="2" borderId="8" xfId="0" applyFont="1" applyFill="1" applyBorder="1" applyAlignment="1">
      <alignment horizontal="center" vertical="top" wrapText="1"/>
    </xf>
    <xf numFmtId="0" fontId="18" fillId="2" borderId="1" xfId="0" applyFont="1" applyFill="1" applyBorder="1" applyAlignment="1">
      <alignment horizontal="center" vertical="top"/>
    </xf>
    <xf numFmtId="0" fontId="22" fillId="4" borderId="6" xfId="0" applyFont="1" applyFill="1" applyBorder="1" applyAlignment="1">
      <alignment horizontal="left" vertical="top" wrapText="1"/>
    </xf>
    <xf numFmtId="176" fontId="201" fillId="4" borderId="5" xfId="3" applyNumberFormat="1" applyFont="1" applyFill="1" applyBorder="1" applyAlignment="1" applyProtection="1">
      <alignment horizontal="left" vertical="top" wrapText="1"/>
      <protection locked="0"/>
    </xf>
    <xf numFmtId="176" fontId="201" fillId="4" borderId="6" xfId="3" applyNumberFormat="1" applyFont="1" applyFill="1" applyBorder="1" applyAlignment="1" applyProtection="1">
      <alignment horizontal="left" vertical="top" wrapText="1"/>
      <protection locked="0"/>
    </xf>
    <xf numFmtId="176" fontId="207" fillId="4" borderId="6" xfId="3" applyNumberFormat="1" applyFont="1" applyFill="1" applyBorder="1" applyAlignment="1" applyProtection="1">
      <alignment horizontal="left" vertical="top" wrapText="1"/>
      <protection locked="0"/>
    </xf>
    <xf numFmtId="0" fontId="35" fillId="2" borderId="3" xfId="0" applyFont="1" applyFill="1" applyBorder="1" applyAlignment="1">
      <alignment horizontal="center" vertical="top"/>
    </xf>
    <xf numFmtId="0" fontId="18" fillId="2" borderId="4" xfId="0" applyFont="1" applyFill="1" applyBorder="1" applyAlignment="1">
      <alignment horizontal="center" vertical="top"/>
    </xf>
    <xf numFmtId="0" fontId="18" fillId="2" borderId="5" xfId="0" applyFont="1" applyFill="1" applyBorder="1" applyAlignment="1">
      <alignment horizontal="center" vertical="top"/>
    </xf>
    <xf numFmtId="178" fontId="58" fillId="2" borderId="6" xfId="3" applyNumberFormat="1" applyFont="1" applyFill="1" applyBorder="1" applyAlignment="1">
      <alignment horizontal="left" vertical="top" wrapText="1"/>
    </xf>
    <xf numFmtId="178" fontId="59" fillId="2" borderId="6" xfId="3" applyNumberFormat="1" applyFont="1" applyFill="1" applyBorder="1" applyAlignment="1">
      <alignment horizontal="left" vertical="top" wrapText="1"/>
    </xf>
    <xf numFmtId="0" fontId="18" fillId="2" borderId="6" xfId="3" applyFont="1" applyFill="1" applyBorder="1" applyAlignment="1">
      <alignment horizontal="left" vertical="top" wrapText="1"/>
    </xf>
    <xf numFmtId="179" fontId="103" fillId="2" borderId="6" xfId="3" applyNumberFormat="1" applyFont="1" applyFill="1" applyBorder="1" applyAlignment="1">
      <alignment horizontal="right" vertical="top" wrapText="1"/>
    </xf>
    <xf numFmtId="0" fontId="13" fillId="2" borderId="3" xfId="0" applyFont="1" applyFill="1" applyBorder="1" applyAlignment="1">
      <alignment horizontal="right" vertical="top"/>
    </xf>
    <xf numFmtId="0" fontId="22" fillId="2" borderId="4" xfId="0" applyFont="1" applyFill="1" applyBorder="1" applyAlignment="1">
      <alignment horizontal="right" vertical="top"/>
    </xf>
    <xf numFmtId="0" fontId="22" fillId="2" borderId="5" xfId="0" applyFont="1" applyFill="1" applyBorder="1" applyAlignment="1">
      <alignment horizontal="right" vertical="top"/>
    </xf>
    <xf numFmtId="0" fontId="25" fillId="2" borderId="2" xfId="0" applyFont="1" applyFill="1" applyBorder="1" applyAlignment="1">
      <alignment horizontal="center" vertical="top"/>
    </xf>
    <xf numFmtId="0" fontId="25" fillId="2" borderId="13" xfId="0" applyFont="1" applyFill="1" applyBorder="1" applyAlignment="1">
      <alignment horizontal="center" vertical="top"/>
    </xf>
    <xf numFmtId="0" fontId="25" fillId="2" borderId="7" xfId="0" applyFont="1" applyFill="1" applyBorder="1" applyAlignment="1">
      <alignment horizontal="center" vertical="top"/>
    </xf>
    <xf numFmtId="0" fontId="25" fillId="2" borderId="2" xfId="0" applyFont="1" applyFill="1" applyBorder="1" applyAlignment="1">
      <alignment horizontal="left" vertical="top" wrapText="1"/>
    </xf>
    <xf numFmtId="0" fontId="25" fillId="2" borderId="13" xfId="0" applyFont="1" applyFill="1" applyBorder="1" applyAlignment="1">
      <alignment horizontal="left" vertical="top" wrapText="1"/>
    </xf>
    <xf numFmtId="0" fontId="25" fillId="2" borderId="7" xfId="0" applyFont="1" applyFill="1" applyBorder="1" applyAlignment="1">
      <alignment horizontal="left" vertical="top" wrapText="1"/>
    </xf>
    <xf numFmtId="178" fontId="133" fillId="2" borderId="6" xfId="3" applyNumberFormat="1" applyFont="1" applyFill="1" applyBorder="1" applyAlignment="1">
      <alignment horizontal="right" vertical="top" wrapText="1"/>
    </xf>
    <xf numFmtId="0" fontId="169" fillId="0" borderId="9" xfId="0" applyFont="1" applyBorder="1" applyAlignment="1">
      <alignment horizontal="left" vertical="top" wrapText="1"/>
    </xf>
    <xf numFmtId="0" fontId="169" fillId="0" borderId="10" xfId="0" applyFont="1" applyBorder="1" applyAlignment="1">
      <alignment horizontal="left" vertical="top" wrapText="1"/>
    </xf>
    <xf numFmtId="0" fontId="169" fillId="0" borderId="11" xfId="0" applyFont="1" applyBorder="1" applyAlignment="1">
      <alignment horizontal="left" vertical="top" wrapText="1"/>
    </xf>
    <xf numFmtId="0" fontId="143" fillId="6" borderId="0" xfId="0" applyFont="1" applyFill="1" applyAlignment="1">
      <alignment horizontal="left" vertical="top" wrapText="1"/>
    </xf>
    <xf numFmtId="0" fontId="106" fillId="0" borderId="9" xfId="0" applyFont="1" applyBorder="1" applyAlignment="1">
      <alignment horizontal="left" vertical="top" wrapText="1"/>
    </xf>
    <xf numFmtId="0" fontId="108" fillId="0" borderId="11" xfId="0" applyFont="1" applyBorder="1" applyAlignment="1">
      <alignment horizontal="left" vertical="top" wrapText="1"/>
    </xf>
    <xf numFmtId="0" fontId="106" fillId="0" borderId="8" xfId="0" applyFont="1" applyBorder="1" applyAlignment="1">
      <alignment horizontal="left" vertical="top" wrapText="1"/>
    </xf>
    <xf numFmtId="0" fontId="108" fillId="0" borderId="12" xfId="0" applyFont="1" applyBorder="1" applyAlignment="1">
      <alignment horizontal="left" vertical="top" wrapText="1"/>
    </xf>
    <xf numFmtId="49" fontId="214" fillId="0" borderId="6" xfId="0" applyNumberFormat="1" applyFont="1" applyBorder="1" applyAlignment="1">
      <alignment horizontal="left" vertical="top" wrapText="1"/>
    </xf>
    <xf numFmtId="0" fontId="214" fillId="0" borderId="6" xfId="0" applyFont="1" applyBorder="1" applyAlignment="1">
      <alignment horizontal="left" vertical="top" wrapText="1"/>
    </xf>
    <xf numFmtId="0" fontId="143" fillId="0" borderId="6" xfId="0" applyFont="1" applyBorder="1" applyAlignment="1">
      <alignment horizontal="left" vertical="top" wrapText="1"/>
    </xf>
    <xf numFmtId="0" fontId="142" fillId="4" borderId="6" xfId="0" applyFont="1" applyFill="1" applyBorder="1" applyAlignment="1">
      <alignment horizontal="left" vertical="top" wrapText="1"/>
    </xf>
    <xf numFmtId="0" fontId="172" fillId="0" borderId="0" xfId="0" applyFont="1" applyAlignment="1">
      <alignment horizontal="left" vertical="top" wrapText="1"/>
    </xf>
    <xf numFmtId="0" fontId="142" fillId="4" borderId="0" xfId="0" applyFont="1" applyFill="1" applyAlignment="1">
      <alignment horizontal="left" vertical="top" wrapText="1"/>
    </xf>
    <xf numFmtId="0" fontId="143" fillId="0" borderId="0" xfId="0" applyFont="1" applyAlignment="1">
      <alignment horizontal="left" vertical="top" wrapText="1"/>
    </xf>
    <xf numFmtId="0" fontId="152" fillId="0" borderId="6" xfId="0" applyFont="1" applyBorder="1" applyAlignment="1">
      <alignment horizontal="left" vertical="top" wrapText="1"/>
    </xf>
    <xf numFmtId="0" fontId="186" fillId="0" borderId="3" xfId="0" applyFont="1" applyBorder="1" applyAlignment="1">
      <alignment horizontal="center" vertical="top" wrapText="1"/>
    </xf>
    <xf numFmtId="0" fontId="186" fillId="0" borderId="4" xfId="0" applyFont="1" applyBorder="1" applyAlignment="1">
      <alignment horizontal="center" vertical="top" wrapText="1"/>
    </xf>
    <xf numFmtId="0" fontId="186" fillId="0" borderId="5" xfId="0" applyFont="1" applyBorder="1" applyAlignment="1">
      <alignment horizontal="center" vertical="top" wrapText="1"/>
    </xf>
    <xf numFmtId="0" fontId="186" fillId="0" borderId="6" xfId="0" applyFont="1" applyBorder="1" applyAlignment="1">
      <alignment horizontal="left" vertical="top" wrapText="1"/>
    </xf>
    <xf numFmtId="0" fontId="97" fillId="4" borderId="6" xfId="0" applyFont="1" applyFill="1" applyBorder="1" applyAlignment="1">
      <alignment horizontal="left" vertical="top" wrapText="1"/>
    </xf>
    <xf numFmtId="0" fontId="107" fillId="0" borderId="14" xfId="0" applyFont="1" applyBorder="1" applyAlignment="1">
      <alignment horizontal="left" vertical="top" wrapText="1"/>
    </xf>
    <xf numFmtId="0" fontId="107" fillId="0" borderId="0" xfId="0" applyFont="1" applyAlignment="1">
      <alignment horizontal="left" vertical="top" wrapText="1"/>
    </xf>
    <xf numFmtId="0" fontId="107" fillId="0" borderId="17" xfId="0" applyFont="1" applyBorder="1" applyAlignment="1">
      <alignment horizontal="left" vertical="top" wrapText="1"/>
    </xf>
    <xf numFmtId="0" fontId="100" fillId="0" borderId="14" xfId="0" applyFont="1" applyBorder="1" applyAlignment="1">
      <alignment horizontal="left" vertical="top" wrapText="1"/>
    </xf>
    <xf numFmtId="0" fontId="100" fillId="0" borderId="0" xfId="0" applyFont="1" applyAlignment="1">
      <alignment horizontal="left" vertical="top" wrapText="1"/>
    </xf>
    <xf numFmtId="0" fontId="100" fillId="0" borderId="17" xfId="0" applyFont="1" applyBorder="1" applyAlignment="1">
      <alignment horizontal="left" vertical="top" wrapText="1"/>
    </xf>
    <xf numFmtId="0" fontId="143" fillId="0" borderId="8" xfId="0" applyFont="1" applyBorder="1" applyAlignment="1">
      <alignment horizontal="left" vertical="center" wrapText="1"/>
    </xf>
    <xf numFmtId="0" fontId="143" fillId="0" borderId="1" xfId="0" applyFont="1" applyBorder="1" applyAlignment="1">
      <alignment horizontal="left" vertical="center" wrapText="1"/>
    </xf>
    <xf numFmtId="0" fontId="143" fillId="0" borderId="12" xfId="0" applyFont="1" applyBorder="1" applyAlignment="1">
      <alignment horizontal="left" vertical="center" wrapText="1"/>
    </xf>
    <xf numFmtId="0" fontId="106" fillId="0" borderId="14" xfId="0" applyFont="1" applyBorder="1" applyAlignment="1">
      <alignment horizontal="left" vertical="top" wrapText="1"/>
    </xf>
    <xf numFmtId="0" fontId="108" fillId="0" borderId="0" xfId="0" applyFont="1" applyAlignment="1">
      <alignment horizontal="left" vertical="top" wrapText="1"/>
    </xf>
    <xf numFmtId="0" fontId="106" fillId="0" borderId="0" xfId="0" applyFont="1" applyAlignment="1">
      <alignment horizontal="left" vertical="top" wrapText="1"/>
    </xf>
    <xf numFmtId="0" fontId="108" fillId="0" borderId="17" xfId="0" applyFont="1" applyBorder="1" applyAlignment="1">
      <alignment horizontal="left" vertical="top" wrapText="1"/>
    </xf>
    <xf numFmtId="0" fontId="108" fillId="0" borderId="1" xfId="0" applyFont="1" applyBorder="1" applyAlignment="1">
      <alignment horizontal="left" vertical="top" wrapText="1"/>
    </xf>
    <xf numFmtId="0" fontId="106" fillId="0" borderId="1" xfId="0" applyFont="1" applyBorder="1" applyAlignment="1">
      <alignment horizontal="left" vertical="top" wrapText="1"/>
    </xf>
    <xf numFmtId="0" fontId="107" fillId="0" borderId="6" xfId="0" applyFont="1" applyBorder="1" applyAlignment="1">
      <alignment horizontal="center" vertical="top" wrapText="1"/>
    </xf>
    <xf numFmtId="0" fontId="107" fillId="0" borderId="6" xfId="0" applyFont="1" applyBorder="1" applyAlignment="1">
      <alignment horizontal="left" vertical="top" wrapText="1"/>
    </xf>
    <xf numFmtId="0" fontId="106" fillId="4" borderId="9" xfId="0" applyFont="1" applyFill="1" applyBorder="1" applyAlignment="1">
      <alignment horizontal="left" vertical="top" wrapText="1"/>
    </xf>
    <xf numFmtId="0" fontId="106" fillId="4" borderId="10" xfId="0" applyFont="1" applyFill="1" applyBorder="1" applyAlignment="1">
      <alignment horizontal="left" vertical="top" wrapText="1"/>
    </xf>
    <xf numFmtId="0" fontId="106" fillId="4" borderId="11" xfId="0" applyFont="1" applyFill="1" applyBorder="1" applyAlignment="1">
      <alignment horizontal="left" vertical="top" wrapText="1"/>
    </xf>
    <xf numFmtId="0" fontId="153" fillId="14" borderId="6" xfId="0" applyFont="1" applyFill="1" applyBorder="1" applyAlignment="1">
      <alignment horizontal="center" vertical="top" wrapText="1"/>
    </xf>
    <xf numFmtId="0" fontId="142" fillId="4" borderId="9" xfId="0" applyFont="1" applyFill="1" applyBorder="1" applyAlignment="1">
      <alignment horizontal="center" vertical="top" wrapText="1"/>
    </xf>
    <xf numFmtId="0" fontId="142" fillId="4" borderId="10" xfId="0" applyFont="1" applyFill="1" applyBorder="1" applyAlignment="1">
      <alignment horizontal="center" vertical="top" wrapText="1"/>
    </xf>
    <xf numFmtId="0" fontId="142" fillId="4" borderId="11" xfId="0" applyFont="1" applyFill="1" applyBorder="1" applyAlignment="1">
      <alignment horizontal="center" vertical="top" wrapText="1"/>
    </xf>
    <xf numFmtId="0" fontId="100" fillId="6" borderId="0" xfId="0" applyFont="1" applyFill="1" applyAlignment="1">
      <alignment horizontal="left" vertical="top" wrapText="1"/>
    </xf>
    <xf numFmtId="0" fontId="141" fillId="0" borderId="14" xfId="0" applyFont="1" applyBorder="1" applyAlignment="1">
      <alignment horizontal="left" vertical="top" wrapText="1"/>
    </xf>
    <xf numFmtId="0" fontId="141" fillId="0" borderId="0" xfId="0" applyFont="1" applyAlignment="1">
      <alignment horizontal="left" vertical="top" wrapText="1"/>
    </xf>
    <xf numFmtId="0" fontId="141" fillId="0" borderId="17" xfId="0" applyFont="1" applyBorder="1" applyAlignment="1">
      <alignment horizontal="left" vertical="top" wrapText="1"/>
    </xf>
    <xf numFmtId="0" fontId="126" fillId="4" borderId="6" xfId="0" applyFont="1" applyFill="1" applyBorder="1" applyAlignment="1">
      <alignment horizontal="left" vertical="top" wrapText="1"/>
    </xf>
    <xf numFmtId="0" fontId="107" fillId="0" borderId="8" xfId="0" applyFont="1" applyBorder="1" applyAlignment="1">
      <alignment horizontal="center" vertical="top" wrapText="1"/>
    </xf>
    <xf numFmtId="0" fontId="107" fillId="0" borderId="1" xfId="0" applyFont="1" applyBorder="1" applyAlignment="1">
      <alignment horizontal="center" vertical="top" wrapText="1"/>
    </xf>
    <xf numFmtId="0" fontId="107" fillId="0" borderId="12" xfId="0" applyFont="1" applyBorder="1" applyAlignment="1">
      <alignment horizontal="center" vertical="top" wrapText="1"/>
    </xf>
    <xf numFmtId="0" fontId="107" fillId="0" borderId="14" xfId="0" applyFont="1" applyBorder="1" applyAlignment="1">
      <alignment horizontal="center" vertical="top" wrapText="1"/>
    </xf>
    <xf numFmtId="0" fontId="107" fillId="0" borderId="0" xfId="0" applyFont="1" applyAlignment="1">
      <alignment horizontal="center" vertical="top" wrapText="1"/>
    </xf>
    <xf numFmtId="0" fontId="107" fillId="0" borderId="17" xfId="0" applyFont="1" applyBorder="1" applyAlignment="1">
      <alignment horizontal="center" vertical="top" wrapText="1"/>
    </xf>
    <xf numFmtId="0" fontId="107" fillId="0" borderId="3" xfId="0" applyFont="1" applyBorder="1" applyAlignment="1">
      <alignment horizontal="left" vertical="top" wrapText="1"/>
    </xf>
    <xf numFmtId="0" fontId="107" fillId="0" borderId="5" xfId="0" applyFont="1" applyBorder="1" applyAlignment="1">
      <alignment horizontal="left" vertical="top" wrapText="1"/>
    </xf>
    <xf numFmtId="0" fontId="141" fillId="0" borderId="3" xfId="0" applyFont="1" applyBorder="1" applyAlignment="1">
      <alignment horizontal="left" vertical="top" wrapText="1"/>
    </xf>
    <xf numFmtId="0" fontId="141" fillId="0" borderId="4" xfId="0" applyFont="1" applyBorder="1" applyAlignment="1">
      <alignment horizontal="left" vertical="top"/>
    </xf>
    <xf numFmtId="0" fontId="141" fillId="0" borderId="5" xfId="0" applyFont="1" applyBorder="1" applyAlignment="1">
      <alignment horizontal="left" vertical="top"/>
    </xf>
    <xf numFmtId="0" fontId="258" fillId="0" borderId="0" xfId="0" applyFont="1" applyAlignment="1">
      <alignment horizontal="left" vertical="top" wrapText="1"/>
    </xf>
    <xf numFmtId="49" fontId="258" fillId="0" borderId="0" xfId="0" applyNumberFormat="1" applyFont="1" applyAlignment="1">
      <alignment horizontal="left" vertical="top" wrapText="1"/>
    </xf>
    <xf numFmtId="0" fontId="163" fillId="0" borderId="0" xfId="0" applyFont="1" applyAlignment="1">
      <alignment horizontal="left" vertical="top" wrapText="1"/>
    </xf>
    <xf numFmtId="0" fontId="98" fillId="0" borderId="0" xfId="0" applyFont="1" applyAlignment="1">
      <alignment horizontal="center" vertical="top" wrapText="1"/>
    </xf>
    <xf numFmtId="0" fontId="106" fillId="0" borderId="6" xfId="0" applyFont="1" applyBorder="1" applyAlignment="1">
      <alignment horizontal="left" vertical="top" wrapText="1"/>
    </xf>
    <xf numFmtId="0" fontId="142" fillId="0" borderId="0" xfId="0" applyFont="1" applyAlignment="1">
      <alignment horizontal="left" vertical="top" wrapText="1"/>
    </xf>
    <xf numFmtId="0" fontId="169" fillId="4" borderId="3" xfId="0" applyFont="1" applyFill="1" applyBorder="1" applyAlignment="1">
      <alignment horizontal="center" vertical="top" wrapText="1"/>
    </xf>
    <xf numFmtId="0" fontId="169" fillId="4" borderId="4" xfId="0" applyFont="1" applyFill="1" applyBorder="1" applyAlignment="1">
      <alignment horizontal="center" vertical="top" wrapText="1"/>
    </xf>
    <xf numFmtId="0" fontId="169" fillId="4" borderId="5" xfId="0" applyFont="1" applyFill="1" applyBorder="1" applyAlignment="1">
      <alignment horizontal="center" vertical="top" wrapText="1"/>
    </xf>
    <xf numFmtId="0" fontId="141" fillId="0" borderId="6" xfId="0" applyFont="1" applyBorder="1" applyAlignment="1">
      <alignment horizontal="center" vertical="center" wrapText="1"/>
    </xf>
    <xf numFmtId="0" fontId="141" fillId="11" borderId="6" xfId="0" applyFont="1" applyFill="1" applyBorder="1" applyAlignment="1">
      <alignment horizontal="center" vertical="center" wrapText="1"/>
    </xf>
    <xf numFmtId="0" fontId="143" fillId="6" borderId="6" xfId="0" applyFont="1" applyFill="1" applyBorder="1" applyAlignment="1">
      <alignment horizontal="left" vertical="top" wrapText="1"/>
    </xf>
    <xf numFmtId="0" fontId="142" fillId="15" borderId="6" xfId="0" applyFont="1" applyFill="1" applyBorder="1" applyAlignment="1">
      <alignment horizontal="center" vertical="top" wrapText="1"/>
    </xf>
    <xf numFmtId="0" fontId="152" fillId="4" borderId="6" xfId="0" applyFont="1" applyFill="1" applyBorder="1" applyAlignment="1">
      <alignment horizontal="left" vertical="center" wrapText="1"/>
    </xf>
    <xf numFmtId="0" fontId="152" fillId="4" borderId="6" xfId="0" applyFont="1" applyFill="1" applyBorder="1" applyAlignment="1">
      <alignment horizontal="left" vertical="top" wrapText="1"/>
    </xf>
    <xf numFmtId="0" fontId="182" fillId="0" borderId="1" xfId="0" applyFont="1" applyBorder="1" applyAlignment="1">
      <alignment horizontal="center" vertical="top" wrapText="1"/>
    </xf>
    <xf numFmtId="0" fontId="184" fillId="0" borderId="0" xfId="0" applyFont="1" applyAlignment="1">
      <alignment horizontal="left" vertical="top" wrapText="1"/>
    </xf>
    <xf numFmtId="0" fontId="106" fillId="15" borderId="3" xfId="0" applyFont="1" applyFill="1" applyBorder="1" applyAlignment="1">
      <alignment horizontal="center" vertical="top" wrapText="1"/>
    </xf>
    <xf numFmtId="0" fontId="106" fillId="15" borderId="5" xfId="0" applyFont="1" applyFill="1" applyBorder="1" applyAlignment="1">
      <alignment horizontal="center" vertical="top" wrapText="1"/>
    </xf>
    <xf numFmtId="49" fontId="214" fillId="0" borderId="3" xfId="0" applyNumberFormat="1" applyFont="1" applyBorder="1" applyAlignment="1">
      <alignment horizontal="left" vertical="top" wrapText="1"/>
    </xf>
    <xf numFmtId="49" fontId="214" fillId="0" borderId="5" xfId="0" applyNumberFormat="1" applyFont="1" applyBorder="1" applyAlignment="1">
      <alignment horizontal="left" vertical="top" wrapText="1"/>
    </xf>
    <xf numFmtId="0" fontId="152" fillId="0" borderId="1" xfId="0" applyFont="1" applyBorder="1" applyAlignment="1">
      <alignment horizontal="left" vertical="top" wrapText="1"/>
    </xf>
    <xf numFmtId="0" fontId="167" fillId="12" borderId="6" xfId="0" applyFont="1" applyFill="1" applyBorder="1" applyAlignment="1">
      <alignment horizontal="left" vertical="top" wrapText="1"/>
    </xf>
    <xf numFmtId="0" fontId="143" fillId="0" borderId="10" xfId="0" applyFont="1" applyBorder="1" applyAlignment="1">
      <alignment horizontal="left" vertical="top" wrapText="1"/>
    </xf>
    <xf numFmtId="0" fontId="169" fillId="4" borderId="6" xfId="0" applyFont="1" applyFill="1" applyBorder="1" applyAlignment="1">
      <alignment horizontal="left" vertical="top" wrapText="1"/>
    </xf>
    <xf numFmtId="0" fontId="169" fillId="0" borderId="0" xfId="0" applyFont="1" applyAlignment="1">
      <alignment horizontal="left" vertical="top" wrapText="1"/>
    </xf>
    <xf numFmtId="0" fontId="195" fillId="0" borderId="0" xfId="0" applyFont="1" applyAlignment="1">
      <alignment horizontal="center" vertical="top" wrapText="1"/>
    </xf>
    <xf numFmtId="0" fontId="196" fillId="0" borderId="0" xfId="0" applyFont="1" applyAlignment="1">
      <alignment horizontal="left" vertical="top" wrapText="1"/>
    </xf>
    <xf numFmtId="0" fontId="195" fillId="0" borderId="0" xfId="0" applyFont="1" applyAlignment="1">
      <alignment horizontal="center" vertical="center" wrapText="1"/>
    </xf>
    <xf numFmtId="0" fontId="197" fillId="6" borderId="0" xfId="0" applyFont="1" applyFill="1" applyAlignment="1">
      <alignment horizontal="left" vertical="top" wrapText="1"/>
    </xf>
    <xf numFmtId="0" fontId="274" fillId="0" borderId="0" xfId="0" applyFont="1" applyAlignment="1">
      <alignment horizontal="left" vertical="top" wrapText="1"/>
    </xf>
    <xf numFmtId="0" fontId="275" fillId="0" borderId="6" xfId="0" applyFont="1" applyBorder="1" applyAlignment="1">
      <alignment horizontal="center" vertical="center"/>
    </xf>
    <xf numFmtId="49" fontId="276" fillId="0" borderId="3" xfId="0" applyNumberFormat="1" applyFont="1" applyBorder="1" applyAlignment="1">
      <alignment horizontal="left" vertical="top"/>
    </xf>
    <xf numFmtId="49" fontId="276" fillId="0" borderId="4" xfId="0" applyNumberFormat="1" applyFont="1" applyBorder="1" applyAlignment="1">
      <alignment horizontal="left" vertical="top"/>
    </xf>
    <xf numFmtId="49" fontId="276" fillId="0" borderId="5" xfId="0" applyNumberFormat="1" applyFont="1" applyBorder="1" applyAlignment="1">
      <alignment horizontal="left" vertical="top"/>
    </xf>
    <xf numFmtId="0" fontId="275" fillId="0" borderId="2" xfId="0" applyFont="1" applyBorder="1" applyAlignment="1">
      <alignment horizontal="center" vertical="top" wrapText="1"/>
    </xf>
    <xf numFmtId="0" fontId="275" fillId="0" borderId="13" xfId="0" applyFont="1" applyBorder="1" applyAlignment="1">
      <alignment horizontal="center" vertical="top" wrapText="1"/>
    </xf>
    <xf numFmtId="0" fontId="275" fillId="0" borderId="7" xfId="0" applyFont="1" applyBorder="1" applyAlignment="1">
      <alignment horizontal="center" vertical="top" wrapText="1"/>
    </xf>
    <xf numFmtId="0" fontId="280" fillId="6" borderId="6" xfId="0" applyFont="1" applyFill="1" applyBorder="1" applyAlignment="1">
      <alignment horizontal="left" vertical="top" wrapText="1"/>
    </xf>
    <xf numFmtId="0" fontId="278" fillId="6" borderId="6" xfId="0" applyFont="1" applyFill="1" applyBorder="1" applyAlignment="1">
      <alignment horizontal="left" vertical="top" wrapText="1"/>
    </xf>
    <xf numFmtId="0" fontId="278" fillId="0" borderId="6" xfId="0" applyFont="1" applyBorder="1" applyAlignment="1">
      <alignment horizontal="justify" vertical="top" wrapText="1"/>
    </xf>
    <xf numFmtId="0" fontId="276" fillId="0" borderId="6" xfId="0" applyFont="1" applyBorder="1" applyAlignment="1">
      <alignment horizontal="justify" vertical="center" wrapText="1"/>
    </xf>
    <xf numFmtId="0" fontId="279" fillId="0" borderId="6" xfId="0" applyFont="1" applyBorder="1" applyAlignment="1">
      <alignment horizontal="left" vertical="center" wrapText="1"/>
    </xf>
    <xf numFmtId="0" fontId="275" fillId="0" borderId="8" xfId="0" applyFont="1" applyBorder="1" applyAlignment="1">
      <alignment horizontal="center" vertical="top" wrapText="1"/>
    </xf>
    <xf numFmtId="0" fontId="275" fillId="0" borderId="12" xfId="0" applyFont="1" applyBorder="1" applyAlignment="1">
      <alignment horizontal="center" vertical="top" wrapText="1"/>
    </xf>
    <xf numFmtId="0" fontId="276" fillId="0" borderId="6" xfId="0" applyFont="1" applyBorder="1" applyAlignment="1">
      <alignment horizontal="left" vertical="top"/>
    </xf>
    <xf numFmtId="0" fontId="275" fillId="0" borderId="6" xfId="0" applyFont="1" applyBorder="1" applyAlignment="1">
      <alignment vertical="top" wrapText="1"/>
    </xf>
    <xf numFmtId="0" fontId="21" fillId="0" borderId="8" xfId="0" applyFont="1" applyBorder="1" applyAlignment="1">
      <alignment horizontal="center" vertical="top" wrapText="1"/>
    </xf>
    <xf numFmtId="0" fontId="21" fillId="0" borderId="1" xfId="0" applyFont="1" applyBorder="1" applyAlignment="1">
      <alignment horizontal="center" vertical="top"/>
    </xf>
    <xf numFmtId="0" fontId="18" fillId="2" borderId="6" xfId="0" applyFont="1" applyFill="1" applyBorder="1" applyAlignment="1">
      <alignment horizontal="center" vertical="top" wrapText="1"/>
    </xf>
    <xf numFmtId="0" fontId="18" fillId="2" borderId="6" xfId="0" applyFont="1" applyFill="1" applyBorder="1" applyAlignment="1">
      <alignment horizontal="center" vertical="top"/>
    </xf>
    <xf numFmtId="0" fontId="35" fillId="2" borderId="6" xfId="0" applyFont="1" applyFill="1" applyBorder="1" applyAlignment="1">
      <alignment horizontal="center" vertical="top"/>
    </xf>
    <xf numFmtId="0" fontId="25" fillId="2" borderId="6" xfId="0" applyFont="1" applyFill="1" applyBorder="1" applyAlignment="1">
      <alignment horizontal="center" vertical="top" wrapText="1"/>
    </xf>
    <xf numFmtId="0" fontId="25" fillId="2" borderId="6" xfId="0" applyFont="1" applyFill="1" applyBorder="1" applyAlignment="1">
      <alignment horizontal="left" vertical="top" wrapText="1"/>
    </xf>
    <xf numFmtId="0" fontId="13" fillId="2" borderId="3" xfId="0" applyFont="1" applyFill="1" applyBorder="1" applyAlignment="1">
      <alignment horizontal="right" vertical="top" wrapText="1"/>
    </xf>
    <xf numFmtId="0" fontId="22" fillId="2" borderId="4" xfId="0" applyFont="1" applyFill="1" applyBorder="1" applyAlignment="1">
      <alignment horizontal="right" vertical="top" wrapText="1"/>
    </xf>
    <xf numFmtId="0" fontId="22" fillId="2" borderId="5" xfId="0" applyFont="1" applyFill="1" applyBorder="1" applyAlignment="1">
      <alignment horizontal="right" vertical="top" wrapText="1"/>
    </xf>
    <xf numFmtId="0" fontId="25" fillId="2" borderId="2" xfId="0" applyFont="1" applyFill="1" applyBorder="1" applyAlignment="1">
      <alignment horizontal="center" vertical="top" wrapText="1"/>
    </xf>
    <xf numFmtId="0" fontId="25" fillId="2" borderId="13" xfId="0" applyFont="1" applyFill="1" applyBorder="1" applyAlignment="1">
      <alignment horizontal="center" vertical="top" wrapText="1"/>
    </xf>
    <xf numFmtId="0" fontId="25" fillId="2" borderId="7" xfId="0" applyFont="1" applyFill="1" applyBorder="1" applyAlignment="1">
      <alignment horizontal="center" vertical="top" wrapText="1"/>
    </xf>
    <xf numFmtId="0" fontId="18" fillId="2" borderId="3" xfId="0" applyFont="1" applyFill="1" applyBorder="1" applyAlignment="1">
      <alignment horizontal="right" vertical="top" wrapText="1"/>
    </xf>
    <xf numFmtId="0" fontId="27" fillId="2" borderId="4" xfId="0" applyFont="1" applyFill="1" applyBorder="1" applyAlignment="1">
      <alignment horizontal="right" vertical="top" wrapText="1"/>
    </xf>
    <xf numFmtId="0" fontId="27" fillId="2" borderId="5" xfId="0" applyFont="1" applyFill="1" applyBorder="1" applyAlignment="1">
      <alignment horizontal="right" vertical="top" wrapText="1"/>
    </xf>
    <xf numFmtId="0" fontId="18" fillId="2" borderId="3" xfId="0" applyFont="1" applyFill="1" applyBorder="1" applyAlignment="1">
      <alignment horizontal="right" vertical="top"/>
    </xf>
    <xf numFmtId="0" fontId="27" fillId="2" borderId="4" xfId="0" applyFont="1" applyFill="1" applyBorder="1" applyAlignment="1">
      <alignment horizontal="right" vertical="top"/>
    </xf>
    <xf numFmtId="0" fontId="27" fillId="2" borderId="5" xfId="0" applyFont="1" applyFill="1" applyBorder="1" applyAlignment="1">
      <alignment horizontal="right" vertical="top"/>
    </xf>
    <xf numFmtId="0" fontId="21" fillId="0" borderId="1" xfId="0" applyFont="1" applyBorder="1" applyAlignment="1">
      <alignment horizontal="center" vertical="top" wrapText="1"/>
    </xf>
    <xf numFmtId="0" fontId="18" fillId="2" borderId="1" xfId="0" applyFont="1" applyFill="1" applyBorder="1" applyAlignment="1">
      <alignment horizontal="center" vertical="top" wrapText="1"/>
    </xf>
    <xf numFmtId="0" fontId="35" fillId="2" borderId="3" xfId="0" applyFont="1" applyFill="1" applyBorder="1" applyAlignment="1">
      <alignment horizontal="center" vertical="top" wrapText="1"/>
    </xf>
    <xf numFmtId="0" fontId="18" fillId="2" borderId="4" xfId="0" applyFont="1" applyFill="1" applyBorder="1" applyAlignment="1">
      <alignment horizontal="center" vertical="top" wrapText="1"/>
    </xf>
    <xf numFmtId="0" fontId="18" fillId="2" borderId="5" xfId="0" applyFont="1" applyFill="1" applyBorder="1" applyAlignment="1">
      <alignment horizontal="center" vertical="top" wrapText="1"/>
    </xf>
    <xf numFmtId="179" fontId="103" fillId="2" borderId="6" xfId="3" applyNumberFormat="1" applyFont="1" applyFill="1" applyBorder="1" applyAlignment="1">
      <alignment vertical="top" wrapText="1"/>
    </xf>
    <xf numFmtId="0" fontId="13" fillId="2" borderId="6" xfId="0" applyFont="1" applyFill="1" applyBorder="1" applyAlignment="1">
      <alignment horizontal="right" vertical="top" wrapText="1"/>
    </xf>
    <xf numFmtId="0" fontId="22" fillId="2" borderId="6" xfId="0" applyFont="1" applyFill="1" applyBorder="1" applyAlignment="1">
      <alignment horizontal="right" vertical="top" wrapText="1"/>
    </xf>
    <xf numFmtId="178" fontId="133" fillId="2" borderId="6" xfId="3" applyNumberFormat="1" applyFont="1" applyFill="1" applyBorder="1" applyAlignment="1">
      <alignment vertical="top" wrapText="1"/>
    </xf>
    <xf numFmtId="179" fontId="103" fillId="2" borderId="6" xfId="3" applyNumberFormat="1" applyFont="1" applyFill="1" applyBorder="1" applyAlignment="1">
      <alignment horizontal="left" vertical="top" wrapText="1"/>
    </xf>
    <xf numFmtId="176" fontId="103" fillId="2" borderId="6" xfId="3" applyNumberFormat="1" applyFont="1" applyFill="1" applyBorder="1" applyAlignment="1">
      <alignment horizontal="right" vertical="top" wrapText="1"/>
    </xf>
    <xf numFmtId="176" fontId="18" fillId="2" borderId="3" xfId="0" applyNumberFormat="1" applyFont="1" applyFill="1" applyBorder="1" applyAlignment="1">
      <alignment horizontal="right" vertical="top" wrapText="1"/>
    </xf>
    <xf numFmtId="176" fontId="27" fillId="2" borderId="4" xfId="0" applyNumberFormat="1" applyFont="1" applyFill="1" applyBorder="1" applyAlignment="1">
      <alignment horizontal="right" vertical="top" wrapText="1"/>
    </xf>
    <xf numFmtId="176" fontId="27" fillId="2" borderId="5" xfId="0" applyNumberFormat="1" applyFont="1" applyFill="1" applyBorder="1" applyAlignment="1">
      <alignment horizontal="right" vertical="top" wrapText="1"/>
    </xf>
    <xf numFmtId="176" fontId="25" fillId="2" borderId="2" xfId="0" applyNumberFormat="1" applyFont="1" applyFill="1" applyBorder="1" applyAlignment="1">
      <alignment horizontal="center" vertical="top" wrapText="1"/>
    </xf>
    <xf numFmtId="176" fontId="25" fillId="2" borderId="13" xfId="0" applyNumberFormat="1" applyFont="1" applyFill="1" applyBorder="1" applyAlignment="1">
      <alignment horizontal="center" vertical="top" wrapText="1"/>
    </xf>
    <xf numFmtId="176" fontId="25" fillId="2" borderId="7" xfId="0" applyNumberFormat="1" applyFont="1" applyFill="1" applyBorder="1" applyAlignment="1">
      <alignment horizontal="center" vertical="top" wrapText="1"/>
    </xf>
    <xf numFmtId="176" fontId="25" fillId="2" borderId="2" xfId="0" applyNumberFormat="1" applyFont="1" applyFill="1" applyBorder="1" applyAlignment="1">
      <alignment horizontal="left" vertical="top" wrapText="1"/>
    </xf>
    <xf numFmtId="176" fontId="25" fillId="2" borderId="13" xfId="0" applyNumberFormat="1" applyFont="1" applyFill="1" applyBorder="1" applyAlignment="1">
      <alignment horizontal="left" vertical="top" wrapText="1"/>
    </xf>
    <xf numFmtId="176" fontId="25" fillId="2" borderId="7" xfId="0" applyNumberFormat="1" applyFont="1" applyFill="1" applyBorder="1" applyAlignment="1">
      <alignment horizontal="left" vertical="top" wrapText="1"/>
    </xf>
    <xf numFmtId="176" fontId="133" fillId="2" borderId="6" xfId="3" applyNumberFormat="1" applyFont="1" applyFill="1" applyBorder="1" applyAlignment="1">
      <alignment horizontal="right" vertical="top" wrapText="1"/>
    </xf>
    <xf numFmtId="178" fontId="133" fillId="2" borderId="6" xfId="3" applyNumberFormat="1" applyFont="1" applyFill="1" applyBorder="1" applyAlignment="1">
      <alignment horizontal="left" vertical="top" wrapText="1"/>
    </xf>
    <xf numFmtId="179" fontId="26" fillId="2" borderId="6" xfId="3" applyNumberFormat="1" applyFont="1" applyFill="1" applyBorder="1" applyAlignment="1">
      <alignment horizontal="right" vertical="top" wrapText="1"/>
    </xf>
    <xf numFmtId="0" fontId="19" fillId="2" borderId="2" xfId="0" applyFont="1" applyFill="1" applyBorder="1" applyAlignment="1">
      <alignment horizontal="center" vertical="top" wrapText="1"/>
    </xf>
    <xf numFmtId="0" fontId="19" fillId="2" borderId="13" xfId="0" applyFont="1" applyFill="1" applyBorder="1" applyAlignment="1">
      <alignment horizontal="center" vertical="top" wrapText="1"/>
    </xf>
    <xf numFmtId="0" fontId="19" fillId="2" borderId="7" xfId="0" applyFont="1" applyFill="1" applyBorder="1" applyAlignment="1">
      <alignment horizontal="center" vertical="top" wrapText="1"/>
    </xf>
    <xf numFmtId="178" fontId="20" fillId="2" borderId="6" xfId="3" applyNumberFormat="1" applyFont="1" applyFill="1" applyBorder="1" applyAlignment="1">
      <alignment horizontal="right" vertical="top" wrapText="1"/>
    </xf>
  </cellXfs>
  <cellStyles count="58">
    <cellStyle name="Normal" xfId="2"/>
    <cellStyle name="Normal 2" xfId="52"/>
    <cellStyle name="一般" xfId="0" builtinId="0"/>
    <cellStyle name="一般 10" xfId="9"/>
    <cellStyle name="一般 10 2" xfId="53"/>
    <cellStyle name="一般 11" xfId="7"/>
    <cellStyle name="一般 2" xfId="1"/>
    <cellStyle name="一般 2 2" xfId="10"/>
    <cellStyle name="一般 2 2 2" xfId="11"/>
    <cellStyle name="一般 2 2 2 2" xfId="12"/>
    <cellStyle name="一般 2 3" xfId="6"/>
    <cellStyle name="一般 2 3 2" xfId="13"/>
    <cellStyle name="一般 2 3 2 2" xfId="14"/>
    <cellStyle name="一般 2 3 3" xfId="15"/>
    <cellStyle name="一般 2_(附件二)申請總表及(附件四)合格者清冊 (適用100學年度第2學期)2011.12.26" xfId="16"/>
    <cellStyle name="一般 3" xfId="3"/>
    <cellStyle name="一般 3 2" xfId="17"/>
    <cellStyle name="一般 3 2 2" xfId="18"/>
    <cellStyle name="一般 3 2 2 2" xfId="19"/>
    <cellStyle name="一般 3 2 2 2 2" xfId="20"/>
    <cellStyle name="一般 3 2 2 2 2 2" xfId="21"/>
    <cellStyle name="一般 3 2 3" xfId="22"/>
    <cellStyle name="一般 3 3" xfId="4"/>
    <cellStyle name="一般 3 3 2" xfId="23"/>
    <cellStyle name="一般 3 3 2 2" xfId="5"/>
    <cellStyle name="一般 3 3 2 2 2" xfId="24"/>
    <cellStyle name="一般 3 3 2 2 2 2" xfId="25"/>
    <cellStyle name="一般 3 3 3" xfId="26"/>
    <cellStyle name="一般 3 3 3 2" xfId="27"/>
    <cellStyle name="一般 3 3 3 2 2" xfId="28"/>
    <cellStyle name="一般 3 3 3 3" xfId="29"/>
    <cellStyle name="一般 3 3 4" xfId="30"/>
    <cellStyle name="一般 3 3 4 2" xfId="31"/>
    <cellStyle name="一般 3 3 4 2 2" xfId="32"/>
    <cellStyle name="一般 3 3 5" xfId="33"/>
    <cellStyle name="一般 3 4" xfId="34"/>
    <cellStyle name="一般 3 4 2" xfId="35"/>
    <cellStyle name="一般 3 4 3" xfId="36"/>
    <cellStyle name="一般 3 5" xfId="37"/>
    <cellStyle name="一般 3 5 2" xfId="38"/>
    <cellStyle name="一般 3 5 3" xfId="39"/>
    <cellStyle name="一般 3 6" xfId="40"/>
    <cellStyle name="一般 3_(附件二)申請總表及(附件四)合格者清冊 (適用100學年度第2學期)2011.12.26" xfId="41"/>
    <cellStyle name="一般 3_2012年2月份第2學期-國立鳳山高級中學" xfId="8"/>
    <cellStyle name="一般 4" xfId="42"/>
    <cellStyle name="一般 5" xfId="43"/>
    <cellStyle name="一般 5 2" xfId="44"/>
    <cellStyle name="一般 6" xfId="45"/>
    <cellStyle name="一般 7" xfId="46"/>
    <cellStyle name="一般 7 2" xfId="54"/>
    <cellStyle name="一般 8" xfId="47"/>
    <cellStyle name="一般 9" xfId="48"/>
    <cellStyle name="一般 9 2" xfId="55"/>
    <cellStyle name="貨幣" xfId="50" builtinId="4"/>
    <cellStyle name="貨幣 2" xfId="51"/>
    <cellStyle name="超連結" xfId="57" builtinId="8"/>
    <cellStyle name="超連結 2" xfId="49"/>
    <cellStyle name="超連結 2 2" xfId="56"/>
  </cellStyles>
  <dxfs count="307">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FFFF00"/>
      <color rgb="FF0000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12</xdr:col>
      <xdr:colOff>104775</xdr:colOff>
      <xdr:row>23</xdr:row>
      <xdr:rowOff>57150</xdr:rowOff>
    </xdr:to>
    <xdr:pic>
      <xdr:nvPicPr>
        <xdr:cNvPr id="2" name="圖片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21335" r="39228" b="24547"/>
        <a:stretch/>
      </xdr:blipFill>
      <xdr:spPr>
        <a:xfrm>
          <a:off x="0" y="781050"/>
          <a:ext cx="8334375" cy="4638675"/>
        </a:xfrm>
        <a:prstGeom prst="rect">
          <a:avLst/>
        </a:prstGeom>
      </xdr:spPr>
    </xdr:pic>
    <xdr:clientData/>
  </xdr:twoCellAnchor>
  <xdr:twoCellAnchor>
    <xdr:from>
      <xdr:col>5</xdr:col>
      <xdr:colOff>409575</xdr:colOff>
      <xdr:row>14</xdr:row>
      <xdr:rowOff>104775</xdr:rowOff>
    </xdr:from>
    <xdr:to>
      <xdr:col>9</xdr:col>
      <xdr:colOff>209550</xdr:colOff>
      <xdr:row>23</xdr:row>
      <xdr:rowOff>66675</xdr:rowOff>
    </xdr:to>
    <xdr:sp macro="" textlink="">
      <xdr:nvSpPr>
        <xdr:cNvPr id="3" name="矩形 2">
          <a:extLst>
            <a:ext uri="{FF2B5EF4-FFF2-40B4-BE49-F238E27FC236}">
              <a16:creationId xmlns:a16="http://schemas.microsoft.com/office/drawing/2014/main" id="{00000000-0008-0000-0400-000003000000}"/>
            </a:ext>
          </a:extLst>
        </xdr:cNvPr>
        <xdr:cNvSpPr/>
      </xdr:nvSpPr>
      <xdr:spPr>
        <a:xfrm>
          <a:off x="3838575" y="3581400"/>
          <a:ext cx="2543175" cy="18478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1600">
              <a:solidFill>
                <a:srgbClr val="FF0000"/>
              </a:solidFill>
              <a:latin typeface="Arial" panose="020B0604020202020204" pitchFamily="34" charset="0"/>
              <a:cs typeface="Arial" panose="020B0604020202020204" pitchFamily="34" charset="0"/>
            </a:rPr>
            <a:t>畢業生追蹤表：</a:t>
          </a:r>
        </a:p>
        <a:p>
          <a:r>
            <a:rPr lang="zh-TW" altLang="en-US" sz="1600">
              <a:solidFill>
                <a:srgbClr val="FF0000"/>
              </a:solidFill>
              <a:latin typeface="Arial" panose="020B0604020202020204" pitchFamily="34" charset="0"/>
              <a:cs typeface="Arial" panose="020B0604020202020204" pitchFamily="34" charset="0"/>
            </a:rPr>
            <a:t>請將三年級畢業生填寫填寫</a:t>
          </a:r>
          <a:r>
            <a:rPr lang="en-US" altLang="zh-TW" sz="1600">
              <a:solidFill>
                <a:srgbClr val="FF0000"/>
              </a:solidFill>
              <a:latin typeface="Arial" panose="020B0604020202020204" pitchFamily="34" charset="0"/>
              <a:cs typeface="Arial" panose="020B0604020202020204" pitchFamily="34" charset="0"/>
            </a:rPr>
            <a:t>DP</a:t>
          </a:r>
          <a:r>
            <a:rPr lang="zh-TW" altLang="en-US" sz="1600">
              <a:solidFill>
                <a:srgbClr val="FF0000"/>
              </a:solidFill>
              <a:latin typeface="Arial" panose="020B0604020202020204" pitchFamily="34" charset="0"/>
              <a:cs typeface="Arial" panose="020B0604020202020204" pitchFamily="34" charset="0"/>
            </a:rPr>
            <a:t>欄位至</a:t>
          </a:r>
          <a:r>
            <a:rPr lang="en-US" altLang="zh-TW" sz="1600">
              <a:solidFill>
                <a:srgbClr val="FF0000"/>
              </a:solidFill>
              <a:latin typeface="Arial" panose="020B0604020202020204" pitchFamily="34" charset="0"/>
              <a:cs typeface="Arial" panose="020B0604020202020204" pitchFamily="34" charset="0"/>
            </a:rPr>
            <a:t>DR</a:t>
          </a:r>
          <a:r>
            <a:rPr lang="zh-TW" altLang="en-US" sz="1600">
              <a:solidFill>
                <a:srgbClr val="FF0000"/>
              </a:solidFill>
              <a:latin typeface="Arial" panose="020B0604020202020204" pitchFamily="34" charset="0"/>
              <a:cs typeface="Arial" panose="020B0604020202020204" pitchFamily="34" charset="0"/>
            </a:rPr>
            <a:t>欄位，謝謝配合！</a:t>
          </a:r>
        </a:p>
        <a:p>
          <a:r>
            <a:rPr lang="zh-TW" altLang="en-US" sz="1600">
              <a:solidFill>
                <a:srgbClr val="FF0000"/>
              </a:solidFill>
              <a:latin typeface="Arial" panose="020B0604020202020204" pitchFamily="34" charset="0"/>
              <a:cs typeface="Arial" panose="020B0604020202020204" pitchFamily="34" charset="0"/>
            </a:rPr>
            <a:t>★注意：請於每年度</a:t>
          </a:r>
          <a:r>
            <a:rPr lang="en-US" altLang="zh-TW" sz="1600">
              <a:solidFill>
                <a:srgbClr val="FF0000"/>
              </a:solidFill>
              <a:latin typeface="Arial" panose="020B0604020202020204" pitchFamily="34" charset="0"/>
              <a:cs typeface="Arial" panose="020B0604020202020204" pitchFamily="34" charset="0"/>
            </a:rPr>
            <a:t>8</a:t>
          </a:r>
          <a:r>
            <a:rPr lang="zh-TW" altLang="en-US" sz="1600">
              <a:solidFill>
                <a:srgbClr val="FF0000"/>
              </a:solidFill>
              <a:latin typeface="Arial" panose="020B0604020202020204" pitchFamily="34" charset="0"/>
              <a:cs typeface="Arial" panose="020B0604020202020204" pitchFamily="34" charset="0"/>
            </a:rPr>
            <a:t>月</a:t>
          </a:r>
          <a:r>
            <a:rPr lang="en-US" altLang="zh-TW" sz="1600">
              <a:solidFill>
                <a:srgbClr val="FF0000"/>
              </a:solidFill>
              <a:latin typeface="Arial" panose="020B0604020202020204" pitchFamily="34" charset="0"/>
              <a:cs typeface="Arial" panose="020B0604020202020204" pitchFamily="34" charset="0"/>
            </a:rPr>
            <a:t>15</a:t>
          </a:r>
          <a:r>
            <a:rPr lang="zh-TW" altLang="en-US" sz="1600">
              <a:solidFill>
                <a:srgbClr val="FF0000"/>
              </a:solidFill>
              <a:latin typeface="Arial" panose="020B0604020202020204" pitchFamily="34" charset="0"/>
              <a:cs typeface="Arial" panose="020B0604020202020204" pitchFamily="34" charset="0"/>
            </a:rPr>
            <a:t>日前</a:t>
          </a:r>
          <a:r>
            <a:rPr lang="en-US" altLang="zh-TW" sz="1600">
              <a:solidFill>
                <a:srgbClr val="FF0000"/>
              </a:solidFill>
              <a:latin typeface="Arial" panose="020B0604020202020204" pitchFamily="34" charset="0"/>
              <a:cs typeface="Arial" panose="020B0604020202020204" pitchFamily="34" charset="0"/>
            </a:rPr>
            <a:t>E-MAIL</a:t>
          </a:r>
          <a:r>
            <a:rPr lang="zh-TW" altLang="en-US" sz="1600">
              <a:solidFill>
                <a:srgbClr val="FF0000"/>
              </a:solidFill>
              <a:latin typeface="Arial" panose="020B0604020202020204" pitchFamily="34" charset="0"/>
              <a:cs typeface="Arial" panose="020B0604020202020204" pitchFamily="34" charset="0"/>
            </a:rPr>
            <a:t>畢業生追蹤表至本會，感謝！</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198120</xdr:colOff>
      <xdr:row>13</xdr:row>
      <xdr:rowOff>205740</xdr:rowOff>
    </xdr:to>
    <xdr:pic>
      <xdr:nvPicPr>
        <xdr:cNvPr id="30" name="圖片 3">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1" name="圖片 4">
          <a:extLst>
            <a:ext uri="{FF2B5EF4-FFF2-40B4-BE49-F238E27FC236}">
              <a16:creationId xmlns:a16="http://schemas.microsoft.com/office/drawing/2014/main" id="{00000000-0008-0000-03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2" name="圖片 5">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3" name="圖片 6">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4" name="圖片 7">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5" name="圖片 8">
          <a:extLst>
            <a:ext uri="{FF2B5EF4-FFF2-40B4-BE49-F238E27FC236}">
              <a16:creationId xmlns:a16="http://schemas.microsoft.com/office/drawing/2014/main" id="{00000000-0008-0000-0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6" name="圖片 9">
          <a:extLst>
            <a:ext uri="{FF2B5EF4-FFF2-40B4-BE49-F238E27FC236}">
              <a16:creationId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7" name="圖片 10">
          <a:extLst>
            <a:ext uri="{FF2B5EF4-FFF2-40B4-BE49-F238E27FC236}">
              <a16:creationId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8" name="圖片 11">
          <a:extLst>
            <a:ext uri="{FF2B5EF4-FFF2-40B4-BE49-F238E27FC236}">
              <a16:creationId xmlns:a16="http://schemas.microsoft.com/office/drawing/2014/main" id="{00000000-0008-0000-03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39" name="圖片 12">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0" name="圖片 13">
          <a:extLst>
            <a:ext uri="{FF2B5EF4-FFF2-40B4-BE49-F238E27FC236}">
              <a16:creationId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1" name="圖片 14">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2" name="圖片 15">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3" name="圖片 16">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4" name="圖片 17">
          <a:extLst>
            <a:ext uri="{FF2B5EF4-FFF2-40B4-BE49-F238E27FC236}">
              <a16:creationId xmlns:a16="http://schemas.microsoft.com/office/drawing/2014/main" id="{00000000-0008-0000-03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5" name="圖片 18">
          <a:extLst>
            <a:ext uri="{FF2B5EF4-FFF2-40B4-BE49-F238E27FC236}">
              <a16:creationId xmlns:a16="http://schemas.microsoft.com/office/drawing/2014/main" id="{00000000-0008-0000-03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6" name="圖片 19">
          <a:extLst>
            <a:ext uri="{FF2B5EF4-FFF2-40B4-BE49-F238E27FC236}">
              <a16:creationId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7" name="圖片 20">
          <a:extLst>
            <a:ext uri="{FF2B5EF4-FFF2-40B4-BE49-F238E27FC236}">
              <a16:creationId xmlns:a16="http://schemas.microsoft.com/office/drawing/2014/main" id="{00000000-0008-0000-03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8" name="圖片 21">
          <a:extLst>
            <a:ext uri="{FF2B5EF4-FFF2-40B4-BE49-F238E27FC236}">
              <a16:creationId xmlns:a16="http://schemas.microsoft.com/office/drawing/2014/main" id="{00000000-0008-0000-03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49" name="圖片 22">
          <a:extLst>
            <a:ext uri="{FF2B5EF4-FFF2-40B4-BE49-F238E27FC236}">
              <a16:creationId xmlns:a16="http://schemas.microsoft.com/office/drawing/2014/main" id="{00000000-0008-0000-03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0" name="圖片 23">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1" name="圖片 24">
          <a:extLst>
            <a:ext uri="{FF2B5EF4-FFF2-40B4-BE49-F238E27FC236}">
              <a16:creationId xmlns:a16="http://schemas.microsoft.com/office/drawing/2014/main" id="{00000000-0008-0000-03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2" name="圖片 25">
          <a:extLst>
            <a:ext uri="{FF2B5EF4-FFF2-40B4-BE49-F238E27FC236}">
              <a16:creationId xmlns:a16="http://schemas.microsoft.com/office/drawing/2014/main" id="{00000000-0008-0000-03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3" name="圖片 26">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4" name="圖片 27">
          <a:extLst>
            <a:ext uri="{FF2B5EF4-FFF2-40B4-BE49-F238E27FC236}">
              <a16:creationId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5" name="圖片 28">
          <a:extLst>
            <a:ext uri="{FF2B5EF4-FFF2-40B4-BE49-F238E27FC236}">
              <a16:creationId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0</xdr:rowOff>
    </xdr:from>
    <xdr:to>
      <xdr:col>0</xdr:col>
      <xdr:colOff>198120</xdr:colOff>
      <xdr:row>13</xdr:row>
      <xdr:rowOff>205740</xdr:rowOff>
    </xdr:to>
    <xdr:pic>
      <xdr:nvPicPr>
        <xdr:cNvPr id="56" name="圖片 29">
          <a:extLst>
            <a:ext uri="{FF2B5EF4-FFF2-40B4-BE49-F238E27FC236}">
              <a16:creationId xmlns:a16="http://schemas.microsoft.com/office/drawing/2014/main" id="{00000000-0008-0000-03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6389" t="44939" r="59721" b="30370"/>
        <a:stretch>
          <a:fillRect/>
        </a:stretch>
      </xdr:blipFill>
      <xdr:spPr bwMode="auto">
        <a:xfrm flipH="1">
          <a:off x="0" y="3878580"/>
          <a:ext cx="19812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0</xdr:rowOff>
    </xdr:from>
    <xdr:to>
      <xdr:col>0</xdr:col>
      <xdr:colOff>289560</xdr:colOff>
      <xdr:row>16</xdr:row>
      <xdr:rowOff>91440</xdr:rowOff>
    </xdr:to>
    <xdr:pic>
      <xdr:nvPicPr>
        <xdr:cNvPr id="57" name="圖片 75">
          <a:extLst>
            <a:ext uri="{FF2B5EF4-FFF2-40B4-BE49-F238E27FC236}">
              <a16:creationId xmlns:a16="http://schemas.microsoft.com/office/drawing/2014/main" id="{00000000-0008-0000-0300-00003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89" t="54816" r="83333" b="18025"/>
        <a:stretch>
          <a:fillRect/>
        </a:stretch>
      </xdr:blipFill>
      <xdr:spPr bwMode="auto">
        <a:xfrm>
          <a:off x="0" y="4503420"/>
          <a:ext cx="28956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349249</xdr:colOff>
      <xdr:row>21</xdr:row>
      <xdr:rowOff>346075</xdr:rowOff>
    </xdr:from>
    <xdr:to>
      <xdr:col>0</xdr:col>
      <xdr:colOff>1171574</xdr:colOff>
      <xdr:row>21</xdr:row>
      <xdr:rowOff>1047750</xdr:rowOff>
    </xdr:to>
    <xdr:pic>
      <xdr:nvPicPr>
        <xdr:cNvPr id="3" name="圖片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49" y="13614400"/>
          <a:ext cx="822325" cy="7016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il.gycf.com.tw/Users/user/Downloads/&#30003;&#35531;&#32317;&#34920;(&#26032;&#29256;)&#21021;&#31295;10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各校之畢業生追蹤表"/>
      <sheetName val="名稱編號表(勿動)"/>
      <sheetName val="申請總表填列順序說明"/>
      <sheetName val="申請總表原始檔"/>
      <sheetName val="申請總標原始檔改"/>
      <sheetName val="身分別金額"/>
      <sheetName val="1"/>
      <sheetName val="2"/>
      <sheetName val="3"/>
      <sheetName val="4"/>
      <sheetName val="5(請填學生姓名) "/>
      <sheetName val="6(請填學生姓名) "/>
      <sheetName val="7(請填學生姓名) "/>
      <sheetName val="8(請填學生姓名)"/>
      <sheetName val="9(請填學生姓名) "/>
      <sheetName val="10(請填學生姓名) "/>
      <sheetName val="11(請填學生姓名) "/>
      <sheetName val="12(請填學生姓名)"/>
      <sheetName val="13(請填學生姓名)"/>
      <sheetName val="14(請填學生姓名) "/>
      <sheetName val="15(請填學生姓名)"/>
      <sheetName val="16(請填學生姓名)"/>
      <sheetName val="17(請填學生姓名) "/>
      <sheetName val="18(請填學生姓名) "/>
      <sheetName val="19(請填學生姓名) "/>
      <sheetName val="20(請填學生姓名)"/>
      <sheetName val="21(請填學生姓名)"/>
      <sheetName val="22(請填學生姓名) "/>
      <sheetName val="23(請填學生姓名)"/>
      <sheetName val="24(請填學生姓名)"/>
      <sheetName val="25(請填學生姓名)"/>
      <sheetName val="26(請填學生姓名)"/>
      <sheetName val="27(請填學生姓名)"/>
      <sheetName val="28(請填學生姓名)"/>
      <sheetName val="29(請填學生姓名) "/>
      <sheetName val="30(請填學生姓名) "/>
    </sheetNames>
    <sheetDataSet>
      <sheetData sheetId="0"/>
      <sheetData sheetId="1"/>
      <sheetData sheetId="2"/>
      <sheetData sheetId="3"/>
      <sheetData sheetId="4"/>
      <sheetData sheetId="5">
        <row r="2">
          <cell r="D2" t="str">
            <v>高中部</v>
          </cell>
          <cell r="E2">
            <v>12000</v>
          </cell>
          <cell r="G2" t="str">
            <v>國中部</v>
          </cell>
          <cell r="H2">
            <v>2500</v>
          </cell>
        </row>
        <row r="3">
          <cell r="D3" t="str">
            <v>高職部</v>
          </cell>
          <cell r="E3">
            <v>12000</v>
          </cell>
          <cell r="G3" t="str">
            <v>高中部</v>
          </cell>
          <cell r="H3">
            <v>3500</v>
          </cell>
        </row>
        <row r="4">
          <cell r="D4" t="str">
            <v>專一至專三</v>
          </cell>
          <cell r="E4">
            <v>12000</v>
          </cell>
          <cell r="G4" t="str">
            <v>高職部</v>
          </cell>
          <cell r="H4">
            <v>3500</v>
          </cell>
        </row>
        <row r="5">
          <cell r="D5" t="str">
            <v>專四至專五</v>
          </cell>
          <cell r="E5">
            <v>25000</v>
          </cell>
          <cell r="G5" t="str">
            <v>專一至專三</v>
          </cell>
          <cell r="H5">
            <v>3500</v>
          </cell>
        </row>
        <row r="6">
          <cell r="D6" t="str">
            <v>大學部</v>
          </cell>
          <cell r="E6">
            <v>25000</v>
          </cell>
          <cell r="G6" t="str">
            <v>專四至專五</v>
          </cell>
          <cell r="H6">
            <v>4500</v>
          </cell>
        </row>
        <row r="7">
          <cell r="G7" t="str">
            <v>大學部</v>
          </cell>
          <cell r="H7">
            <v>4500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123@gmail.com" TargetMode="Externa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dimension ref="A1:O1"/>
  <sheetViews>
    <sheetView workbookViewId="0">
      <selection activeCell="N21" sqref="N21"/>
    </sheetView>
  </sheetViews>
  <sheetFormatPr defaultRowHeight="16.2"/>
  <sheetData>
    <row r="1" spans="1:15" s="22" customFormat="1" ht="59.25" customHeight="1">
      <c r="A1" s="421" t="s">
        <v>104</v>
      </c>
      <c r="B1" s="421"/>
      <c r="C1" s="421"/>
      <c r="D1" s="421"/>
      <c r="E1" s="421"/>
      <c r="F1" s="421"/>
      <c r="G1" s="421"/>
      <c r="H1" s="421"/>
      <c r="I1" s="421"/>
      <c r="J1" s="421"/>
      <c r="K1" s="421"/>
      <c r="L1" s="421"/>
      <c r="M1" s="421"/>
      <c r="N1" s="421"/>
      <c r="O1" s="421"/>
    </row>
  </sheetData>
  <mergeCells count="1">
    <mergeCell ref="A1:O1"/>
  </mergeCells>
  <phoneticPr fontId="3"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tabColor rgb="FFFFFF00"/>
  </sheetPr>
  <dimension ref="A1:GS221"/>
  <sheetViews>
    <sheetView tabSelected="1" zoomScale="50" zoomScaleNormal="50" workbookViewId="0">
      <pane xSplit="7" ySplit="7" topLeftCell="H8" activePane="bottomRight" state="frozen"/>
      <selection pane="topRight" activeCell="H1" sqref="H1"/>
      <selection pane="bottomLeft" activeCell="A8" sqref="A8"/>
      <selection pane="bottomRight" activeCell="B12" sqref="B12:C12"/>
    </sheetView>
  </sheetViews>
  <sheetFormatPr defaultColWidth="8.109375" defaultRowHeight="30" customHeight="1"/>
  <cols>
    <col min="1" max="1" width="31" style="65" customWidth="1"/>
    <col min="2" max="2" width="11.21875" style="65" customWidth="1"/>
    <col min="3" max="3" width="34.21875" style="65" customWidth="1"/>
    <col min="4" max="4" width="10.44140625" style="67" customWidth="1"/>
    <col min="5" max="5" width="13.5546875" style="67" customWidth="1"/>
    <col min="6" max="6" width="15.77734375" style="67" customWidth="1"/>
    <col min="7" max="7" width="21.109375" style="67" customWidth="1"/>
    <col min="8" max="8" width="17.6640625" style="67" customWidth="1"/>
    <col min="9" max="9" width="16.109375" style="67" customWidth="1"/>
    <col min="10" max="10" width="15.88671875" style="67" customWidth="1"/>
    <col min="11" max="11" width="15.21875" style="67" customWidth="1"/>
    <col min="12" max="12" width="18.88671875" style="67" customWidth="1"/>
    <col min="13" max="13" width="16.6640625" style="74" customWidth="1"/>
    <col min="14" max="14" width="14" style="67" customWidth="1"/>
    <col min="15" max="15" width="23.44140625" style="67" customWidth="1"/>
    <col min="16" max="16" width="25.6640625" style="65" customWidth="1"/>
    <col min="17" max="17" width="18.6640625" style="67" customWidth="1"/>
    <col min="18" max="18" width="18.6640625" style="68" customWidth="1"/>
    <col min="19" max="19" width="17.109375" style="67" customWidth="1"/>
    <col min="20" max="21" width="19.77734375" style="67" customWidth="1"/>
    <col min="22" max="22" width="15.5546875" style="67" customWidth="1"/>
    <col min="23" max="23" width="26.44140625" style="67" customWidth="1"/>
    <col min="24" max="24" width="17.44140625" style="67" customWidth="1"/>
    <col min="25" max="26" width="21" style="67" customWidth="1"/>
    <col min="27" max="27" width="17.33203125" style="67" customWidth="1"/>
    <col min="28" max="29" width="18.44140625" style="67" customWidth="1"/>
    <col min="30" max="30" width="21.6640625" style="67" customWidth="1"/>
    <col min="31" max="31" width="20.109375" style="67" customWidth="1"/>
    <col min="32" max="32" width="15.21875" style="67" customWidth="1"/>
    <col min="33" max="35" width="18.33203125" style="68" customWidth="1"/>
    <col min="36" max="38" width="18.33203125" style="67" customWidth="1"/>
    <col min="39" max="39" width="23.5546875" style="67" customWidth="1"/>
    <col min="40" max="40" width="20.77734375" style="67" customWidth="1"/>
    <col min="41" max="41" width="23.21875" style="67" customWidth="1"/>
    <col min="42" max="42" width="18.77734375" style="67" customWidth="1"/>
    <col min="43" max="43" width="30.109375" style="67" customWidth="1"/>
    <col min="44" max="49" width="11.33203125" style="69" customWidth="1"/>
    <col min="50" max="54" width="12.109375" style="70" customWidth="1"/>
    <col min="55" max="55" width="30" style="69" customWidth="1"/>
    <col min="56" max="56" width="19.44140625" style="69" customWidth="1"/>
    <col min="57" max="58" width="22.21875" style="116" customWidth="1"/>
    <col min="59" max="59" width="12.21875" style="116" customWidth="1"/>
    <col min="60" max="60" width="22.21875" style="116" customWidth="1"/>
    <col min="61" max="61" width="40.77734375" style="65" customWidth="1"/>
    <col min="62" max="62" width="19.88671875" style="65" customWidth="1"/>
    <col min="63" max="63" width="22.88671875" style="65" customWidth="1"/>
    <col min="64" max="64" width="25.77734375" style="65" customWidth="1"/>
    <col min="65" max="65" width="47.21875" style="65" customWidth="1"/>
    <col min="66" max="74" width="25.77734375" style="65" customWidth="1"/>
    <col min="75" max="76" width="23" style="65" customWidth="1"/>
    <col min="77" max="77" width="40.77734375" style="65" customWidth="1"/>
    <col min="78" max="79" width="24.77734375" style="65" customWidth="1"/>
    <col min="80" max="80" width="31.77734375" style="65" customWidth="1"/>
    <col min="81" max="81" width="21.21875" style="65" customWidth="1"/>
    <col min="82" max="82" width="24.77734375" style="65" customWidth="1"/>
    <col min="83" max="83" width="38.21875" style="65" customWidth="1"/>
    <col min="84" max="84" width="44.6640625" style="65" customWidth="1"/>
    <col min="85" max="85" width="32.109375" style="65" customWidth="1"/>
    <col min="86" max="86" width="29.33203125" style="65" customWidth="1"/>
    <col min="87" max="87" width="28.109375" style="65" customWidth="1"/>
    <col min="88" max="88" width="30.21875" style="65" customWidth="1"/>
    <col min="89" max="89" width="24.77734375" style="65" customWidth="1"/>
    <col min="90" max="91" width="12.6640625" style="67" customWidth="1"/>
    <col min="92" max="92" width="12.44140625" style="67" customWidth="1"/>
    <col min="93" max="93" width="12.6640625" style="68" customWidth="1"/>
    <col min="94" max="94" width="14.88671875" style="67" customWidth="1"/>
    <col min="95" max="96" width="13.88671875" style="73" customWidth="1"/>
    <col min="97" max="97" width="15" style="73" customWidth="1"/>
    <col min="98" max="103" width="13.88671875" style="73" customWidth="1"/>
    <col min="104" max="104" width="16.88671875" style="73" customWidth="1"/>
    <col min="105" max="105" width="14.6640625" style="71" hidden="1" customWidth="1"/>
    <col min="106" max="109" width="10.6640625" style="67" hidden="1" customWidth="1"/>
    <col min="110" max="110" width="14.109375" style="72" customWidth="1"/>
    <col min="111" max="118" width="14" style="73" customWidth="1"/>
    <col min="119" max="121" width="14" style="68" customWidth="1"/>
    <col min="122" max="128" width="10.6640625" style="68" hidden="1" customWidth="1"/>
    <col min="129" max="131" width="10.6640625" style="49" hidden="1" customWidth="1"/>
    <col min="132" max="132" width="12.6640625" style="49" hidden="1" customWidth="1"/>
    <col min="133" max="150" width="10.6640625" style="68" hidden="1" customWidth="1"/>
    <col min="151" max="153" width="11.21875" style="65" hidden="1" customWidth="1"/>
    <col min="154" max="157" width="12.6640625" style="71" hidden="1" customWidth="1"/>
    <col min="158" max="158" width="14.33203125" style="71" hidden="1" customWidth="1"/>
    <col min="159" max="159" width="15.109375" style="71" hidden="1" customWidth="1"/>
    <col min="160" max="165" width="12.6640625" style="71" hidden="1" customWidth="1"/>
    <col min="166" max="167" width="27.109375" style="71" hidden="1" customWidth="1"/>
    <col min="168" max="169" width="16.5546875" style="71" hidden="1" customWidth="1"/>
    <col min="170" max="175" width="12.6640625" style="71" hidden="1" customWidth="1"/>
    <col min="176" max="176" width="18.109375" style="71" hidden="1" customWidth="1"/>
    <col min="177" max="193" width="15" style="71" hidden="1" customWidth="1"/>
    <col min="194" max="196" width="12.6640625" style="71" hidden="1" customWidth="1"/>
    <col min="197" max="197" width="30.88671875" style="71" hidden="1" customWidth="1"/>
    <col min="198" max="198" width="12.6640625" style="71" hidden="1" customWidth="1"/>
    <col min="199" max="199" width="24.44140625" style="71" customWidth="1"/>
    <col min="200" max="200" width="18.21875" style="71" customWidth="1"/>
    <col min="201" max="201" width="22.109375" style="71" customWidth="1"/>
    <col min="202" max="16384" width="8.109375" style="65"/>
  </cols>
  <sheetData>
    <row r="1" spans="1:201" ht="54" customHeight="1">
      <c r="A1" s="579" t="s">
        <v>1015</v>
      </c>
      <c r="B1" s="579"/>
      <c r="C1" s="580"/>
      <c r="D1" s="583" t="s">
        <v>1203</v>
      </c>
      <c r="E1" s="599"/>
      <c r="F1" s="599"/>
      <c r="G1" s="599"/>
      <c r="H1" s="599"/>
      <c r="I1" s="599"/>
      <c r="J1" s="599"/>
      <c r="K1" s="599"/>
      <c r="L1" s="599"/>
      <c r="M1" s="599"/>
      <c r="N1" s="599"/>
      <c r="O1" s="599"/>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CL1" s="302"/>
      <c r="CM1" s="302"/>
      <c r="CN1" s="302"/>
      <c r="CO1" s="302"/>
      <c r="CP1" s="302"/>
      <c r="CQ1" s="302"/>
      <c r="CR1" s="302"/>
      <c r="CS1" s="302"/>
      <c r="CT1" s="302"/>
      <c r="CU1" s="302"/>
      <c r="CV1" s="302"/>
      <c r="CW1" s="302"/>
      <c r="CX1" s="302"/>
      <c r="CY1" s="302"/>
      <c r="CZ1" s="302"/>
      <c r="DA1" s="332"/>
      <c r="DB1" s="332"/>
      <c r="DC1" s="332"/>
      <c r="DD1" s="332"/>
      <c r="DE1" s="332"/>
      <c r="DF1" s="332"/>
      <c r="DG1" s="332"/>
      <c r="DH1" s="332"/>
      <c r="DI1" s="332"/>
      <c r="DJ1" s="332"/>
      <c r="DK1" s="332"/>
      <c r="DL1" s="332"/>
      <c r="DM1" s="332"/>
      <c r="DN1" s="332"/>
      <c r="DO1" s="332"/>
      <c r="DP1" s="332"/>
      <c r="DQ1" s="332"/>
      <c r="DR1" s="111"/>
      <c r="DS1" s="111"/>
      <c r="DT1" s="111"/>
      <c r="DU1" s="111"/>
      <c r="DV1" s="111"/>
      <c r="DW1" s="111"/>
      <c r="DX1" s="111"/>
      <c r="EC1" s="111"/>
      <c r="ED1" s="67"/>
      <c r="EE1" s="67"/>
      <c r="EF1" s="67"/>
      <c r="EG1" s="67"/>
      <c r="EH1" s="67"/>
      <c r="EI1" s="67"/>
      <c r="EJ1" s="67"/>
      <c r="EK1" s="67"/>
      <c r="EL1" s="67"/>
      <c r="EM1" s="67"/>
      <c r="EN1" s="67"/>
      <c r="EO1" s="67"/>
      <c r="EP1" s="67"/>
      <c r="EQ1" s="67"/>
      <c r="ER1" s="67"/>
      <c r="ES1" s="67"/>
      <c r="ET1" s="67"/>
      <c r="EX1" s="332"/>
      <c r="EY1" s="332"/>
      <c r="EZ1" s="332"/>
      <c r="FA1" s="332"/>
      <c r="FB1" s="332"/>
      <c r="FC1" s="332"/>
      <c r="FD1" s="332"/>
      <c r="FE1" s="332"/>
      <c r="FF1" s="332"/>
      <c r="FG1" s="332"/>
      <c r="FH1" s="332"/>
      <c r="FI1" s="332"/>
      <c r="FJ1" s="332"/>
      <c r="FK1" s="332"/>
      <c r="FL1" s="332"/>
      <c r="FM1" s="332"/>
      <c r="FN1" s="332"/>
      <c r="FO1" s="332"/>
      <c r="FP1" s="332"/>
      <c r="FQ1" s="332"/>
      <c r="FR1" s="332"/>
      <c r="FS1" s="332"/>
      <c r="FT1" s="332"/>
      <c r="FU1" s="332"/>
      <c r="FV1" s="332"/>
      <c r="FW1" s="332"/>
      <c r="FX1" s="332"/>
      <c r="FY1" s="332"/>
      <c r="FZ1" s="332"/>
      <c r="GA1" s="332"/>
      <c r="GB1" s="332"/>
      <c r="GC1" s="332"/>
      <c r="GD1" s="332"/>
      <c r="GE1" s="332"/>
      <c r="GF1" s="332"/>
      <c r="GG1" s="332"/>
      <c r="GH1" s="332"/>
      <c r="GI1" s="332"/>
      <c r="GJ1" s="332"/>
      <c r="GK1" s="332"/>
      <c r="GL1" s="332"/>
      <c r="GM1" s="332"/>
      <c r="GN1" s="332"/>
      <c r="GO1" s="332"/>
      <c r="GP1" s="332"/>
      <c r="GQ1" s="585" t="s">
        <v>1077</v>
      </c>
      <c r="GR1" s="585"/>
      <c r="GS1" s="585"/>
    </row>
    <row r="2" spans="1:201" ht="28.2" customHeight="1">
      <c r="A2" s="579"/>
      <c r="B2" s="579"/>
      <c r="C2" s="580"/>
      <c r="D2" s="586" t="s">
        <v>493</v>
      </c>
      <c r="E2" s="587"/>
      <c r="F2" s="587"/>
      <c r="G2" s="587"/>
      <c r="H2" s="587"/>
      <c r="I2" s="587"/>
      <c r="J2" s="587"/>
      <c r="K2" s="587"/>
      <c r="L2" s="587"/>
      <c r="M2" s="587"/>
      <c r="N2" s="587"/>
      <c r="O2" s="587"/>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Y2" s="49" t="s">
        <v>494</v>
      </c>
      <c r="CC2" s="49" t="s">
        <v>178</v>
      </c>
      <c r="CG2" s="49" t="s">
        <v>179</v>
      </c>
      <c r="CL2" s="350"/>
      <c r="CM2" s="350"/>
      <c r="CN2" s="350"/>
      <c r="CO2" s="350"/>
      <c r="CP2" s="350"/>
      <c r="CQ2" s="350"/>
      <c r="CR2" s="350"/>
      <c r="CS2" s="350"/>
      <c r="CT2" s="350"/>
      <c r="CU2" s="350"/>
      <c r="CV2" s="350"/>
      <c r="CW2" s="350"/>
      <c r="CX2" s="350"/>
      <c r="CY2" s="350"/>
      <c r="CZ2" s="350"/>
      <c r="DA2" s="332"/>
      <c r="DB2" s="332"/>
      <c r="DC2" s="332"/>
      <c r="DD2" s="332"/>
      <c r="DE2" s="332"/>
      <c r="DF2" s="332"/>
      <c r="DG2" s="332"/>
      <c r="DH2" s="332"/>
      <c r="DI2" s="332"/>
      <c r="DJ2" s="332"/>
      <c r="DK2" s="332"/>
      <c r="DL2" s="332"/>
      <c r="DM2" s="332"/>
      <c r="DN2" s="332"/>
      <c r="DO2" s="332"/>
      <c r="DP2" s="332"/>
      <c r="DQ2" s="332"/>
      <c r="DR2" s="111"/>
      <c r="DS2" s="111"/>
      <c r="DT2" s="111"/>
      <c r="DU2" s="111"/>
      <c r="DV2" s="111"/>
      <c r="DW2" s="111"/>
      <c r="DX2" s="111"/>
      <c r="EC2" s="111"/>
      <c r="ED2" s="67"/>
      <c r="EE2" s="67"/>
      <c r="EF2" s="67"/>
      <c r="EG2" s="67"/>
      <c r="EH2" s="67"/>
      <c r="EI2" s="67"/>
      <c r="EJ2" s="67"/>
      <c r="EK2" s="67"/>
      <c r="EL2" s="67"/>
      <c r="EM2" s="67"/>
      <c r="EN2" s="67"/>
      <c r="EO2" s="67"/>
      <c r="EP2" s="67"/>
      <c r="EQ2" s="67"/>
      <c r="ER2" s="67"/>
      <c r="ES2" s="67"/>
      <c r="ET2" s="67"/>
      <c r="EX2" s="332"/>
      <c r="EY2" s="332"/>
      <c r="EZ2" s="332"/>
      <c r="FA2" s="332"/>
      <c r="FB2" s="332"/>
      <c r="FC2" s="332"/>
      <c r="FD2" s="332"/>
      <c r="FE2" s="332"/>
      <c r="FF2" s="332"/>
      <c r="FG2" s="332"/>
      <c r="FH2" s="332"/>
      <c r="FI2" s="332"/>
      <c r="FJ2" s="332"/>
      <c r="FK2" s="332"/>
      <c r="FL2" s="332"/>
      <c r="FM2" s="332"/>
      <c r="FN2" s="332"/>
      <c r="FO2" s="332"/>
      <c r="FP2" s="332"/>
      <c r="FQ2" s="332"/>
      <c r="FR2" s="332"/>
      <c r="FS2" s="332"/>
      <c r="FT2" s="332"/>
      <c r="FU2" s="332"/>
      <c r="FV2" s="332"/>
      <c r="FW2" s="332"/>
      <c r="FX2" s="332"/>
      <c r="FY2" s="332"/>
      <c r="FZ2" s="332"/>
      <c r="GA2" s="332"/>
      <c r="GB2" s="332"/>
      <c r="GC2" s="332"/>
      <c r="GD2" s="332"/>
      <c r="GE2" s="332"/>
      <c r="GF2" s="332"/>
      <c r="GG2" s="332"/>
      <c r="GH2" s="332"/>
      <c r="GI2" s="332"/>
      <c r="GJ2" s="332"/>
      <c r="GK2" s="332"/>
      <c r="GL2" s="332"/>
      <c r="GM2" s="332"/>
      <c r="GN2" s="332"/>
      <c r="GO2" s="332"/>
      <c r="GP2" s="332"/>
      <c r="GQ2" s="585"/>
      <c r="GR2" s="585"/>
      <c r="GS2" s="585"/>
    </row>
    <row r="3" spans="1:201" ht="28.2" customHeight="1">
      <c r="A3" s="579"/>
      <c r="B3" s="579"/>
      <c r="C3" s="580"/>
      <c r="D3" s="588" t="s">
        <v>1133</v>
      </c>
      <c r="E3" s="589"/>
      <c r="F3" s="589"/>
      <c r="G3" s="589"/>
      <c r="H3" s="589"/>
      <c r="I3" s="589"/>
      <c r="J3" s="589"/>
      <c r="K3" s="589"/>
      <c r="L3" s="589"/>
      <c r="M3" s="589"/>
      <c r="N3" s="589"/>
      <c r="O3" s="589"/>
      <c r="P3" s="209"/>
      <c r="Q3" s="210"/>
      <c r="R3" s="210"/>
      <c r="S3" s="210"/>
      <c r="T3" s="210"/>
      <c r="U3" s="210"/>
      <c r="V3" s="210"/>
      <c r="W3" s="210"/>
      <c r="X3" s="210"/>
      <c r="Y3" s="210"/>
      <c r="Z3" s="210"/>
      <c r="AA3" s="210"/>
      <c r="AB3" s="210"/>
      <c r="AC3" s="210"/>
      <c r="AD3" s="210"/>
      <c r="AE3" s="210"/>
      <c r="AF3" s="211" t="s">
        <v>500</v>
      </c>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09"/>
      <c r="BJ3" s="209"/>
      <c r="BK3" s="209"/>
      <c r="BL3" s="209"/>
      <c r="BM3" s="209"/>
      <c r="BN3" s="209"/>
      <c r="BO3" s="209"/>
      <c r="BP3" s="209"/>
      <c r="BQ3" s="209"/>
      <c r="BR3" s="209"/>
      <c r="BS3" s="209"/>
      <c r="BT3" s="209"/>
      <c r="BU3" s="209"/>
      <c r="BV3" s="209"/>
      <c r="BW3" s="209"/>
      <c r="BX3" s="209"/>
      <c r="BY3" s="132" t="s">
        <v>180</v>
      </c>
      <c r="BZ3" s="209"/>
      <c r="CA3" s="209"/>
      <c r="CB3" s="209"/>
      <c r="CC3" s="132" t="s">
        <v>181</v>
      </c>
      <c r="CD3" s="209"/>
      <c r="CE3" s="209"/>
      <c r="CF3" s="209"/>
      <c r="CG3" s="132" t="s">
        <v>182</v>
      </c>
      <c r="CH3" s="209"/>
      <c r="CI3" s="209"/>
      <c r="CJ3" s="209"/>
      <c r="CK3" s="209"/>
      <c r="CL3" s="348"/>
      <c r="CM3" s="348"/>
      <c r="CN3" s="348"/>
      <c r="CO3" s="348"/>
      <c r="CP3" s="348"/>
      <c r="CQ3" s="348"/>
      <c r="CR3" s="348"/>
      <c r="CS3" s="348"/>
      <c r="CT3" s="348"/>
      <c r="CU3" s="348"/>
      <c r="CV3" s="348"/>
      <c r="CW3" s="348"/>
      <c r="CX3" s="348"/>
      <c r="CY3" s="348"/>
      <c r="CZ3" s="349"/>
      <c r="DA3" s="210"/>
      <c r="DB3" s="210"/>
      <c r="DC3" s="210"/>
      <c r="DD3" s="210"/>
      <c r="DE3" s="210"/>
      <c r="DF3" s="210"/>
      <c r="DG3" s="210"/>
      <c r="DH3" s="210"/>
      <c r="DI3" s="210"/>
      <c r="DJ3" s="210"/>
      <c r="DK3" s="210"/>
      <c r="DL3" s="210"/>
      <c r="DM3" s="210"/>
      <c r="DN3" s="210"/>
      <c r="DO3" s="210"/>
      <c r="DP3" s="210"/>
      <c r="DQ3" s="210"/>
      <c r="DR3" s="211"/>
      <c r="DS3" s="211"/>
      <c r="DT3" s="211"/>
      <c r="DU3" s="211"/>
      <c r="DV3" s="211"/>
      <c r="DW3" s="211"/>
      <c r="DX3" s="211"/>
      <c r="DY3" s="132"/>
      <c r="DZ3" s="132"/>
      <c r="EA3" s="132"/>
      <c r="EB3" s="132"/>
      <c r="EC3" s="211"/>
      <c r="ED3" s="212"/>
      <c r="EE3" s="212"/>
      <c r="EF3" s="212"/>
      <c r="EG3" s="212"/>
      <c r="EH3" s="212"/>
      <c r="EI3" s="212"/>
      <c r="EJ3" s="212"/>
      <c r="EK3" s="212"/>
      <c r="EL3" s="212"/>
      <c r="EM3" s="212"/>
      <c r="EN3" s="212"/>
      <c r="EO3" s="212"/>
      <c r="EP3" s="212"/>
      <c r="EQ3" s="212"/>
      <c r="ER3" s="212"/>
      <c r="ES3" s="212"/>
      <c r="ET3" s="212"/>
      <c r="EU3" s="209"/>
      <c r="EV3" s="209"/>
      <c r="EW3" s="209"/>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585"/>
      <c r="GR3" s="585"/>
      <c r="GS3" s="585"/>
    </row>
    <row r="4" spans="1:201" s="66" customFormat="1" ht="62.4" customHeight="1">
      <c r="A4" s="581"/>
      <c r="B4" s="581"/>
      <c r="C4" s="582"/>
      <c r="D4" s="590" t="s">
        <v>1008</v>
      </c>
      <c r="E4" s="591"/>
      <c r="F4" s="591"/>
      <c r="G4" s="591"/>
      <c r="H4" s="591"/>
      <c r="I4" s="591"/>
      <c r="J4" s="591"/>
      <c r="K4" s="591"/>
      <c r="L4" s="591"/>
      <c r="M4" s="591"/>
      <c r="N4" s="591"/>
      <c r="O4" s="591"/>
      <c r="P4" s="213"/>
      <c r="Q4" s="214"/>
      <c r="R4" s="214"/>
      <c r="S4" s="214"/>
      <c r="T4" s="214"/>
      <c r="U4" s="214"/>
      <c r="V4" s="214"/>
      <c r="W4" s="214"/>
      <c r="X4" s="214"/>
      <c r="Y4" s="214"/>
      <c r="Z4" s="214"/>
      <c r="AA4" s="214"/>
      <c r="AB4" s="214"/>
      <c r="AC4" s="214"/>
      <c r="AD4" s="214"/>
      <c r="AE4" s="214"/>
      <c r="AF4" s="215" t="s">
        <v>501</v>
      </c>
      <c r="AG4" s="214"/>
      <c r="AH4" s="214"/>
      <c r="AI4" s="214"/>
      <c r="AJ4" s="214"/>
      <c r="AK4" s="214"/>
      <c r="AL4" s="214"/>
      <c r="AM4" s="214"/>
      <c r="AN4" s="214"/>
      <c r="AO4" s="214"/>
      <c r="AP4" s="214"/>
      <c r="AQ4" s="214"/>
      <c r="AR4" s="214"/>
      <c r="AS4" s="214"/>
      <c r="AT4" s="214"/>
      <c r="AU4" s="214"/>
      <c r="AV4" s="214"/>
      <c r="AW4" s="214"/>
      <c r="AX4" s="214"/>
      <c r="AY4" s="214"/>
      <c r="AZ4" s="214"/>
      <c r="BA4" s="214"/>
      <c r="BB4" s="216"/>
      <c r="BC4" s="592" t="s">
        <v>184</v>
      </c>
      <c r="BD4" s="592"/>
      <c r="BE4" s="592"/>
      <c r="BF4" s="592"/>
      <c r="BG4" s="592"/>
      <c r="BH4" s="592"/>
      <c r="BI4" s="593" t="s">
        <v>1009</v>
      </c>
      <c r="BJ4" s="593"/>
      <c r="BK4" s="593"/>
      <c r="BL4" s="593"/>
      <c r="BM4" s="593"/>
      <c r="BN4" s="593"/>
      <c r="BO4" s="593"/>
      <c r="BP4" s="593"/>
      <c r="BQ4" s="593"/>
      <c r="BR4" s="593"/>
      <c r="BS4" s="593"/>
      <c r="BT4" s="593"/>
      <c r="BU4" s="593"/>
      <c r="BV4" s="593"/>
      <c r="BW4" s="594" t="s">
        <v>1010</v>
      </c>
      <c r="BX4" s="594"/>
      <c r="BY4" s="594"/>
      <c r="BZ4" s="594"/>
      <c r="CA4" s="594"/>
      <c r="CB4" s="594"/>
      <c r="CC4" s="594"/>
      <c r="CD4" s="594"/>
      <c r="CE4" s="594"/>
      <c r="CF4" s="594"/>
      <c r="CG4" s="594"/>
      <c r="CH4" s="594"/>
      <c r="CI4" s="594"/>
      <c r="CJ4" s="594"/>
      <c r="CK4" s="594"/>
      <c r="CL4" s="303"/>
      <c r="CM4" s="304"/>
      <c r="CN4" s="304"/>
      <c r="CO4" s="571" t="s">
        <v>183</v>
      </c>
      <c r="CP4" s="572"/>
      <c r="CQ4" s="572"/>
      <c r="CR4" s="572"/>
      <c r="CS4" s="572"/>
      <c r="CT4" s="572"/>
      <c r="CU4" s="572"/>
      <c r="CV4" s="572"/>
      <c r="CW4" s="572"/>
      <c r="CX4" s="572"/>
      <c r="CY4" s="572"/>
      <c r="CZ4" s="573"/>
      <c r="DA4" s="333" t="s">
        <v>185</v>
      </c>
      <c r="DB4" s="334"/>
      <c r="DC4" s="334"/>
      <c r="DD4" s="334"/>
      <c r="DE4" s="335"/>
      <c r="DF4" s="571" t="s">
        <v>967</v>
      </c>
      <c r="DG4" s="572"/>
      <c r="DH4" s="572"/>
      <c r="DI4" s="572"/>
      <c r="DJ4" s="572"/>
      <c r="DK4" s="572"/>
      <c r="DL4" s="572"/>
      <c r="DM4" s="572"/>
      <c r="DN4" s="572"/>
      <c r="DO4" s="572"/>
      <c r="DP4" s="572"/>
      <c r="DQ4" s="573"/>
      <c r="DR4" s="217"/>
      <c r="DS4" s="217"/>
      <c r="DT4" s="217"/>
      <c r="DU4" s="217"/>
      <c r="DV4" s="217"/>
      <c r="DW4" s="217"/>
      <c r="DX4" s="217"/>
      <c r="DY4" s="218"/>
      <c r="DZ4" s="218"/>
      <c r="EA4" s="218"/>
      <c r="EB4" s="218"/>
      <c r="EC4" s="213"/>
      <c r="ED4" s="213"/>
      <c r="EE4" s="219"/>
      <c r="EF4" s="213"/>
      <c r="EG4" s="220"/>
      <c r="EH4" s="220"/>
      <c r="EI4" s="220"/>
      <c r="EJ4" s="220"/>
      <c r="EK4" s="220"/>
      <c r="EL4" s="220"/>
      <c r="EM4" s="220"/>
      <c r="EN4" s="220"/>
      <c r="EO4" s="220"/>
      <c r="EP4" s="220"/>
      <c r="EQ4" s="220"/>
      <c r="ER4" s="220"/>
      <c r="ES4" s="220"/>
      <c r="ET4" s="220"/>
      <c r="EU4" s="220"/>
      <c r="EV4" s="220"/>
      <c r="EW4" s="213"/>
      <c r="EX4" s="305" t="s">
        <v>438</v>
      </c>
      <c r="EY4" s="306"/>
      <c r="EZ4" s="306"/>
      <c r="FA4" s="306"/>
      <c r="FB4" s="306"/>
      <c r="FC4" s="306"/>
      <c r="FD4" s="306"/>
      <c r="FE4" s="306"/>
      <c r="FF4" s="306"/>
      <c r="FG4" s="306"/>
      <c r="FH4" s="306"/>
      <c r="FI4" s="306"/>
      <c r="FJ4" s="306"/>
      <c r="FK4" s="306"/>
      <c r="FL4" s="306"/>
      <c r="FM4" s="307"/>
      <c r="FN4" s="311" t="s">
        <v>439</v>
      </c>
      <c r="FO4" s="312"/>
      <c r="FP4" s="312"/>
      <c r="FQ4" s="312"/>
      <c r="FR4" s="312"/>
      <c r="FS4" s="312"/>
      <c r="FT4" s="312"/>
      <c r="FU4" s="312"/>
      <c r="FV4" s="312"/>
      <c r="FW4" s="312"/>
      <c r="FX4" s="312"/>
      <c r="FY4" s="312"/>
      <c r="FZ4" s="312"/>
      <c r="GA4" s="312"/>
      <c r="GB4" s="312"/>
      <c r="GC4" s="312"/>
      <c r="GD4" s="312"/>
      <c r="GE4" s="312"/>
      <c r="GF4" s="312"/>
      <c r="GG4" s="312"/>
      <c r="GH4" s="312"/>
      <c r="GI4" s="312"/>
      <c r="GJ4" s="312"/>
      <c r="GK4" s="312"/>
      <c r="GL4" s="312"/>
      <c r="GM4" s="312"/>
      <c r="GN4" s="312"/>
      <c r="GO4" s="312"/>
      <c r="GP4" s="312"/>
      <c r="GQ4" s="574" t="s">
        <v>1149</v>
      </c>
      <c r="GR4" s="574"/>
      <c r="GS4" s="574"/>
    </row>
    <row r="5" spans="1:201" ht="71.400000000000006" customHeight="1">
      <c r="A5" s="575" t="s">
        <v>187</v>
      </c>
      <c r="B5" s="576" t="s">
        <v>188</v>
      </c>
      <c r="C5" s="577" t="s">
        <v>860</v>
      </c>
      <c r="D5" s="578" t="s">
        <v>859</v>
      </c>
      <c r="E5" s="561" t="s">
        <v>1007</v>
      </c>
      <c r="F5" s="561" t="s">
        <v>1135</v>
      </c>
      <c r="G5" s="561" t="s">
        <v>440</v>
      </c>
      <c r="H5" s="561" t="s">
        <v>1136</v>
      </c>
      <c r="I5" s="561" t="s">
        <v>1137</v>
      </c>
      <c r="J5" s="561" t="s">
        <v>1138</v>
      </c>
      <c r="K5" s="561" t="s">
        <v>1006</v>
      </c>
      <c r="L5" s="561" t="s">
        <v>877</v>
      </c>
      <c r="M5" s="568" t="s">
        <v>1139</v>
      </c>
      <c r="N5" s="561" t="s">
        <v>1005</v>
      </c>
      <c r="O5" s="561" t="s">
        <v>1044</v>
      </c>
      <c r="P5" s="595" t="s">
        <v>1004</v>
      </c>
      <c r="Q5" s="598" t="s">
        <v>190</v>
      </c>
      <c r="R5" s="598"/>
      <c r="S5" s="562" t="s">
        <v>437</v>
      </c>
      <c r="T5" s="562" t="s">
        <v>191</v>
      </c>
      <c r="U5" s="562" t="s">
        <v>192</v>
      </c>
      <c r="V5" s="562" t="s">
        <v>193</v>
      </c>
      <c r="W5" s="563" t="s">
        <v>1003</v>
      </c>
      <c r="X5" s="558" t="s">
        <v>1000</v>
      </c>
      <c r="Y5" s="564" t="s">
        <v>688</v>
      </c>
      <c r="Z5" s="564" t="s">
        <v>689</v>
      </c>
      <c r="AA5" s="564" t="s">
        <v>441</v>
      </c>
      <c r="AB5" s="558" t="s">
        <v>876</v>
      </c>
      <c r="AC5" s="558" t="s">
        <v>893</v>
      </c>
      <c r="AD5" s="558" t="s">
        <v>1001</v>
      </c>
      <c r="AE5" s="558" t="s">
        <v>915</v>
      </c>
      <c r="AF5" s="559" t="s">
        <v>1002</v>
      </c>
      <c r="AG5" s="560" t="s">
        <v>995</v>
      </c>
      <c r="AH5" s="560"/>
      <c r="AI5" s="560"/>
      <c r="AJ5" s="560"/>
      <c r="AK5" s="560"/>
      <c r="AL5" s="560"/>
      <c r="AM5" s="560"/>
      <c r="AN5" s="554" t="s">
        <v>996</v>
      </c>
      <c r="AO5" s="554" t="s">
        <v>997</v>
      </c>
      <c r="AP5" s="554" t="s">
        <v>998</v>
      </c>
      <c r="AQ5" s="554" t="s">
        <v>999</v>
      </c>
      <c r="AR5" s="515" t="s">
        <v>1141</v>
      </c>
      <c r="AS5" s="515"/>
      <c r="AT5" s="515"/>
      <c r="AU5" s="515"/>
      <c r="AV5" s="515"/>
      <c r="AW5" s="515"/>
      <c r="AX5" s="557" t="s">
        <v>1140</v>
      </c>
      <c r="AY5" s="557"/>
      <c r="AZ5" s="557"/>
      <c r="BA5" s="557"/>
      <c r="BB5" s="557"/>
      <c r="BC5" s="510" t="s">
        <v>1142</v>
      </c>
      <c r="BD5" s="510"/>
      <c r="BE5" s="511" t="s">
        <v>1143</v>
      </c>
      <c r="BF5" s="511"/>
      <c r="BG5" s="511"/>
      <c r="BH5" s="511"/>
      <c r="BI5" s="512" t="s">
        <v>1014</v>
      </c>
      <c r="BJ5" s="512"/>
      <c r="BK5" s="512"/>
      <c r="BL5" s="512"/>
      <c r="BM5" s="512"/>
      <c r="BN5" s="513" t="s">
        <v>1012</v>
      </c>
      <c r="BO5" s="513"/>
      <c r="BP5" s="513"/>
      <c r="BQ5" s="513"/>
      <c r="BR5" s="513"/>
      <c r="BS5" s="512" t="s">
        <v>1013</v>
      </c>
      <c r="BT5" s="512"/>
      <c r="BU5" s="512"/>
      <c r="BV5" s="512"/>
      <c r="BW5" s="481" t="s">
        <v>1187</v>
      </c>
      <c r="BX5" s="481"/>
      <c r="BY5" s="481"/>
      <c r="BZ5" s="481"/>
      <c r="CA5" s="481"/>
      <c r="CB5" s="481"/>
      <c r="CC5" s="481"/>
      <c r="CD5" s="481"/>
      <c r="CE5" s="481"/>
      <c r="CF5" s="481"/>
      <c r="CG5" s="481"/>
      <c r="CH5" s="481"/>
      <c r="CI5" s="481"/>
      <c r="CJ5" s="481"/>
      <c r="CK5" s="481"/>
      <c r="CL5" s="526" t="s">
        <v>1011</v>
      </c>
      <c r="CM5" s="527"/>
      <c r="CN5" s="527"/>
      <c r="CO5" s="527"/>
      <c r="CP5" s="528"/>
      <c r="CQ5" s="529" t="s">
        <v>189</v>
      </c>
      <c r="CR5" s="530"/>
      <c r="CS5" s="530"/>
      <c r="CT5" s="530"/>
      <c r="CU5" s="530"/>
      <c r="CV5" s="530"/>
      <c r="CW5" s="530"/>
      <c r="CX5" s="530"/>
      <c r="CY5" s="530"/>
      <c r="CZ5" s="531"/>
      <c r="DA5" s="532" t="s">
        <v>196</v>
      </c>
      <c r="DB5" s="535" t="s">
        <v>197</v>
      </c>
      <c r="DC5" s="535" t="s">
        <v>451</v>
      </c>
      <c r="DD5" s="535" t="s">
        <v>198</v>
      </c>
      <c r="DE5" s="522" t="s">
        <v>199</v>
      </c>
      <c r="DF5" s="525" t="s">
        <v>974</v>
      </c>
      <c r="DG5" s="494" t="s">
        <v>970</v>
      </c>
      <c r="DH5" s="495"/>
      <c r="DI5" s="496"/>
      <c r="DJ5" s="494" t="s">
        <v>971</v>
      </c>
      <c r="DK5" s="496"/>
      <c r="DL5" s="497" t="s">
        <v>972</v>
      </c>
      <c r="DM5" s="498"/>
      <c r="DN5" s="499"/>
      <c r="DO5" s="497" t="s">
        <v>973</v>
      </c>
      <c r="DP5" s="498"/>
      <c r="DQ5" s="499"/>
      <c r="DR5" s="336" t="s">
        <v>200</v>
      </c>
      <c r="DS5" s="337"/>
      <c r="DT5" s="337"/>
      <c r="DU5" s="337"/>
      <c r="DV5" s="337"/>
      <c r="DW5" s="337"/>
      <c r="DX5" s="337"/>
      <c r="DY5" s="337"/>
      <c r="DZ5" s="337"/>
      <c r="EA5" s="337"/>
      <c r="EB5" s="338"/>
      <c r="EC5" s="339" t="s">
        <v>186</v>
      </c>
      <c r="ED5" s="340"/>
      <c r="EE5" s="340"/>
      <c r="EF5" s="340"/>
      <c r="EG5" s="340"/>
      <c r="EH5" s="340"/>
      <c r="EI5" s="340"/>
      <c r="EJ5" s="340"/>
      <c r="EK5" s="340"/>
      <c r="EL5" s="340"/>
      <c r="EM5" s="340"/>
      <c r="EN5" s="340"/>
      <c r="EO5" s="340"/>
      <c r="EP5" s="340"/>
      <c r="EQ5" s="340"/>
      <c r="ER5" s="340"/>
      <c r="ES5" s="340"/>
      <c r="ET5" s="341"/>
      <c r="EU5" s="342"/>
      <c r="EV5" s="343"/>
      <c r="EW5" s="344"/>
      <c r="EX5" s="308"/>
      <c r="EY5" s="309"/>
      <c r="EZ5" s="309"/>
      <c r="FA5" s="309"/>
      <c r="FB5" s="309"/>
      <c r="FC5" s="309"/>
      <c r="FD5" s="309"/>
      <c r="FE5" s="309"/>
      <c r="FF5" s="309"/>
      <c r="FG5" s="309"/>
      <c r="FH5" s="309"/>
      <c r="FI5" s="309"/>
      <c r="FJ5" s="309"/>
      <c r="FK5" s="309"/>
      <c r="FL5" s="309"/>
      <c r="FM5" s="310"/>
      <c r="FN5" s="314" t="s">
        <v>442</v>
      </c>
      <c r="FO5" s="315"/>
      <c r="FP5" s="315"/>
      <c r="FQ5" s="316"/>
      <c r="FR5" s="317" t="s">
        <v>443</v>
      </c>
      <c r="FS5" s="318"/>
      <c r="FT5" s="221" t="s">
        <v>194</v>
      </c>
      <c r="FU5" s="329" t="s">
        <v>687</v>
      </c>
      <c r="FV5" s="317" t="s">
        <v>444</v>
      </c>
      <c r="FW5" s="319"/>
      <c r="FX5" s="318"/>
      <c r="FY5" s="311" t="s">
        <v>445</v>
      </c>
      <c r="FZ5" s="312"/>
      <c r="GA5" s="312"/>
      <c r="GB5" s="312"/>
      <c r="GC5" s="313"/>
      <c r="GD5" s="317" t="s">
        <v>446</v>
      </c>
      <c r="GE5" s="319"/>
      <c r="GF5" s="319"/>
      <c r="GG5" s="319"/>
      <c r="GH5" s="319"/>
      <c r="GI5" s="318"/>
      <c r="GJ5" s="317" t="s">
        <v>686</v>
      </c>
      <c r="GK5" s="318"/>
      <c r="GL5" s="320" t="s">
        <v>447</v>
      </c>
      <c r="GM5" s="321"/>
      <c r="GN5" s="322" t="s">
        <v>448</v>
      </c>
      <c r="GO5" s="322" t="s">
        <v>449</v>
      </c>
      <c r="GP5" s="345" t="s">
        <v>450</v>
      </c>
      <c r="GQ5" s="492" t="s">
        <v>968</v>
      </c>
      <c r="GR5" s="493" t="s">
        <v>195</v>
      </c>
      <c r="GS5" s="493" t="s">
        <v>969</v>
      </c>
    </row>
    <row r="6" spans="1:201" ht="60.6" customHeight="1">
      <c r="A6" s="575"/>
      <c r="B6" s="576"/>
      <c r="C6" s="577"/>
      <c r="D6" s="578"/>
      <c r="E6" s="561"/>
      <c r="F6" s="561"/>
      <c r="G6" s="561"/>
      <c r="H6" s="561"/>
      <c r="I6" s="561"/>
      <c r="J6" s="561"/>
      <c r="K6" s="561"/>
      <c r="L6" s="561"/>
      <c r="M6" s="568"/>
      <c r="N6" s="561"/>
      <c r="O6" s="561"/>
      <c r="P6" s="596"/>
      <c r="Q6" s="569" t="s">
        <v>502</v>
      </c>
      <c r="R6" s="570" t="s">
        <v>304</v>
      </c>
      <c r="S6" s="562"/>
      <c r="T6" s="562"/>
      <c r="U6" s="562"/>
      <c r="V6" s="562"/>
      <c r="W6" s="563"/>
      <c r="X6" s="558"/>
      <c r="Y6" s="565"/>
      <c r="Z6" s="565"/>
      <c r="AA6" s="565"/>
      <c r="AB6" s="558"/>
      <c r="AC6" s="558"/>
      <c r="AD6" s="558"/>
      <c r="AE6" s="558"/>
      <c r="AF6" s="559"/>
      <c r="AG6" s="567" t="s">
        <v>212</v>
      </c>
      <c r="AH6" s="567" t="s">
        <v>213</v>
      </c>
      <c r="AI6" s="567" t="s">
        <v>214</v>
      </c>
      <c r="AJ6" s="561" t="s">
        <v>215</v>
      </c>
      <c r="AK6" s="561" t="s">
        <v>216</v>
      </c>
      <c r="AL6" s="561" t="s">
        <v>217</v>
      </c>
      <c r="AM6" s="561" t="s">
        <v>218</v>
      </c>
      <c r="AN6" s="555"/>
      <c r="AO6" s="555"/>
      <c r="AP6" s="555"/>
      <c r="AQ6" s="555"/>
      <c r="AR6" s="514" t="s">
        <v>219</v>
      </c>
      <c r="AS6" s="514" t="s">
        <v>220</v>
      </c>
      <c r="AT6" s="514" t="s">
        <v>221</v>
      </c>
      <c r="AU6" s="514" t="s">
        <v>222</v>
      </c>
      <c r="AV6" s="514" t="s">
        <v>223</v>
      </c>
      <c r="AW6" s="515" t="s">
        <v>224</v>
      </c>
      <c r="AX6" s="516" t="s">
        <v>990</v>
      </c>
      <c r="AY6" s="516" t="s">
        <v>991</v>
      </c>
      <c r="AZ6" s="517" t="s">
        <v>992</v>
      </c>
      <c r="BA6" s="518" t="s">
        <v>993</v>
      </c>
      <c r="BB6" s="516" t="s">
        <v>994</v>
      </c>
      <c r="BC6" s="510"/>
      <c r="BD6" s="510"/>
      <c r="BE6" s="511"/>
      <c r="BF6" s="511"/>
      <c r="BG6" s="511"/>
      <c r="BH6" s="511"/>
      <c r="BI6" s="519" t="s">
        <v>983</v>
      </c>
      <c r="BJ6" s="485" t="s">
        <v>168</v>
      </c>
      <c r="BK6" s="485" t="s">
        <v>169</v>
      </c>
      <c r="BL6" s="485" t="s">
        <v>982</v>
      </c>
      <c r="BM6" s="519" t="s">
        <v>1052</v>
      </c>
      <c r="BN6" s="482" t="s">
        <v>170</v>
      </c>
      <c r="BO6" s="483" t="s">
        <v>171</v>
      </c>
      <c r="BP6" s="483" t="s">
        <v>979</v>
      </c>
      <c r="BQ6" s="484" t="s">
        <v>172</v>
      </c>
      <c r="BR6" s="482" t="s">
        <v>174</v>
      </c>
      <c r="BS6" s="485" t="s">
        <v>980</v>
      </c>
      <c r="BT6" s="485" t="s">
        <v>175</v>
      </c>
      <c r="BU6" s="485" t="s">
        <v>173</v>
      </c>
      <c r="BV6" s="485" t="s">
        <v>981</v>
      </c>
      <c r="BW6" s="486" t="s">
        <v>1144</v>
      </c>
      <c r="BX6" s="487"/>
      <c r="BY6" s="490" t="s">
        <v>1188</v>
      </c>
      <c r="BZ6" s="486" t="s">
        <v>1145</v>
      </c>
      <c r="CA6" s="487"/>
      <c r="CB6" s="490" t="s">
        <v>1051</v>
      </c>
      <c r="CC6" s="486" t="s">
        <v>1146</v>
      </c>
      <c r="CD6" s="487"/>
      <c r="CE6" s="490" t="s">
        <v>1147</v>
      </c>
      <c r="CF6" s="490" t="s">
        <v>1148</v>
      </c>
      <c r="CG6" s="490" t="s">
        <v>978</v>
      </c>
      <c r="CH6" s="486" t="s">
        <v>1050</v>
      </c>
      <c r="CI6" s="487"/>
      <c r="CJ6" s="486" t="s">
        <v>1049</v>
      </c>
      <c r="CK6" s="487"/>
      <c r="CL6" s="542" t="s">
        <v>975</v>
      </c>
      <c r="CM6" s="544" t="s">
        <v>976</v>
      </c>
      <c r="CN6" s="546" t="s">
        <v>977</v>
      </c>
      <c r="CO6" s="536" t="s">
        <v>201</v>
      </c>
      <c r="CP6" s="538" t="s">
        <v>303</v>
      </c>
      <c r="CQ6" s="540" t="s">
        <v>202</v>
      </c>
      <c r="CR6" s="540" t="s">
        <v>203</v>
      </c>
      <c r="CS6" s="550" t="s">
        <v>204</v>
      </c>
      <c r="CT6" s="550" t="s">
        <v>205</v>
      </c>
      <c r="CU6" s="550" t="s">
        <v>206</v>
      </c>
      <c r="CV6" s="550" t="s">
        <v>207</v>
      </c>
      <c r="CW6" s="550" t="s">
        <v>208</v>
      </c>
      <c r="CX6" s="552" t="s">
        <v>209</v>
      </c>
      <c r="CY6" s="548" t="s">
        <v>210</v>
      </c>
      <c r="CZ6" s="550" t="s">
        <v>211</v>
      </c>
      <c r="DA6" s="533"/>
      <c r="DB6" s="535"/>
      <c r="DC6" s="535"/>
      <c r="DD6" s="535"/>
      <c r="DE6" s="523"/>
      <c r="DF6" s="525"/>
      <c r="DG6" s="500" t="s">
        <v>225</v>
      </c>
      <c r="DH6" s="508" t="s">
        <v>226</v>
      </c>
      <c r="DI6" s="508" t="s">
        <v>227</v>
      </c>
      <c r="DJ6" s="500" t="s">
        <v>228</v>
      </c>
      <c r="DK6" s="500" t="s">
        <v>229</v>
      </c>
      <c r="DL6" s="502" t="s">
        <v>230</v>
      </c>
      <c r="DM6" s="504" t="s">
        <v>231</v>
      </c>
      <c r="DN6" s="506" t="s">
        <v>232</v>
      </c>
      <c r="DO6" s="506" t="s">
        <v>233</v>
      </c>
      <c r="DP6" s="506" t="s">
        <v>234</v>
      </c>
      <c r="DQ6" s="506" t="s">
        <v>235</v>
      </c>
      <c r="DR6" s="476" t="s">
        <v>305</v>
      </c>
      <c r="DS6" s="476" t="s">
        <v>236</v>
      </c>
      <c r="DT6" s="476" t="s">
        <v>237</v>
      </c>
      <c r="DU6" s="476" t="s">
        <v>306</v>
      </c>
      <c r="DV6" s="476" t="s">
        <v>238</v>
      </c>
      <c r="DW6" s="476" t="s">
        <v>239</v>
      </c>
      <c r="DX6" s="476" t="s">
        <v>240</v>
      </c>
      <c r="DY6" s="478" t="s">
        <v>241</v>
      </c>
      <c r="DZ6" s="478" t="s">
        <v>242</v>
      </c>
      <c r="EA6" s="478" t="s">
        <v>243</v>
      </c>
      <c r="EB6" s="478" t="s">
        <v>244</v>
      </c>
      <c r="EC6" s="480" t="s">
        <v>245</v>
      </c>
      <c r="ED6" s="472" t="s">
        <v>246</v>
      </c>
      <c r="EE6" s="472" t="s">
        <v>247</v>
      </c>
      <c r="EF6" s="472" t="s">
        <v>248</v>
      </c>
      <c r="EG6" s="472" t="s">
        <v>249</v>
      </c>
      <c r="EH6" s="472" t="s">
        <v>250</v>
      </c>
      <c r="EI6" s="472" t="s">
        <v>251</v>
      </c>
      <c r="EJ6" s="472" t="s">
        <v>252</v>
      </c>
      <c r="EK6" s="472" t="s">
        <v>253</v>
      </c>
      <c r="EL6" s="472" t="s">
        <v>254</v>
      </c>
      <c r="EM6" s="472" t="s">
        <v>255</v>
      </c>
      <c r="EN6" s="472" t="s">
        <v>256</v>
      </c>
      <c r="EO6" s="472" t="s">
        <v>257</v>
      </c>
      <c r="EP6" s="472" t="s">
        <v>258</v>
      </c>
      <c r="EQ6" s="472" t="s">
        <v>259</v>
      </c>
      <c r="ER6" s="472" t="s">
        <v>260</v>
      </c>
      <c r="ES6" s="472" t="s">
        <v>261</v>
      </c>
      <c r="ET6" s="473" t="s">
        <v>262</v>
      </c>
      <c r="EU6" s="474" t="s">
        <v>966</v>
      </c>
      <c r="EV6" s="475" t="s">
        <v>166</v>
      </c>
      <c r="EW6" s="475" t="s">
        <v>167</v>
      </c>
      <c r="EX6" s="469" t="s">
        <v>452</v>
      </c>
      <c r="EY6" s="471" t="s">
        <v>453</v>
      </c>
      <c r="EZ6" s="469" t="s">
        <v>454</v>
      </c>
      <c r="FA6" s="469" t="s">
        <v>455</v>
      </c>
      <c r="FB6" s="469" t="s">
        <v>456</v>
      </c>
      <c r="FC6" s="469" t="s">
        <v>457</v>
      </c>
      <c r="FD6" s="469" t="s">
        <v>458</v>
      </c>
      <c r="FE6" s="469" t="s">
        <v>459</v>
      </c>
      <c r="FF6" s="469" t="s">
        <v>460</v>
      </c>
      <c r="FG6" s="469" t="s">
        <v>461</v>
      </c>
      <c r="FH6" s="469" t="s">
        <v>462</v>
      </c>
      <c r="FI6" s="470" t="s">
        <v>487</v>
      </c>
      <c r="FJ6" s="467" t="s">
        <v>488</v>
      </c>
      <c r="FK6" s="467" t="s">
        <v>489</v>
      </c>
      <c r="FL6" s="468" t="s">
        <v>490</v>
      </c>
      <c r="FM6" s="468" t="s">
        <v>491</v>
      </c>
      <c r="FN6" s="462" t="s">
        <v>463</v>
      </c>
      <c r="FO6" s="462" t="s">
        <v>464</v>
      </c>
      <c r="FP6" s="462" t="s">
        <v>465</v>
      </c>
      <c r="FQ6" s="462" t="s">
        <v>466</v>
      </c>
      <c r="FR6" s="463" t="s">
        <v>467</v>
      </c>
      <c r="FS6" s="463" t="s">
        <v>468</v>
      </c>
      <c r="FT6" s="463" t="s">
        <v>492</v>
      </c>
      <c r="FU6" s="330"/>
      <c r="FV6" s="327" t="s">
        <v>469</v>
      </c>
      <c r="FW6" s="327" t="s">
        <v>470</v>
      </c>
      <c r="FX6" s="327" t="s">
        <v>471</v>
      </c>
      <c r="FY6" s="325" t="s">
        <v>472</v>
      </c>
      <c r="FZ6" s="322" t="s">
        <v>473</v>
      </c>
      <c r="GA6" s="325" t="s">
        <v>474</v>
      </c>
      <c r="GB6" s="322" t="s">
        <v>475</v>
      </c>
      <c r="GC6" s="322" t="s">
        <v>476</v>
      </c>
      <c r="GD6" s="221"/>
      <c r="GE6" s="221"/>
      <c r="GF6" s="221"/>
      <c r="GG6" s="221"/>
      <c r="GH6" s="221"/>
      <c r="GI6" s="221"/>
      <c r="GJ6" s="222"/>
      <c r="GK6" s="221"/>
      <c r="GL6" s="221"/>
      <c r="GM6" s="223"/>
      <c r="GN6" s="323"/>
      <c r="GO6" s="323"/>
      <c r="GP6" s="346"/>
      <c r="GQ6" s="492"/>
      <c r="GR6" s="493"/>
      <c r="GS6" s="493"/>
    </row>
    <row r="7" spans="1:201" ht="87.6" customHeight="1">
      <c r="A7" s="575"/>
      <c r="B7" s="576"/>
      <c r="C7" s="577"/>
      <c r="D7" s="578"/>
      <c r="E7" s="561"/>
      <c r="F7" s="561"/>
      <c r="G7" s="561"/>
      <c r="H7" s="561"/>
      <c r="I7" s="561"/>
      <c r="J7" s="561"/>
      <c r="K7" s="561"/>
      <c r="L7" s="561"/>
      <c r="M7" s="568"/>
      <c r="N7" s="561"/>
      <c r="O7" s="561"/>
      <c r="P7" s="597"/>
      <c r="Q7" s="569"/>
      <c r="R7" s="570"/>
      <c r="S7" s="562"/>
      <c r="T7" s="562"/>
      <c r="U7" s="562"/>
      <c r="V7" s="562"/>
      <c r="W7" s="563"/>
      <c r="X7" s="558"/>
      <c r="Y7" s="566"/>
      <c r="Z7" s="566"/>
      <c r="AA7" s="566"/>
      <c r="AB7" s="558"/>
      <c r="AC7" s="558"/>
      <c r="AD7" s="558"/>
      <c r="AE7" s="558"/>
      <c r="AF7" s="559"/>
      <c r="AG7" s="567"/>
      <c r="AH7" s="567"/>
      <c r="AI7" s="567"/>
      <c r="AJ7" s="561"/>
      <c r="AK7" s="561"/>
      <c r="AL7" s="561"/>
      <c r="AM7" s="561"/>
      <c r="AN7" s="556"/>
      <c r="AO7" s="556"/>
      <c r="AP7" s="556"/>
      <c r="AQ7" s="556"/>
      <c r="AR7" s="514"/>
      <c r="AS7" s="514"/>
      <c r="AT7" s="514"/>
      <c r="AU7" s="514"/>
      <c r="AV7" s="514"/>
      <c r="AW7" s="515"/>
      <c r="AX7" s="516"/>
      <c r="AY7" s="516"/>
      <c r="AZ7" s="517"/>
      <c r="BA7" s="518"/>
      <c r="BB7" s="516"/>
      <c r="BC7" s="351" t="s">
        <v>984</v>
      </c>
      <c r="BD7" s="351" t="s">
        <v>985</v>
      </c>
      <c r="BE7" s="352" t="s">
        <v>986</v>
      </c>
      <c r="BF7" s="352" t="s">
        <v>987</v>
      </c>
      <c r="BG7" s="352" t="s">
        <v>988</v>
      </c>
      <c r="BH7" s="352" t="s">
        <v>989</v>
      </c>
      <c r="BI7" s="520"/>
      <c r="BJ7" s="485"/>
      <c r="BK7" s="485"/>
      <c r="BL7" s="485"/>
      <c r="BM7" s="521"/>
      <c r="BN7" s="482"/>
      <c r="BO7" s="483"/>
      <c r="BP7" s="483"/>
      <c r="BQ7" s="484"/>
      <c r="BR7" s="482"/>
      <c r="BS7" s="485"/>
      <c r="BT7" s="485"/>
      <c r="BU7" s="485"/>
      <c r="BV7" s="485"/>
      <c r="BW7" s="488"/>
      <c r="BX7" s="489"/>
      <c r="BY7" s="491"/>
      <c r="BZ7" s="488"/>
      <c r="CA7" s="489"/>
      <c r="CB7" s="491"/>
      <c r="CC7" s="488"/>
      <c r="CD7" s="489"/>
      <c r="CE7" s="491"/>
      <c r="CF7" s="491"/>
      <c r="CG7" s="491"/>
      <c r="CH7" s="488"/>
      <c r="CI7" s="489"/>
      <c r="CJ7" s="488"/>
      <c r="CK7" s="489"/>
      <c r="CL7" s="543"/>
      <c r="CM7" s="545"/>
      <c r="CN7" s="547"/>
      <c r="CO7" s="537"/>
      <c r="CP7" s="539"/>
      <c r="CQ7" s="541"/>
      <c r="CR7" s="541"/>
      <c r="CS7" s="551"/>
      <c r="CT7" s="551"/>
      <c r="CU7" s="551"/>
      <c r="CV7" s="551"/>
      <c r="CW7" s="551"/>
      <c r="CX7" s="553"/>
      <c r="CY7" s="549"/>
      <c r="CZ7" s="551"/>
      <c r="DA7" s="534"/>
      <c r="DB7" s="535"/>
      <c r="DC7" s="535"/>
      <c r="DD7" s="535"/>
      <c r="DE7" s="524"/>
      <c r="DF7" s="525"/>
      <c r="DG7" s="501"/>
      <c r="DH7" s="509"/>
      <c r="DI7" s="509"/>
      <c r="DJ7" s="501"/>
      <c r="DK7" s="501"/>
      <c r="DL7" s="503"/>
      <c r="DM7" s="505"/>
      <c r="DN7" s="507"/>
      <c r="DO7" s="507"/>
      <c r="DP7" s="507"/>
      <c r="DQ7" s="507"/>
      <c r="DR7" s="477"/>
      <c r="DS7" s="477"/>
      <c r="DT7" s="477"/>
      <c r="DU7" s="477"/>
      <c r="DV7" s="477"/>
      <c r="DW7" s="477"/>
      <c r="DX7" s="477"/>
      <c r="DY7" s="479"/>
      <c r="DZ7" s="479"/>
      <c r="EA7" s="479"/>
      <c r="EB7" s="479"/>
      <c r="EC7" s="480"/>
      <c r="ED7" s="472"/>
      <c r="EE7" s="472"/>
      <c r="EF7" s="472"/>
      <c r="EG7" s="472"/>
      <c r="EH7" s="472"/>
      <c r="EI7" s="472"/>
      <c r="EJ7" s="472"/>
      <c r="EK7" s="472"/>
      <c r="EL7" s="472"/>
      <c r="EM7" s="472"/>
      <c r="EN7" s="472"/>
      <c r="EO7" s="472"/>
      <c r="EP7" s="472"/>
      <c r="EQ7" s="472"/>
      <c r="ER7" s="472"/>
      <c r="ES7" s="472"/>
      <c r="ET7" s="473"/>
      <c r="EU7" s="474"/>
      <c r="EV7" s="475"/>
      <c r="EW7" s="475"/>
      <c r="EX7" s="469"/>
      <c r="EY7" s="471"/>
      <c r="EZ7" s="469"/>
      <c r="FA7" s="469"/>
      <c r="FB7" s="469"/>
      <c r="FC7" s="469"/>
      <c r="FD7" s="469"/>
      <c r="FE7" s="469"/>
      <c r="FF7" s="469"/>
      <c r="FG7" s="469"/>
      <c r="FH7" s="469"/>
      <c r="FI7" s="470"/>
      <c r="FJ7" s="467"/>
      <c r="FK7" s="467"/>
      <c r="FL7" s="468"/>
      <c r="FM7" s="468"/>
      <c r="FN7" s="462"/>
      <c r="FO7" s="462"/>
      <c r="FP7" s="462"/>
      <c r="FQ7" s="462"/>
      <c r="FR7" s="463"/>
      <c r="FS7" s="463"/>
      <c r="FT7" s="463"/>
      <c r="FU7" s="331"/>
      <c r="FV7" s="328"/>
      <c r="FW7" s="328"/>
      <c r="FX7" s="328"/>
      <c r="FY7" s="326"/>
      <c r="FZ7" s="324"/>
      <c r="GA7" s="326"/>
      <c r="GB7" s="324"/>
      <c r="GC7" s="324"/>
      <c r="GD7" s="224" t="s">
        <v>477</v>
      </c>
      <c r="GE7" s="224" t="s">
        <v>478</v>
      </c>
      <c r="GF7" s="224" t="s">
        <v>479</v>
      </c>
      <c r="GG7" s="221" t="s">
        <v>480</v>
      </c>
      <c r="GH7" s="225" t="s">
        <v>481</v>
      </c>
      <c r="GI7" s="221" t="s">
        <v>482</v>
      </c>
      <c r="GJ7" s="222" t="s">
        <v>483</v>
      </c>
      <c r="GK7" s="222" t="s">
        <v>484</v>
      </c>
      <c r="GL7" s="226" t="s">
        <v>485</v>
      </c>
      <c r="GM7" s="226" t="s">
        <v>486</v>
      </c>
      <c r="GN7" s="324"/>
      <c r="GO7" s="324"/>
      <c r="GP7" s="347"/>
      <c r="GQ7" s="492"/>
      <c r="GR7" s="493"/>
      <c r="GS7" s="493"/>
    </row>
    <row r="8" spans="1:201" s="271" customFormat="1" ht="192.6" customHeight="1">
      <c r="A8" s="394" t="s">
        <v>1191</v>
      </c>
      <c r="B8" s="238" t="s">
        <v>739</v>
      </c>
      <c r="C8" s="238" t="s">
        <v>929</v>
      </c>
      <c r="D8" s="239" t="s">
        <v>54</v>
      </c>
      <c r="E8" s="239" t="s">
        <v>865</v>
      </c>
      <c r="F8" s="239" t="s">
        <v>308</v>
      </c>
      <c r="G8" s="240" t="s">
        <v>1204</v>
      </c>
      <c r="H8" s="239" t="s">
        <v>1205</v>
      </c>
      <c r="I8" s="239" t="s">
        <v>868</v>
      </c>
      <c r="J8" s="239" t="s">
        <v>1208</v>
      </c>
      <c r="K8" s="239" t="s">
        <v>1206</v>
      </c>
      <c r="L8" s="239" t="s">
        <v>1207</v>
      </c>
      <c r="M8" s="241">
        <v>36526</v>
      </c>
      <c r="N8" s="242" t="s">
        <v>866</v>
      </c>
      <c r="O8" s="420" t="s">
        <v>917</v>
      </c>
      <c r="P8" s="240" t="s">
        <v>869</v>
      </c>
      <c r="Q8" s="246" t="s">
        <v>1073</v>
      </c>
      <c r="R8" s="247">
        <v>10000</v>
      </c>
      <c r="S8" s="248" t="str">
        <f>IF(MID(L8,2,1)="1","M","F")</f>
        <v>M</v>
      </c>
      <c r="T8" s="249" t="s">
        <v>1209</v>
      </c>
      <c r="U8" s="249" t="s">
        <v>1210</v>
      </c>
      <c r="V8" s="249" t="s">
        <v>916</v>
      </c>
      <c r="W8" s="381" t="s">
        <v>1072</v>
      </c>
      <c r="X8" s="249" t="s">
        <v>1071</v>
      </c>
      <c r="Y8" s="249" t="s">
        <v>919</v>
      </c>
      <c r="Z8" s="249" t="s">
        <v>920</v>
      </c>
      <c r="AA8" s="249" t="s">
        <v>921</v>
      </c>
      <c r="AB8" s="249" t="s">
        <v>922</v>
      </c>
      <c r="AC8" s="249" t="s">
        <v>1043</v>
      </c>
      <c r="AD8" s="249" t="s">
        <v>912</v>
      </c>
      <c r="AE8" s="249" t="s">
        <v>871</v>
      </c>
      <c r="AF8" s="250" t="s">
        <v>870</v>
      </c>
      <c r="AG8" s="251" t="s">
        <v>897</v>
      </c>
      <c r="AH8" s="251" t="s">
        <v>1211</v>
      </c>
      <c r="AI8" s="251">
        <v>1000</v>
      </c>
      <c r="AJ8" s="251" t="s">
        <v>895</v>
      </c>
      <c r="AK8" s="239" t="s">
        <v>1189</v>
      </c>
      <c r="AL8" s="239" t="s">
        <v>1190</v>
      </c>
      <c r="AM8" s="239" t="s">
        <v>896</v>
      </c>
      <c r="AN8" s="239" t="s">
        <v>1212</v>
      </c>
      <c r="AO8" s="252" t="s">
        <v>1213</v>
      </c>
      <c r="AP8" s="252" t="s">
        <v>928</v>
      </c>
      <c r="AQ8" s="253" t="s">
        <v>1186</v>
      </c>
      <c r="AR8" s="253" t="s">
        <v>898</v>
      </c>
      <c r="AS8" s="238">
        <v>1</v>
      </c>
      <c r="AT8" s="238">
        <v>1</v>
      </c>
      <c r="AU8" s="238">
        <v>0</v>
      </c>
      <c r="AV8" s="238">
        <v>0</v>
      </c>
      <c r="AW8" s="238">
        <v>0</v>
      </c>
      <c r="AX8" s="238" t="s">
        <v>872</v>
      </c>
      <c r="AY8" s="254">
        <v>96</v>
      </c>
      <c r="AZ8" s="254" t="s">
        <v>873</v>
      </c>
      <c r="BA8" s="254">
        <v>85</v>
      </c>
      <c r="BB8" s="254">
        <v>86</v>
      </c>
      <c r="BC8" s="255" t="s">
        <v>267</v>
      </c>
      <c r="BD8" s="256" t="s">
        <v>923</v>
      </c>
      <c r="BE8" s="257" t="s">
        <v>924</v>
      </c>
      <c r="BF8" s="257" t="s">
        <v>913</v>
      </c>
      <c r="BG8" s="257" t="s">
        <v>925</v>
      </c>
      <c r="BH8" s="257" t="s">
        <v>926</v>
      </c>
      <c r="BI8" s="238"/>
      <c r="BJ8" s="238"/>
      <c r="BK8" s="238"/>
      <c r="BL8" s="238"/>
      <c r="BM8" s="238"/>
      <c r="BN8" s="238"/>
      <c r="BO8" s="238"/>
      <c r="BP8" s="238"/>
      <c r="BQ8" s="238"/>
      <c r="BR8" s="238"/>
      <c r="BS8" s="238"/>
      <c r="BT8" s="238"/>
      <c r="BU8" s="238"/>
      <c r="BV8" s="238"/>
      <c r="BW8" s="269" t="s">
        <v>499</v>
      </c>
      <c r="BX8" s="269" t="s">
        <v>498</v>
      </c>
      <c r="BY8" s="270"/>
      <c r="BZ8" s="269" t="s">
        <v>499</v>
      </c>
      <c r="CA8" s="269" t="s">
        <v>930</v>
      </c>
      <c r="CB8" s="270"/>
      <c r="CC8" s="270" t="s">
        <v>177</v>
      </c>
      <c r="CD8" s="269" t="s">
        <v>497</v>
      </c>
      <c r="CE8" s="270"/>
      <c r="CF8" s="270"/>
      <c r="CG8" s="270"/>
      <c r="CH8" s="269" t="s">
        <v>496</v>
      </c>
      <c r="CI8" s="269" t="s">
        <v>495</v>
      </c>
      <c r="CJ8" s="269" t="s">
        <v>861</v>
      </c>
      <c r="CK8" s="270" t="s">
        <v>918</v>
      </c>
      <c r="CL8" s="239" t="s">
        <v>690</v>
      </c>
      <c r="CM8" s="239" t="s">
        <v>932</v>
      </c>
      <c r="CN8" s="239" t="s">
        <v>867</v>
      </c>
      <c r="CO8" s="244" t="str">
        <f t="shared" ref="CO8:CO39" si="0">G8</f>
        <v>許大明</v>
      </c>
      <c r="CP8" s="288" t="s">
        <v>176</v>
      </c>
      <c r="CQ8" s="245">
        <f t="shared" ref="CQ8:CQ39" si="1">IF(E8="","",IF(OR(E8="國小部",E8="國中部"),0,IF(OR(E8="高中部",E8="高職部",E8="專一至專三"),12000,IF(OR(E8="專四至專五",E8="大學部[二專]",E8="大學部"),25000,0))))</f>
        <v>25000</v>
      </c>
      <c r="CR8" s="245">
        <f t="shared" ref="CR8:CR39" si="2">IF(E8="","",0)</f>
        <v>0</v>
      </c>
      <c r="CS8" s="245">
        <v>0</v>
      </c>
      <c r="CT8" s="245">
        <f>IF(E8="","",IF(CT$6=FALSE,0,IFERROR(VLOOKUP(BB8,$A$66:$B$102,2,FALSE),0)))</f>
        <v>0</v>
      </c>
      <c r="CU8" s="245">
        <f t="shared" ref="CU8:CU39" si="3">IF(E8="","",IF(CU$6=FALSE,0,IF(OR(E8="國小部",E8="國中部"),0,IF(BG8="甲級",18000,IF(BG8="乙級",9000,IF(BG8="丙級",4000,0))))))</f>
        <v>9000</v>
      </c>
      <c r="CV8" s="245">
        <f t="shared" ref="CV8:CV39" si="4">IF(E8="","",IF(E8="國小部",2000,IF(E8="國中部",4000,0)))</f>
        <v>0</v>
      </c>
      <c r="CW8" s="245">
        <f t="shared" ref="CW8:CW39" si="5">IF(E8="","",0)</f>
        <v>0</v>
      </c>
      <c r="CX8" s="245">
        <f t="shared" ref="CX8:CX39" si="6">IF(E8="","",IF(OR(GJ8="已提交",GJ8="已補件",GK8="已提交",GK8="已補件"),5000,0))</f>
        <v>0</v>
      </c>
      <c r="CY8" s="245">
        <f t="shared" ref="CY8:CY39" si="7">IF(E8="","",0)</f>
        <v>0</v>
      </c>
      <c r="CZ8" s="245">
        <f t="shared" ref="CZ8:CZ39" si="8">IF(E8="","",SUM(CQ8:CY8))</f>
        <v>34000</v>
      </c>
      <c r="DA8" s="261"/>
      <c r="DB8" s="261"/>
      <c r="DC8" s="262"/>
      <c r="DD8" s="262"/>
      <c r="DE8" s="263"/>
      <c r="DF8" s="264">
        <f>'步驟2. 再填A至M欄【編號 No1.家庭成員】'!X$4</f>
        <v>1</v>
      </c>
      <c r="DG8" s="265">
        <f>'步驟2. 再填A至M欄【編號 No1.家庭成員】'!N$23</f>
        <v>0</v>
      </c>
      <c r="DH8" s="265">
        <f>'步驟2. 再填A至M欄【編號 No1.家庭成員】'!O$23</f>
        <v>0</v>
      </c>
      <c r="DI8" s="265">
        <f>'步驟2. 再填A至M欄【編號 No1.家庭成員】'!P$23</f>
        <v>0</v>
      </c>
      <c r="DJ8" s="265">
        <f>'步驟2. 再填A至M欄【編號 No1.家庭成員】'!Q$23</f>
        <v>0</v>
      </c>
      <c r="DK8" s="265">
        <f>'步驟2. 再填A至M欄【編號 No1.家庭成員】'!R$23</f>
        <v>0</v>
      </c>
      <c r="DL8" s="266">
        <f t="shared" ref="DL8:DL39" si="9">SUM(DG8:DI8)</f>
        <v>0</v>
      </c>
      <c r="DM8" s="266">
        <f t="shared" ref="DM8:DM39" si="10">SUM(DH8+DN8+DJ8)</f>
        <v>0</v>
      </c>
      <c r="DN8" s="266">
        <f t="shared" ref="DN8:DN39" si="11">DH8/0.02095</f>
        <v>0</v>
      </c>
      <c r="DO8" s="267" t="str">
        <f t="shared" ref="DO8:DO39" si="12">CHOOSE(IF(N8="",1,IF(OR(N8="低收入戶子女", N8="特殊境遇家庭之子女", N8="中低收入身障學生或身障人士子女", N8="弱勢家庭兒少", N8="中低收入戶子女"),2,IF(OR(N8="弱勢家庭身障學生或身障人士子女", N8="弱勢家庭子女"),3,4))),"身份空白","符合標準",IF(DF8="","全家總人口數未輸入",IF(DG8="","薪資所得未輸入",IF(DI8="","其他所得未輸入",IF(DL8/12/DF8&gt;15366, "平均每人每月所得超過標準值"&amp; INT(DL8/12/DF8)-15366&amp; "元","符合標準")))),"身份別輸入錯誤")</f>
        <v>符合標準</v>
      </c>
      <c r="DP8" s="267" t="str">
        <f t="shared" ref="DP8:DP39" si="13">CHOOSE(IF(N8="",1,IF(OR(N8="低收入戶子女",N8="特殊境遇家庭之子女",N8="中低收入身障學生或身障人士子女",N8="弱勢家庭兒少",N8="中低收入戶子女"),2,IF(OR(N8="弱勢家庭身障學生或身障人士子女", N8="弱勢家庭子女"),3,4))),"身份空白","符合標準",IF(DF8="","全家總人口數未輸入",IF(DH8="","利息所得未輸入",IF(DJ8="","投資未輸入",IF(DM8/DF8&gt;112500, "平均每人動產標準金額超過標準值"&amp; INT(DM8/DF8)-112500&amp; "元","符合標準")))),"身份別輸入錯誤")</f>
        <v>符合標準</v>
      </c>
      <c r="DQ8" s="267" t="str">
        <f t="shared" ref="DQ8:DQ39" si="14">CHOOSE(IF(N8="",1,IF(OR(N8="低收入戶子女",N8="特殊境遇家庭之子女",N8="中低收入身障學生或身障人士子女",N8="弱勢家庭兒少",N8="中低收入戶子女"),2,IF(OR(N8="弱勢家庭身障學生或身障人士子女", N8="弱勢家庭子女"),3,4))),"身份空白","符合標準",IF(DK8="","不動產未輸入",IF(DK8&gt;6500000, "全家人口不動產總值超過標準值"&amp;DK8-6500000&amp; "元","符合標準")),"身份別輸入錯誤")</f>
        <v>符合標準</v>
      </c>
      <c r="DR8" s="268">
        <v>0</v>
      </c>
      <c r="DS8" s="268"/>
      <c r="DT8" s="268"/>
      <c r="DU8" s="268"/>
      <c r="DV8" s="268"/>
      <c r="DW8" s="268"/>
      <c r="DX8" s="268"/>
      <c r="DY8" s="268"/>
      <c r="DZ8" s="268"/>
      <c r="EA8" s="268"/>
      <c r="EB8" s="268">
        <f>SUM(DR8:EA8)</f>
        <v>0</v>
      </c>
      <c r="EC8" s="268"/>
      <c r="ED8" s="268"/>
      <c r="EE8" s="268"/>
      <c r="EF8" s="268"/>
      <c r="EG8" s="268"/>
      <c r="EH8" s="268"/>
      <c r="EI8" s="268"/>
      <c r="EJ8" s="268"/>
      <c r="EK8" s="268"/>
      <c r="EL8" s="268"/>
      <c r="EM8" s="268"/>
      <c r="EN8" s="268"/>
      <c r="EO8" s="268"/>
      <c r="EP8" s="268"/>
      <c r="EQ8" s="268"/>
      <c r="ER8" s="268"/>
      <c r="ES8" s="268"/>
      <c r="ET8" s="268"/>
      <c r="EU8" s="259"/>
      <c r="EV8" s="259"/>
      <c r="EW8" s="259"/>
      <c r="EX8" s="258" t="str">
        <f t="shared" ref="EX8:EX39" si="15">IF(E8="","","已提交")</f>
        <v>已提交</v>
      </c>
      <c r="EY8" s="258" t="str">
        <f t="shared" ref="EY8:EY39" si="16">IF(E8="","","已提交")</f>
        <v>已提交</v>
      </c>
      <c r="EZ8" s="258" t="str">
        <f t="shared" ref="EZ8:EZ39" si="17">IF(E8="","","已提交")</f>
        <v>已提交</v>
      </c>
      <c r="FA8" s="259" t="str">
        <f t="shared" ref="FA8:FA39" si="18">IF(N8="","",IF(OR(N8="特殊境遇家庭之子女",N8="中低收入身障學生或身障人士子女",N8="中低收入戶子女",N8="弱勢家庭兒少",N8="弱勢家庭身障學生或身障人士子女",N8="弱勢家庭子女",),"無須提交","已提交"))</f>
        <v>已提交</v>
      </c>
      <c r="FB8" s="259" t="str">
        <f t="shared" ref="FB8:FB39" si="19">IF(N8="","",IF(OR(N8="低收入戶子女",N8="中低收入身障學生或身障人士子女",N8="中低收入戶子女",N8="弱勢家庭兒少",N8="弱勢家庭身障學生或身障人士子女",N8= "弱勢家庭子女"), "無須提交", "已提交"))</f>
        <v>無須提交</v>
      </c>
      <c r="FC8" s="259" t="str">
        <f t="shared" ref="FC8:FC39" si="20">IF(N8="","",IF(OR(N8="低收入戶子女",N8="特殊境遇家庭之子女",N8="弱勢家庭兒少",N8="弱勢家庭身障學生或身障人士子女",N8= "弱勢家庭子女"), "無須提交", "已提交"))</f>
        <v>無須提交</v>
      </c>
      <c r="FD8" s="259" t="str">
        <f t="shared" ref="FD8:FD39" si="21">IF(N8="","",IF(OR(N8="低收入戶子女",N8="特殊境遇家庭之子女",N8="中低收入戶子女",N8="弱勢家庭兒少",N8="弱勢家庭身障學生或身障人士子女",N8="弱勢家庭子女"), "無須提交", "已提交"))</f>
        <v>無須提交</v>
      </c>
      <c r="FE8" s="259" t="str">
        <f t="shared" ref="FE8:FE39" si="22">IF(N8="","",IF(OR(N8="低收入戶子女",N8="特殊境遇家庭之子女",N8="中低收入戶子女",N8="弱勢家庭兒少",N8= "弱勢家庭子女"), "無須提交", "已提交"))</f>
        <v>無須提交</v>
      </c>
      <c r="FF8" s="259" t="str">
        <f t="shared" ref="FF8:FF39" si="23">IF(N8="","",IF(OR(N8="低收入戶子女",N8="特殊境遇家庭之子女",N8="中低收入身障學生或身障人士子女",N8="中低收入戶子女",N8="弱勢家庭身障學生或身障人士子女",N8= "弱勢家庭子女"), "無須提交", "已提交"))</f>
        <v>無須提交</v>
      </c>
      <c r="FG8" s="259" t="str">
        <f t="shared" ref="FG8:FG39" si="24">IF(N8="","",IF(OR(N8="低收入戶子女",N8="特殊境遇家庭之子女",N8="中低收入身障學生或身障人士子女",N8="中低收入戶子女",N8="弱勢家庭兒少"), "無須提交", "已提交"))</f>
        <v>無須提交</v>
      </c>
      <c r="FH8" s="259" t="str">
        <f t="shared" ref="FH8:FH39" si="25">IF(N8="","",IF(OR(N8="低收入戶子女",N8="特殊境遇家庭之子女",N8="中低收入身障學生或身障人士子女",N8="中低收入戶子女",N8="弱勢家庭兒少"), "無須提交", "已提交"))</f>
        <v>無須提交</v>
      </c>
      <c r="FI8" s="258" t="str">
        <f t="shared" ref="FI8:FI39" si="26">IF(E8="","",IF(OR(E8="國小部",E8="國中部"),"無須提交","已提交"))</f>
        <v>已提交</v>
      </c>
      <c r="FJ8" s="260" t="str">
        <f t="shared" ref="FJ8:FJ39" si="27">IF(E8="","",IF(OR(E8="國小部",E8="國中部"),"無須提交","已提交"))</f>
        <v>已提交</v>
      </c>
      <c r="FK8" s="259" t="str">
        <f t="shared" ref="FK8:FK39" si="28">IF(E8="","",IF(OR(E8="國小部",E8="國中部"),"無須提交","已提交"))</f>
        <v>已提交</v>
      </c>
      <c r="FL8" s="259" t="str">
        <f t="shared" ref="FL8:FL39" si="29">IF(E8="","",IF(E8="國小部","無須提交","已提交"))</f>
        <v>已提交</v>
      </c>
      <c r="FM8" s="259" t="str">
        <f t="shared" ref="FM8:FM39" si="30">IF(E8="","","已提交")</f>
        <v>已提交</v>
      </c>
      <c r="FN8" s="259"/>
      <c r="FO8" s="259"/>
      <c r="FP8" s="259"/>
      <c r="FQ8" s="259"/>
      <c r="FR8" s="259"/>
      <c r="FS8" s="259"/>
      <c r="FT8" s="259"/>
      <c r="FU8" s="259"/>
      <c r="FV8" s="259" t="str">
        <f t="shared" ref="FV8:FV39" si="31">IF(OR(E8="國小部",E8="國中部",), "已提交", "")</f>
        <v/>
      </c>
      <c r="FW8" s="259" t="str">
        <f t="shared" ref="FW8:FW39" si="32">IF(OR(E8="國小部",E8="國中部",), "已提交", "")</f>
        <v/>
      </c>
      <c r="FX8" s="259" t="str">
        <f t="shared" ref="FX8:FX39" si="33">IF(OR(E8="國小部",E8="國中部",), "已提交", "")</f>
        <v/>
      </c>
      <c r="FY8" s="259"/>
      <c r="FZ8" s="259"/>
      <c r="GA8" s="259"/>
      <c r="GB8" s="259"/>
      <c r="GC8" s="259"/>
      <c r="GD8" s="259"/>
      <c r="GE8" s="259"/>
      <c r="GF8" s="259"/>
      <c r="GG8" s="259"/>
      <c r="GH8" s="259"/>
      <c r="GI8" s="259"/>
      <c r="GJ8" s="259"/>
      <c r="GK8" s="259"/>
      <c r="GL8" s="259"/>
      <c r="GM8" s="259"/>
      <c r="GN8" s="259"/>
      <c r="GO8" s="259" t="s">
        <v>263</v>
      </c>
      <c r="GP8" s="259"/>
      <c r="GQ8" s="259"/>
      <c r="GR8" s="259"/>
      <c r="GS8" s="259"/>
    </row>
    <row r="9" spans="1:201" s="271" customFormat="1" ht="79.5" customHeight="1">
      <c r="A9" s="287" t="s">
        <v>1134</v>
      </c>
      <c r="B9" s="259"/>
      <c r="C9" s="398"/>
      <c r="D9" s="272" t="s">
        <v>55</v>
      </c>
      <c r="E9" s="272"/>
      <c r="F9" s="272"/>
      <c r="G9" s="273"/>
      <c r="H9" s="399"/>
      <c r="I9" s="399"/>
      <c r="J9" s="399"/>
      <c r="K9" s="399"/>
      <c r="L9" s="399"/>
      <c r="M9" s="400"/>
      <c r="N9" s="401"/>
      <c r="O9" s="243" t="s">
        <v>914</v>
      </c>
      <c r="P9" s="273" t="s">
        <v>869</v>
      </c>
      <c r="Q9" s="402"/>
      <c r="R9" s="403"/>
      <c r="S9" s="404"/>
      <c r="T9" s="405"/>
      <c r="U9" s="405"/>
      <c r="V9" s="405"/>
      <c r="W9" s="405"/>
      <c r="X9" s="405"/>
      <c r="Y9" s="405"/>
      <c r="Z9" s="405"/>
      <c r="AA9" s="405"/>
      <c r="AB9" s="405"/>
      <c r="AC9" s="405"/>
      <c r="AD9" s="405"/>
      <c r="AE9" s="405"/>
      <c r="AF9" s="406"/>
      <c r="AG9" s="407"/>
      <c r="AH9" s="407"/>
      <c r="AI9" s="407"/>
      <c r="AJ9" s="399"/>
      <c r="AK9" s="399"/>
      <c r="AL9" s="399"/>
      <c r="AM9" s="399"/>
      <c r="AN9" s="408"/>
      <c r="AO9" s="408"/>
      <c r="AP9" s="409"/>
      <c r="AQ9" s="409"/>
      <c r="AR9" s="398"/>
      <c r="AS9" s="398"/>
      <c r="AT9" s="398"/>
      <c r="AU9" s="398"/>
      <c r="AV9" s="398"/>
      <c r="AW9" s="398"/>
      <c r="AX9" s="410"/>
      <c r="AY9" s="410"/>
      <c r="AZ9" s="410"/>
      <c r="BA9" s="410"/>
      <c r="BB9" s="410"/>
      <c r="BC9" s="411"/>
      <c r="BD9" s="412"/>
      <c r="BE9" s="413"/>
      <c r="BF9" s="413"/>
      <c r="BG9" s="413"/>
      <c r="BH9" s="413"/>
      <c r="BI9" s="398"/>
      <c r="BJ9" s="398"/>
      <c r="BK9" s="398"/>
      <c r="BL9" s="398"/>
      <c r="BM9" s="398"/>
      <c r="BN9" s="398"/>
      <c r="BO9" s="398"/>
      <c r="BP9" s="398"/>
      <c r="BQ9" s="398"/>
      <c r="BR9" s="398"/>
      <c r="BS9" s="398"/>
      <c r="BT9" s="398"/>
      <c r="BU9" s="398"/>
      <c r="BV9" s="398"/>
      <c r="BW9" s="414" t="s">
        <v>1192</v>
      </c>
      <c r="BX9" s="414" t="s">
        <v>1193</v>
      </c>
      <c r="BY9" s="414"/>
      <c r="BZ9" s="414" t="s">
        <v>1192</v>
      </c>
      <c r="CA9" s="414" t="s">
        <v>1193</v>
      </c>
      <c r="CB9" s="414"/>
      <c r="CC9" s="414" t="s">
        <v>1194</v>
      </c>
      <c r="CD9" s="415" t="s">
        <v>1195</v>
      </c>
      <c r="CE9" s="414"/>
      <c r="CF9" s="414"/>
      <c r="CG9" s="414"/>
      <c r="CH9" s="415" t="s">
        <v>1196</v>
      </c>
      <c r="CI9" s="415" t="s">
        <v>1197</v>
      </c>
      <c r="CJ9" s="415" t="s">
        <v>1198</v>
      </c>
      <c r="CK9" s="414" t="s">
        <v>1199</v>
      </c>
      <c r="CL9" s="399"/>
      <c r="CM9" s="399"/>
      <c r="CN9" s="399"/>
      <c r="CO9" s="244">
        <f t="shared" si="0"/>
        <v>0</v>
      </c>
      <c r="CP9" s="288" t="s">
        <v>176</v>
      </c>
      <c r="CQ9" s="245" t="str">
        <f t="shared" si="1"/>
        <v/>
      </c>
      <c r="CR9" s="245" t="str">
        <f t="shared" si="2"/>
        <v/>
      </c>
      <c r="CS9" s="245">
        <v>0</v>
      </c>
      <c r="CT9" s="245" t="str">
        <f t="shared" ref="CT9:CT40" si="34">IF(E9="","",IF(CT$6=FALSE,0,IFERROR(VLOOKUP(BA9,$A$66:$B$102,2,FALSE),0)))</f>
        <v/>
      </c>
      <c r="CU9" s="245" t="str">
        <f t="shared" si="3"/>
        <v/>
      </c>
      <c r="CV9" s="245" t="str">
        <f t="shared" si="4"/>
        <v/>
      </c>
      <c r="CW9" s="245" t="str">
        <f t="shared" si="5"/>
        <v/>
      </c>
      <c r="CX9" s="245" t="str">
        <f t="shared" si="6"/>
        <v/>
      </c>
      <c r="CY9" s="245" t="str">
        <f t="shared" si="7"/>
        <v/>
      </c>
      <c r="CZ9" s="245" t="str">
        <f t="shared" si="8"/>
        <v/>
      </c>
      <c r="DA9" s="261"/>
      <c r="DB9" s="261"/>
      <c r="DC9" s="262"/>
      <c r="DD9" s="262"/>
      <c r="DE9" s="263"/>
      <c r="DF9" s="264">
        <f>'編號 No2.家庭成員(對照申請總表編號2學生)'!X$4</f>
        <v>1</v>
      </c>
      <c r="DG9" s="265">
        <f>'編號 No2.家庭成員(對照申請總表編號2學生)'!N$23</f>
        <v>0</v>
      </c>
      <c r="DH9" s="265">
        <f>'編號 No2.家庭成員(對照申請總表編號2學生)'!O$23</f>
        <v>0</v>
      </c>
      <c r="DI9" s="265">
        <f>'編號 No2.家庭成員(對照申請總表編號2學生)'!P$23</f>
        <v>0</v>
      </c>
      <c r="DJ9" s="265">
        <f>'編號 No2.家庭成員(對照申請總表編號2學生)'!Q$23</f>
        <v>0</v>
      </c>
      <c r="DK9" s="265">
        <f>'編號 No2.家庭成員(對照申請總表編號2學生)'!R$23</f>
        <v>0</v>
      </c>
      <c r="DL9" s="266">
        <f t="shared" si="9"/>
        <v>0</v>
      </c>
      <c r="DM9" s="266">
        <f t="shared" si="10"/>
        <v>0</v>
      </c>
      <c r="DN9" s="266">
        <f t="shared" si="11"/>
        <v>0</v>
      </c>
      <c r="DO9" s="267" t="str">
        <f t="shared" si="12"/>
        <v>身份空白</v>
      </c>
      <c r="DP9" s="267" t="str">
        <f t="shared" si="13"/>
        <v>身份空白</v>
      </c>
      <c r="DQ9" s="267" t="str">
        <f t="shared" si="14"/>
        <v>身份空白</v>
      </c>
      <c r="DR9" s="268">
        <v>0</v>
      </c>
      <c r="DS9" s="268"/>
      <c r="DT9" s="268"/>
      <c r="DU9" s="268"/>
      <c r="DV9" s="268"/>
      <c r="DW9" s="268"/>
      <c r="DX9" s="268"/>
      <c r="DY9" s="268"/>
      <c r="DZ9" s="268"/>
      <c r="EA9" s="268"/>
      <c r="EB9" s="268">
        <f t="shared" ref="EB9:EB57" si="35">SUM(DR9:EA9)</f>
        <v>0</v>
      </c>
      <c r="EC9" s="268"/>
      <c r="ED9" s="268"/>
      <c r="EE9" s="268"/>
      <c r="EF9" s="268"/>
      <c r="EG9" s="268"/>
      <c r="EH9" s="268"/>
      <c r="EI9" s="268"/>
      <c r="EJ9" s="268"/>
      <c r="EK9" s="268"/>
      <c r="EL9" s="268"/>
      <c r="EM9" s="268"/>
      <c r="EN9" s="268"/>
      <c r="EO9" s="268"/>
      <c r="EP9" s="268"/>
      <c r="EQ9" s="268"/>
      <c r="ER9" s="268"/>
      <c r="ES9" s="268"/>
      <c r="ET9" s="268"/>
      <c r="EU9" s="259"/>
      <c r="EV9" s="259"/>
      <c r="EW9" s="259"/>
      <c r="EX9" s="258" t="str">
        <f t="shared" si="15"/>
        <v/>
      </c>
      <c r="EY9" s="258" t="str">
        <f t="shared" si="16"/>
        <v/>
      </c>
      <c r="EZ9" s="258" t="str">
        <f t="shared" si="17"/>
        <v/>
      </c>
      <c r="FA9" s="259" t="str">
        <f t="shared" si="18"/>
        <v/>
      </c>
      <c r="FB9" s="259" t="str">
        <f t="shared" si="19"/>
        <v/>
      </c>
      <c r="FC9" s="259" t="str">
        <f t="shared" si="20"/>
        <v/>
      </c>
      <c r="FD9" s="259" t="str">
        <f t="shared" si="21"/>
        <v/>
      </c>
      <c r="FE9" s="259" t="str">
        <f t="shared" si="22"/>
        <v/>
      </c>
      <c r="FF9" s="259" t="str">
        <f t="shared" si="23"/>
        <v/>
      </c>
      <c r="FG9" s="259" t="str">
        <f t="shared" si="24"/>
        <v/>
      </c>
      <c r="FH9" s="259" t="str">
        <f t="shared" si="25"/>
        <v/>
      </c>
      <c r="FI9" s="258" t="str">
        <f t="shared" si="26"/>
        <v/>
      </c>
      <c r="FJ9" s="260" t="str">
        <f t="shared" si="27"/>
        <v/>
      </c>
      <c r="FK9" s="259" t="str">
        <f t="shared" si="28"/>
        <v/>
      </c>
      <c r="FL9" s="259" t="str">
        <f t="shared" si="29"/>
        <v/>
      </c>
      <c r="FM9" s="259" t="str">
        <f t="shared" si="30"/>
        <v/>
      </c>
      <c r="FN9" s="259"/>
      <c r="FO9" s="259"/>
      <c r="FP9" s="259"/>
      <c r="FQ9" s="259"/>
      <c r="FR9" s="259"/>
      <c r="FS9" s="259"/>
      <c r="FT9" s="259"/>
      <c r="FU9" s="259"/>
      <c r="FV9" s="259" t="str">
        <f t="shared" si="31"/>
        <v/>
      </c>
      <c r="FW9" s="259" t="str">
        <f t="shared" si="32"/>
        <v/>
      </c>
      <c r="FX9" s="259" t="str">
        <f t="shared" si="33"/>
        <v/>
      </c>
      <c r="FY9" s="259"/>
      <c r="FZ9" s="259"/>
      <c r="GA9" s="259"/>
      <c r="GB9" s="259"/>
      <c r="GC9" s="259"/>
      <c r="GD9" s="259"/>
      <c r="GE9" s="259"/>
      <c r="GF9" s="259"/>
      <c r="GG9" s="259"/>
      <c r="GH9" s="259"/>
      <c r="GI9" s="259"/>
      <c r="GJ9" s="259"/>
      <c r="GK9" s="259"/>
      <c r="GL9" s="259"/>
      <c r="GM9" s="259"/>
      <c r="GN9" s="259"/>
      <c r="GO9" s="259" t="s">
        <v>263</v>
      </c>
      <c r="GP9" s="259"/>
      <c r="GQ9" s="259"/>
      <c r="GR9" s="259"/>
      <c r="GS9" s="259"/>
    </row>
    <row r="10" spans="1:201" s="271" customFormat="1" ht="79.5" customHeight="1">
      <c r="A10" s="287" t="str">
        <f>A9</f>
        <v>114學年度第一學期</v>
      </c>
      <c r="B10" s="259"/>
      <c r="C10" s="398"/>
      <c r="D10" s="272" t="s">
        <v>56</v>
      </c>
      <c r="E10" s="272"/>
      <c r="F10" s="272"/>
      <c r="G10" s="273"/>
      <c r="H10" s="399"/>
      <c r="I10" s="399"/>
      <c r="J10" s="399"/>
      <c r="K10" s="399"/>
      <c r="L10" s="399"/>
      <c r="M10" s="400"/>
      <c r="N10" s="401"/>
      <c r="O10" s="243" t="s">
        <v>914</v>
      </c>
      <c r="P10" s="273" t="s">
        <v>869</v>
      </c>
      <c r="Q10" s="402"/>
      <c r="R10" s="403"/>
      <c r="S10" s="404"/>
      <c r="T10" s="405"/>
      <c r="U10" s="405"/>
      <c r="V10" s="405"/>
      <c r="W10" s="416"/>
      <c r="X10" s="405"/>
      <c r="Y10" s="405"/>
      <c r="Z10" s="405"/>
      <c r="AA10" s="405"/>
      <c r="AB10" s="405"/>
      <c r="AC10" s="405"/>
      <c r="AD10" s="405"/>
      <c r="AE10" s="405"/>
      <c r="AF10" s="406"/>
      <c r="AG10" s="407"/>
      <c r="AH10" s="407"/>
      <c r="AI10" s="407"/>
      <c r="AJ10" s="407"/>
      <c r="AK10" s="399"/>
      <c r="AL10" s="399"/>
      <c r="AM10" s="399"/>
      <c r="AN10" s="399"/>
      <c r="AO10" s="408"/>
      <c r="AP10" s="408"/>
      <c r="AQ10" s="417"/>
      <c r="AR10" s="417"/>
      <c r="AS10" s="398"/>
      <c r="AT10" s="398"/>
      <c r="AU10" s="398"/>
      <c r="AV10" s="398"/>
      <c r="AW10" s="398"/>
      <c r="AX10" s="398"/>
      <c r="AY10" s="410"/>
      <c r="AZ10" s="410"/>
      <c r="BA10" s="410"/>
      <c r="BB10" s="410"/>
      <c r="BC10" s="418"/>
      <c r="BD10" s="412"/>
      <c r="BE10" s="413"/>
      <c r="BF10" s="413"/>
      <c r="BG10" s="413"/>
      <c r="BH10" s="413"/>
      <c r="BI10" s="398"/>
      <c r="BJ10" s="398"/>
      <c r="BK10" s="398"/>
      <c r="BL10" s="398"/>
      <c r="BM10" s="398"/>
      <c r="BN10" s="398"/>
      <c r="BO10" s="398"/>
      <c r="BP10" s="398"/>
      <c r="BQ10" s="398"/>
      <c r="BR10" s="398"/>
      <c r="BS10" s="398"/>
      <c r="BT10" s="398"/>
      <c r="BU10" s="398"/>
      <c r="BV10" s="398"/>
      <c r="BW10" s="415" t="s">
        <v>1192</v>
      </c>
      <c r="BX10" s="415" t="s">
        <v>1193</v>
      </c>
      <c r="BY10" s="414"/>
      <c r="BZ10" s="415" t="s">
        <v>1192</v>
      </c>
      <c r="CA10" s="415" t="s">
        <v>1193</v>
      </c>
      <c r="CB10" s="414"/>
      <c r="CC10" s="414" t="s">
        <v>1194</v>
      </c>
      <c r="CD10" s="415" t="s">
        <v>1195</v>
      </c>
      <c r="CE10" s="414"/>
      <c r="CF10" s="414"/>
      <c r="CG10" s="414"/>
      <c r="CH10" s="415" t="s">
        <v>1196</v>
      </c>
      <c r="CI10" s="415" t="s">
        <v>1197</v>
      </c>
      <c r="CJ10" s="415" t="s">
        <v>1198</v>
      </c>
      <c r="CK10" s="414" t="s">
        <v>1199</v>
      </c>
      <c r="CL10" s="399"/>
      <c r="CM10" s="399"/>
      <c r="CN10" s="399"/>
      <c r="CO10" s="244">
        <f t="shared" si="0"/>
        <v>0</v>
      </c>
      <c r="CP10" s="288" t="s">
        <v>931</v>
      </c>
      <c r="CQ10" s="245" t="str">
        <f t="shared" si="1"/>
        <v/>
      </c>
      <c r="CR10" s="245" t="str">
        <f t="shared" si="2"/>
        <v/>
      </c>
      <c r="CS10" s="245">
        <v>0</v>
      </c>
      <c r="CT10" s="245" t="str">
        <f t="shared" si="34"/>
        <v/>
      </c>
      <c r="CU10" s="245" t="str">
        <f t="shared" si="3"/>
        <v/>
      </c>
      <c r="CV10" s="245" t="str">
        <f t="shared" si="4"/>
        <v/>
      </c>
      <c r="CW10" s="245" t="str">
        <f t="shared" si="5"/>
        <v/>
      </c>
      <c r="CX10" s="245" t="str">
        <f t="shared" si="6"/>
        <v/>
      </c>
      <c r="CY10" s="245" t="str">
        <f t="shared" si="7"/>
        <v/>
      </c>
      <c r="CZ10" s="245" t="str">
        <f t="shared" si="8"/>
        <v/>
      </c>
      <c r="DA10" s="261"/>
      <c r="DB10" s="261"/>
      <c r="DC10" s="262"/>
      <c r="DD10" s="262"/>
      <c r="DE10" s="263"/>
      <c r="DF10" s="264">
        <f>'編號 No3.家庭成員(對照申請總表編號3學生)往後依此類推'!X$4</f>
        <v>1</v>
      </c>
      <c r="DG10" s="265">
        <f>'編號 No3.家庭成員(對照申請總表編號3學生)往後依此類推'!N$23</f>
        <v>0</v>
      </c>
      <c r="DH10" s="265">
        <f>'編號 No3.家庭成員(對照申請總表編號3學生)往後依此類推'!O$23</f>
        <v>0</v>
      </c>
      <c r="DI10" s="265">
        <f>'編號 No3.家庭成員(對照申請總表編號3學生)往後依此類推'!P$23</f>
        <v>0</v>
      </c>
      <c r="DJ10" s="265">
        <f>'編號 No3.家庭成員(對照申請總表編號3學生)往後依此類推'!Q$23</f>
        <v>0</v>
      </c>
      <c r="DK10" s="265">
        <f>'編號 No3.家庭成員(對照申請總表編號3學生)往後依此類推'!R$23</f>
        <v>0</v>
      </c>
      <c r="DL10" s="266">
        <f t="shared" si="9"/>
        <v>0</v>
      </c>
      <c r="DM10" s="266">
        <f t="shared" si="10"/>
        <v>0</v>
      </c>
      <c r="DN10" s="266">
        <f t="shared" si="11"/>
        <v>0</v>
      </c>
      <c r="DO10" s="267" t="str">
        <f t="shared" si="12"/>
        <v>身份空白</v>
      </c>
      <c r="DP10" s="267" t="str">
        <f t="shared" si="13"/>
        <v>身份空白</v>
      </c>
      <c r="DQ10" s="267" t="str">
        <f t="shared" si="14"/>
        <v>身份空白</v>
      </c>
      <c r="DR10" s="268">
        <v>0</v>
      </c>
      <c r="DS10" s="268"/>
      <c r="DT10" s="268"/>
      <c r="DU10" s="268"/>
      <c r="DV10" s="268"/>
      <c r="DW10" s="268"/>
      <c r="DX10" s="268"/>
      <c r="DY10" s="268"/>
      <c r="DZ10" s="268"/>
      <c r="EA10" s="268"/>
      <c r="EB10" s="268">
        <f t="shared" si="35"/>
        <v>0</v>
      </c>
      <c r="EC10" s="268"/>
      <c r="ED10" s="268"/>
      <c r="EE10" s="268"/>
      <c r="EF10" s="268"/>
      <c r="EG10" s="268"/>
      <c r="EH10" s="268"/>
      <c r="EI10" s="268"/>
      <c r="EJ10" s="268"/>
      <c r="EK10" s="268"/>
      <c r="EL10" s="268"/>
      <c r="EM10" s="268"/>
      <c r="EN10" s="268"/>
      <c r="EO10" s="268"/>
      <c r="EP10" s="268"/>
      <c r="EQ10" s="268"/>
      <c r="ER10" s="268"/>
      <c r="ES10" s="268"/>
      <c r="ET10" s="268"/>
      <c r="EU10" s="259"/>
      <c r="EV10" s="259"/>
      <c r="EW10" s="259"/>
      <c r="EX10" s="258" t="str">
        <f t="shared" si="15"/>
        <v/>
      </c>
      <c r="EY10" s="258" t="str">
        <f t="shared" si="16"/>
        <v/>
      </c>
      <c r="EZ10" s="258" t="str">
        <f t="shared" si="17"/>
        <v/>
      </c>
      <c r="FA10" s="259" t="str">
        <f t="shared" si="18"/>
        <v/>
      </c>
      <c r="FB10" s="259" t="str">
        <f t="shared" si="19"/>
        <v/>
      </c>
      <c r="FC10" s="259" t="str">
        <f t="shared" si="20"/>
        <v/>
      </c>
      <c r="FD10" s="259" t="str">
        <f t="shared" si="21"/>
        <v/>
      </c>
      <c r="FE10" s="259" t="str">
        <f t="shared" si="22"/>
        <v/>
      </c>
      <c r="FF10" s="259" t="str">
        <f t="shared" si="23"/>
        <v/>
      </c>
      <c r="FG10" s="259" t="str">
        <f t="shared" si="24"/>
        <v/>
      </c>
      <c r="FH10" s="259" t="str">
        <f t="shared" si="25"/>
        <v/>
      </c>
      <c r="FI10" s="258" t="str">
        <f t="shared" si="26"/>
        <v/>
      </c>
      <c r="FJ10" s="260" t="str">
        <f t="shared" si="27"/>
        <v/>
      </c>
      <c r="FK10" s="259" t="str">
        <f t="shared" si="28"/>
        <v/>
      </c>
      <c r="FL10" s="259" t="str">
        <f t="shared" si="29"/>
        <v/>
      </c>
      <c r="FM10" s="259" t="str">
        <f t="shared" si="30"/>
        <v/>
      </c>
      <c r="FN10" s="259"/>
      <c r="FO10" s="259"/>
      <c r="FP10" s="259"/>
      <c r="FQ10" s="259"/>
      <c r="FR10" s="259"/>
      <c r="FS10" s="259"/>
      <c r="FT10" s="259"/>
      <c r="FU10" s="259"/>
      <c r="FV10" s="259" t="str">
        <f t="shared" si="31"/>
        <v/>
      </c>
      <c r="FW10" s="259" t="str">
        <f t="shared" si="32"/>
        <v/>
      </c>
      <c r="FX10" s="259" t="str">
        <f t="shared" si="33"/>
        <v/>
      </c>
      <c r="FY10" s="259"/>
      <c r="FZ10" s="259"/>
      <c r="GA10" s="259"/>
      <c r="GB10" s="259"/>
      <c r="GC10" s="259"/>
      <c r="GD10" s="259"/>
      <c r="GE10" s="259"/>
      <c r="GF10" s="259"/>
      <c r="GG10" s="259"/>
      <c r="GH10" s="259"/>
      <c r="GI10" s="259"/>
      <c r="GJ10" s="259"/>
      <c r="GK10" s="259"/>
      <c r="GL10" s="259"/>
      <c r="GM10" s="259"/>
      <c r="GN10" s="259"/>
      <c r="GO10" s="259" t="s">
        <v>263</v>
      </c>
      <c r="GP10" s="259"/>
      <c r="GQ10" s="259"/>
      <c r="GR10" s="259"/>
      <c r="GS10" s="259"/>
    </row>
    <row r="11" spans="1:201" s="271" customFormat="1" ht="79.5" customHeight="1">
      <c r="A11" s="287" t="str">
        <f t="shared" ref="A11:A57" si="36">A10</f>
        <v>114學年度第一學期</v>
      </c>
      <c r="B11" s="259"/>
      <c r="C11" s="398"/>
      <c r="D11" s="272" t="s">
        <v>57</v>
      </c>
      <c r="E11" s="272"/>
      <c r="F11" s="272"/>
      <c r="G11" s="273"/>
      <c r="H11" s="399"/>
      <c r="I11" s="399"/>
      <c r="J11" s="399"/>
      <c r="K11" s="399"/>
      <c r="L11" s="399"/>
      <c r="M11" s="400"/>
      <c r="N11" s="401"/>
      <c r="O11" s="243" t="s">
        <v>914</v>
      </c>
      <c r="P11" s="273" t="s">
        <v>869</v>
      </c>
      <c r="Q11" s="402"/>
      <c r="R11" s="403"/>
      <c r="S11" s="404"/>
      <c r="T11" s="405"/>
      <c r="U11" s="405"/>
      <c r="V11" s="405"/>
      <c r="W11" s="416"/>
      <c r="X11" s="405"/>
      <c r="Y11" s="405"/>
      <c r="Z11" s="405"/>
      <c r="AA11" s="405"/>
      <c r="AB11" s="405"/>
      <c r="AC11" s="405"/>
      <c r="AD11" s="405"/>
      <c r="AE11" s="405"/>
      <c r="AF11" s="406"/>
      <c r="AG11" s="407"/>
      <c r="AH11" s="407"/>
      <c r="AI11" s="407"/>
      <c r="AJ11" s="407"/>
      <c r="AK11" s="399"/>
      <c r="AL11" s="399"/>
      <c r="AM11" s="399"/>
      <c r="AN11" s="399"/>
      <c r="AO11" s="408"/>
      <c r="AP11" s="408"/>
      <c r="AQ11" s="417"/>
      <c r="AR11" s="417"/>
      <c r="AS11" s="398"/>
      <c r="AT11" s="398"/>
      <c r="AU11" s="398"/>
      <c r="AV11" s="398"/>
      <c r="AW11" s="398"/>
      <c r="AX11" s="398"/>
      <c r="AY11" s="410"/>
      <c r="AZ11" s="410"/>
      <c r="BA11" s="410"/>
      <c r="BB11" s="410"/>
      <c r="BC11" s="418"/>
      <c r="BD11" s="412"/>
      <c r="BE11" s="413"/>
      <c r="BF11" s="413"/>
      <c r="BG11" s="413"/>
      <c r="BH11" s="413"/>
      <c r="BI11" s="398"/>
      <c r="BJ11" s="398"/>
      <c r="BK11" s="398"/>
      <c r="BL11" s="398"/>
      <c r="BM11" s="398"/>
      <c r="BN11" s="398"/>
      <c r="BO11" s="398"/>
      <c r="BP11" s="398"/>
      <c r="BQ11" s="398"/>
      <c r="BR11" s="398"/>
      <c r="BS11" s="398"/>
      <c r="BT11" s="398"/>
      <c r="BU11" s="398"/>
      <c r="BV11" s="398"/>
      <c r="BW11" s="415" t="s">
        <v>1192</v>
      </c>
      <c r="BX11" s="415" t="s">
        <v>1193</v>
      </c>
      <c r="BY11" s="414"/>
      <c r="BZ11" s="415" t="s">
        <v>1192</v>
      </c>
      <c r="CA11" s="415" t="s">
        <v>1193</v>
      </c>
      <c r="CB11" s="414"/>
      <c r="CC11" s="414" t="s">
        <v>1194</v>
      </c>
      <c r="CD11" s="415" t="s">
        <v>1195</v>
      </c>
      <c r="CE11" s="414"/>
      <c r="CF11" s="414"/>
      <c r="CG11" s="414"/>
      <c r="CH11" s="415" t="s">
        <v>1196</v>
      </c>
      <c r="CI11" s="415" t="s">
        <v>1197</v>
      </c>
      <c r="CJ11" s="415" t="s">
        <v>1198</v>
      </c>
      <c r="CK11" s="414" t="s">
        <v>1199</v>
      </c>
      <c r="CL11" s="399"/>
      <c r="CM11" s="399"/>
      <c r="CN11" s="399"/>
      <c r="CO11" s="244">
        <f t="shared" si="0"/>
        <v>0</v>
      </c>
      <c r="CP11" s="288" t="s">
        <v>176</v>
      </c>
      <c r="CQ11" s="245" t="str">
        <f t="shared" si="1"/>
        <v/>
      </c>
      <c r="CR11" s="245" t="str">
        <f t="shared" si="2"/>
        <v/>
      </c>
      <c r="CS11" s="245">
        <v>0</v>
      </c>
      <c r="CT11" s="245" t="str">
        <f t="shared" si="34"/>
        <v/>
      </c>
      <c r="CU11" s="245" t="str">
        <f t="shared" si="3"/>
        <v/>
      </c>
      <c r="CV11" s="245" t="str">
        <f t="shared" si="4"/>
        <v/>
      </c>
      <c r="CW11" s="245" t="str">
        <f t="shared" si="5"/>
        <v/>
      </c>
      <c r="CX11" s="245" t="str">
        <f t="shared" si="6"/>
        <v/>
      </c>
      <c r="CY11" s="245" t="str">
        <f t="shared" si="7"/>
        <v/>
      </c>
      <c r="CZ11" s="245" t="str">
        <f t="shared" si="8"/>
        <v/>
      </c>
      <c r="DA11" s="261"/>
      <c r="DB11" s="261"/>
      <c r="DC11" s="262"/>
      <c r="DD11" s="262"/>
      <c r="DE11" s="262"/>
      <c r="DF11" s="274">
        <f>'編號 No4.家庭成員'!X$4</f>
        <v>1</v>
      </c>
      <c r="DG11" s="265">
        <f>'編號 No4.家庭成員'!N$23</f>
        <v>0</v>
      </c>
      <c r="DH11" s="265">
        <f>'編號 No4.家庭成員'!O$23</f>
        <v>0</v>
      </c>
      <c r="DI11" s="265">
        <f>'編號 No4.家庭成員'!P$23</f>
        <v>0</v>
      </c>
      <c r="DJ11" s="265">
        <f>'編號 No4.家庭成員'!Q$23</f>
        <v>0</v>
      </c>
      <c r="DK11" s="265">
        <f>'編號 No4.家庭成員'!R$23</f>
        <v>0</v>
      </c>
      <c r="DL11" s="266">
        <f t="shared" si="9"/>
        <v>0</v>
      </c>
      <c r="DM11" s="266">
        <f t="shared" si="10"/>
        <v>0</v>
      </c>
      <c r="DN11" s="266">
        <f t="shared" si="11"/>
        <v>0</v>
      </c>
      <c r="DO11" s="267" t="str">
        <f t="shared" si="12"/>
        <v>身份空白</v>
      </c>
      <c r="DP11" s="267" t="str">
        <f t="shared" si="13"/>
        <v>身份空白</v>
      </c>
      <c r="DQ11" s="267" t="str">
        <f t="shared" si="14"/>
        <v>身份空白</v>
      </c>
      <c r="DR11" s="268">
        <v>0</v>
      </c>
      <c r="DS11" s="268"/>
      <c r="DT11" s="268"/>
      <c r="DU11" s="268"/>
      <c r="DV11" s="268"/>
      <c r="DW11" s="268"/>
      <c r="DX11" s="268"/>
      <c r="DY11" s="268"/>
      <c r="DZ11" s="268"/>
      <c r="EA11" s="268"/>
      <c r="EB11" s="268">
        <f t="shared" si="35"/>
        <v>0</v>
      </c>
      <c r="EC11" s="268"/>
      <c r="ED11" s="268"/>
      <c r="EE11" s="268"/>
      <c r="EF11" s="268"/>
      <c r="EG11" s="268"/>
      <c r="EH11" s="268"/>
      <c r="EI11" s="268"/>
      <c r="EJ11" s="268"/>
      <c r="EK11" s="268"/>
      <c r="EL11" s="268"/>
      <c r="EM11" s="268"/>
      <c r="EN11" s="268"/>
      <c r="EO11" s="268"/>
      <c r="EP11" s="268"/>
      <c r="EQ11" s="268"/>
      <c r="ER11" s="268"/>
      <c r="ES11" s="268"/>
      <c r="ET11" s="268"/>
      <c r="EU11" s="259"/>
      <c r="EV11" s="259"/>
      <c r="EW11" s="259"/>
      <c r="EX11" s="258" t="str">
        <f t="shared" si="15"/>
        <v/>
      </c>
      <c r="EY11" s="258" t="str">
        <f t="shared" si="16"/>
        <v/>
      </c>
      <c r="EZ11" s="258" t="str">
        <f t="shared" si="17"/>
        <v/>
      </c>
      <c r="FA11" s="259" t="str">
        <f t="shared" si="18"/>
        <v/>
      </c>
      <c r="FB11" s="259" t="str">
        <f t="shared" si="19"/>
        <v/>
      </c>
      <c r="FC11" s="259" t="str">
        <f t="shared" si="20"/>
        <v/>
      </c>
      <c r="FD11" s="259" t="str">
        <f t="shared" si="21"/>
        <v/>
      </c>
      <c r="FE11" s="259" t="str">
        <f t="shared" si="22"/>
        <v/>
      </c>
      <c r="FF11" s="259" t="str">
        <f t="shared" si="23"/>
        <v/>
      </c>
      <c r="FG11" s="259" t="str">
        <f t="shared" si="24"/>
        <v/>
      </c>
      <c r="FH11" s="259" t="str">
        <f t="shared" si="25"/>
        <v/>
      </c>
      <c r="FI11" s="258" t="str">
        <f t="shared" si="26"/>
        <v/>
      </c>
      <c r="FJ11" s="260" t="str">
        <f t="shared" si="27"/>
        <v/>
      </c>
      <c r="FK11" s="259" t="str">
        <f t="shared" si="28"/>
        <v/>
      </c>
      <c r="FL11" s="259" t="str">
        <f t="shared" si="29"/>
        <v/>
      </c>
      <c r="FM11" s="259" t="str">
        <f t="shared" si="30"/>
        <v/>
      </c>
      <c r="FN11" s="259"/>
      <c r="FO11" s="259"/>
      <c r="FP11" s="259"/>
      <c r="FQ11" s="259"/>
      <c r="FR11" s="259"/>
      <c r="FS11" s="259"/>
      <c r="FT11" s="259"/>
      <c r="FU11" s="259"/>
      <c r="FV11" s="259" t="str">
        <f t="shared" si="31"/>
        <v/>
      </c>
      <c r="FW11" s="259" t="str">
        <f t="shared" si="32"/>
        <v/>
      </c>
      <c r="FX11" s="259" t="str">
        <f t="shared" si="33"/>
        <v/>
      </c>
      <c r="FY11" s="259"/>
      <c r="FZ11" s="259"/>
      <c r="GA11" s="259"/>
      <c r="GB11" s="259"/>
      <c r="GC11" s="259"/>
      <c r="GD11" s="259"/>
      <c r="GE11" s="259"/>
      <c r="GF11" s="259"/>
      <c r="GG11" s="259"/>
      <c r="GH11" s="259"/>
      <c r="GI11" s="259"/>
      <c r="GJ11" s="259"/>
      <c r="GK11" s="259"/>
      <c r="GL11" s="259"/>
      <c r="GM11" s="259"/>
      <c r="GN11" s="259"/>
      <c r="GO11" s="259" t="s">
        <v>263</v>
      </c>
      <c r="GP11" s="259"/>
      <c r="GQ11" s="259"/>
      <c r="GR11" s="259"/>
      <c r="GS11" s="259"/>
    </row>
    <row r="12" spans="1:201" s="271" customFormat="1" ht="79.5" customHeight="1">
      <c r="A12" s="287" t="str">
        <f t="shared" si="36"/>
        <v>114學年度第一學期</v>
      </c>
      <c r="B12" s="259"/>
      <c r="C12" s="398"/>
      <c r="D12" s="272" t="s">
        <v>58</v>
      </c>
      <c r="E12" s="272"/>
      <c r="F12" s="272"/>
      <c r="G12" s="273"/>
      <c r="H12" s="399"/>
      <c r="I12" s="399"/>
      <c r="J12" s="399"/>
      <c r="K12" s="399"/>
      <c r="L12" s="399"/>
      <c r="M12" s="400"/>
      <c r="N12" s="401"/>
      <c r="O12" s="243" t="s">
        <v>914</v>
      </c>
      <c r="P12" s="273" t="s">
        <v>869</v>
      </c>
      <c r="Q12" s="402"/>
      <c r="R12" s="403"/>
      <c r="S12" s="404"/>
      <c r="T12" s="405"/>
      <c r="U12" s="405"/>
      <c r="V12" s="405"/>
      <c r="W12" s="416"/>
      <c r="X12" s="405"/>
      <c r="Y12" s="405"/>
      <c r="Z12" s="405"/>
      <c r="AA12" s="405"/>
      <c r="AB12" s="405"/>
      <c r="AC12" s="405"/>
      <c r="AD12" s="405"/>
      <c r="AE12" s="405"/>
      <c r="AF12" s="406"/>
      <c r="AG12" s="407"/>
      <c r="AH12" s="407"/>
      <c r="AI12" s="407"/>
      <c r="AJ12" s="407"/>
      <c r="AK12" s="399"/>
      <c r="AL12" s="399"/>
      <c r="AM12" s="399"/>
      <c r="AN12" s="399"/>
      <c r="AO12" s="408"/>
      <c r="AP12" s="408"/>
      <c r="AQ12" s="417"/>
      <c r="AR12" s="417"/>
      <c r="AS12" s="398"/>
      <c r="AT12" s="398"/>
      <c r="AU12" s="398"/>
      <c r="AV12" s="398"/>
      <c r="AW12" s="398"/>
      <c r="AX12" s="398"/>
      <c r="AY12" s="410"/>
      <c r="AZ12" s="410"/>
      <c r="BA12" s="410"/>
      <c r="BB12" s="410"/>
      <c r="BC12" s="418"/>
      <c r="BD12" s="412"/>
      <c r="BE12" s="413"/>
      <c r="BF12" s="413"/>
      <c r="BG12" s="413"/>
      <c r="BH12" s="413"/>
      <c r="BI12" s="398"/>
      <c r="BJ12" s="398"/>
      <c r="BK12" s="398"/>
      <c r="BL12" s="398"/>
      <c r="BM12" s="398"/>
      <c r="BN12" s="398"/>
      <c r="BO12" s="398"/>
      <c r="BP12" s="398"/>
      <c r="BQ12" s="398"/>
      <c r="BR12" s="398"/>
      <c r="BS12" s="398"/>
      <c r="BT12" s="398"/>
      <c r="BU12" s="398"/>
      <c r="BV12" s="398"/>
      <c r="BW12" s="415" t="s">
        <v>1192</v>
      </c>
      <c r="BX12" s="415" t="s">
        <v>1193</v>
      </c>
      <c r="BY12" s="414"/>
      <c r="BZ12" s="415" t="s">
        <v>1192</v>
      </c>
      <c r="CA12" s="415" t="s">
        <v>1193</v>
      </c>
      <c r="CB12" s="414"/>
      <c r="CC12" s="414" t="s">
        <v>1194</v>
      </c>
      <c r="CD12" s="415" t="s">
        <v>1195</v>
      </c>
      <c r="CE12" s="414"/>
      <c r="CF12" s="414"/>
      <c r="CG12" s="414"/>
      <c r="CH12" s="415" t="s">
        <v>1196</v>
      </c>
      <c r="CI12" s="415" t="s">
        <v>1197</v>
      </c>
      <c r="CJ12" s="415" t="s">
        <v>1198</v>
      </c>
      <c r="CK12" s="414" t="s">
        <v>1199</v>
      </c>
      <c r="CL12" s="399"/>
      <c r="CM12" s="399"/>
      <c r="CN12" s="399"/>
      <c r="CO12" s="244">
        <f t="shared" si="0"/>
        <v>0</v>
      </c>
      <c r="CP12" s="288" t="s">
        <v>176</v>
      </c>
      <c r="CQ12" s="245" t="str">
        <f t="shared" si="1"/>
        <v/>
      </c>
      <c r="CR12" s="245" t="str">
        <f t="shared" si="2"/>
        <v/>
      </c>
      <c r="CS12" s="245">
        <v>0</v>
      </c>
      <c r="CT12" s="245" t="str">
        <f t="shared" si="34"/>
        <v/>
      </c>
      <c r="CU12" s="245" t="str">
        <f t="shared" si="3"/>
        <v/>
      </c>
      <c r="CV12" s="245" t="str">
        <f t="shared" si="4"/>
        <v/>
      </c>
      <c r="CW12" s="245" t="str">
        <f t="shared" si="5"/>
        <v/>
      </c>
      <c r="CX12" s="245" t="str">
        <f t="shared" si="6"/>
        <v/>
      </c>
      <c r="CY12" s="245" t="str">
        <f t="shared" si="7"/>
        <v/>
      </c>
      <c r="CZ12" s="245" t="str">
        <f t="shared" si="8"/>
        <v/>
      </c>
      <c r="DA12" s="261"/>
      <c r="DB12" s="261"/>
      <c r="DC12" s="262"/>
      <c r="DD12" s="262"/>
      <c r="DE12" s="263"/>
      <c r="DF12" s="264">
        <f>'編號 No5.家庭成員'!X$4</f>
        <v>1</v>
      </c>
      <c r="DG12" s="265">
        <f>'編號 No5.家庭成員'!N$23</f>
        <v>0</v>
      </c>
      <c r="DH12" s="265">
        <f>'編號 No5.家庭成員'!O$23</f>
        <v>0</v>
      </c>
      <c r="DI12" s="265">
        <f>'編號 No5.家庭成員'!P$23</f>
        <v>0</v>
      </c>
      <c r="DJ12" s="265">
        <f>'編號 No5.家庭成員'!Q$23</f>
        <v>0</v>
      </c>
      <c r="DK12" s="265">
        <f>'編號 No5.家庭成員'!R$23</f>
        <v>0</v>
      </c>
      <c r="DL12" s="266">
        <f t="shared" si="9"/>
        <v>0</v>
      </c>
      <c r="DM12" s="266">
        <f t="shared" si="10"/>
        <v>0</v>
      </c>
      <c r="DN12" s="266">
        <f t="shared" si="11"/>
        <v>0</v>
      </c>
      <c r="DO12" s="267" t="str">
        <f t="shared" si="12"/>
        <v>身份空白</v>
      </c>
      <c r="DP12" s="267" t="str">
        <f t="shared" si="13"/>
        <v>身份空白</v>
      </c>
      <c r="DQ12" s="267" t="str">
        <f t="shared" si="14"/>
        <v>身份空白</v>
      </c>
      <c r="DR12" s="268">
        <v>0</v>
      </c>
      <c r="DS12" s="268"/>
      <c r="DT12" s="268"/>
      <c r="DU12" s="268"/>
      <c r="DV12" s="268"/>
      <c r="DW12" s="268"/>
      <c r="DX12" s="268"/>
      <c r="DY12" s="268"/>
      <c r="DZ12" s="268"/>
      <c r="EA12" s="268"/>
      <c r="EB12" s="268">
        <f t="shared" si="35"/>
        <v>0</v>
      </c>
      <c r="EC12" s="268"/>
      <c r="ED12" s="268"/>
      <c r="EE12" s="268"/>
      <c r="EF12" s="268"/>
      <c r="EG12" s="268"/>
      <c r="EH12" s="268"/>
      <c r="EI12" s="268"/>
      <c r="EJ12" s="268"/>
      <c r="EK12" s="268"/>
      <c r="EL12" s="268"/>
      <c r="EM12" s="268"/>
      <c r="EN12" s="268"/>
      <c r="EO12" s="268"/>
      <c r="EP12" s="268"/>
      <c r="EQ12" s="268"/>
      <c r="ER12" s="268"/>
      <c r="ES12" s="268"/>
      <c r="ET12" s="268"/>
      <c r="EU12" s="259"/>
      <c r="EV12" s="259"/>
      <c r="EW12" s="259"/>
      <c r="EX12" s="258" t="str">
        <f t="shared" si="15"/>
        <v/>
      </c>
      <c r="EY12" s="258" t="str">
        <f t="shared" si="16"/>
        <v/>
      </c>
      <c r="EZ12" s="258" t="str">
        <f t="shared" si="17"/>
        <v/>
      </c>
      <c r="FA12" s="259" t="str">
        <f t="shared" si="18"/>
        <v/>
      </c>
      <c r="FB12" s="259" t="str">
        <f t="shared" si="19"/>
        <v/>
      </c>
      <c r="FC12" s="259" t="str">
        <f t="shared" si="20"/>
        <v/>
      </c>
      <c r="FD12" s="259" t="str">
        <f t="shared" si="21"/>
        <v/>
      </c>
      <c r="FE12" s="259" t="str">
        <f t="shared" si="22"/>
        <v/>
      </c>
      <c r="FF12" s="259" t="str">
        <f t="shared" si="23"/>
        <v/>
      </c>
      <c r="FG12" s="259" t="str">
        <f t="shared" si="24"/>
        <v/>
      </c>
      <c r="FH12" s="259" t="str">
        <f t="shared" si="25"/>
        <v/>
      </c>
      <c r="FI12" s="258" t="str">
        <f t="shared" si="26"/>
        <v/>
      </c>
      <c r="FJ12" s="260" t="str">
        <f t="shared" si="27"/>
        <v/>
      </c>
      <c r="FK12" s="259" t="str">
        <f t="shared" si="28"/>
        <v/>
      </c>
      <c r="FL12" s="259" t="str">
        <f t="shared" si="29"/>
        <v/>
      </c>
      <c r="FM12" s="259" t="str">
        <f t="shared" si="30"/>
        <v/>
      </c>
      <c r="FN12" s="259"/>
      <c r="FO12" s="259"/>
      <c r="FP12" s="259"/>
      <c r="FQ12" s="259"/>
      <c r="FR12" s="259"/>
      <c r="FS12" s="259"/>
      <c r="FT12" s="259"/>
      <c r="FU12" s="259"/>
      <c r="FV12" s="259" t="str">
        <f t="shared" si="31"/>
        <v/>
      </c>
      <c r="FW12" s="259" t="str">
        <f t="shared" si="32"/>
        <v/>
      </c>
      <c r="FX12" s="259" t="str">
        <f t="shared" si="33"/>
        <v/>
      </c>
      <c r="FY12" s="259"/>
      <c r="FZ12" s="259"/>
      <c r="GA12" s="259"/>
      <c r="GB12" s="259"/>
      <c r="GC12" s="259"/>
      <c r="GD12" s="259"/>
      <c r="GE12" s="259"/>
      <c r="GF12" s="259"/>
      <c r="GG12" s="259"/>
      <c r="GH12" s="259"/>
      <c r="GI12" s="259"/>
      <c r="GJ12" s="259"/>
      <c r="GK12" s="259"/>
      <c r="GL12" s="259"/>
      <c r="GM12" s="259"/>
      <c r="GN12" s="259"/>
      <c r="GO12" s="259" t="s">
        <v>263</v>
      </c>
      <c r="GP12" s="259"/>
      <c r="GQ12" s="259"/>
      <c r="GR12" s="259"/>
      <c r="GS12" s="259"/>
    </row>
    <row r="13" spans="1:201" s="271" customFormat="1" ht="79.5" customHeight="1">
      <c r="A13" s="287" t="str">
        <f t="shared" si="36"/>
        <v>114學年度第一學期</v>
      </c>
      <c r="B13" s="259"/>
      <c r="C13" s="398"/>
      <c r="D13" s="272" t="s">
        <v>59</v>
      </c>
      <c r="E13" s="272"/>
      <c r="F13" s="272"/>
      <c r="G13" s="273"/>
      <c r="H13" s="399"/>
      <c r="I13" s="399"/>
      <c r="J13" s="399"/>
      <c r="K13" s="399"/>
      <c r="L13" s="399"/>
      <c r="M13" s="400"/>
      <c r="N13" s="401"/>
      <c r="O13" s="243" t="s">
        <v>914</v>
      </c>
      <c r="P13" s="273" t="s">
        <v>869</v>
      </c>
      <c r="Q13" s="402"/>
      <c r="R13" s="403"/>
      <c r="S13" s="404"/>
      <c r="T13" s="405"/>
      <c r="U13" s="405"/>
      <c r="V13" s="405"/>
      <c r="W13" s="416"/>
      <c r="X13" s="405"/>
      <c r="Y13" s="405"/>
      <c r="Z13" s="405"/>
      <c r="AA13" s="405"/>
      <c r="AB13" s="405"/>
      <c r="AC13" s="405"/>
      <c r="AD13" s="405"/>
      <c r="AE13" s="405"/>
      <c r="AF13" s="406"/>
      <c r="AG13" s="407"/>
      <c r="AH13" s="407"/>
      <c r="AI13" s="407"/>
      <c r="AJ13" s="407"/>
      <c r="AK13" s="399"/>
      <c r="AL13" s="399"/>
      <c r="AM13" s="399"/>
      <c r="AN13" s="399"/>
      <c r="AO13" s="408"/>
      <c r="AP13" s="408"/>
      <c r="AQ13" s="417"/>
      <c r="AR13" s="417"/>
      <c r="AS13" s="398"/>
      <c r="AT13" s="398"/>
      <c r="AU13" s="398"/>
      <c r="AV13" s="398"/>
      <c r="AW13" s="398"/>
      <c r="AX13" s="398"/>
      <c r="AY13" s="410"/>
      <c r="AZ13" s="410"/>
      <c r="BA13" s="410"/>
      <c r="BB13" s="410"/>
      <c r="BC13" s="418"/>
      <c r="BD13" s="412"/>
      <c r="BE13" s="413"/>
      <c r="BF13" s="413"/>
      <c r="BG13" s="413"/>
      <c r="BH13" s="413"/>
      <c r="BI13" s="398"/>
      <c r="BJ13" s="398"/>
      <c r="BK13" s="398"/>
      <c r="BL13" s="398"/>
      <c r="BM13" s="398"/>
      <c r="BN13" s="398"/>
      <c r="BO13" s="398"/>
      <c r="BP13" s="398"/>
      <c r="BQ13" s="398"/>
      <c r="BR13" s="398"/>
      <c r="BS13" s="398"/>
      <c r="BT13" s="398"/>
      <c r="BU13" s="398"/>
      <c r="BV13" s="398"/>
      <c r="BW13" s="415" t="s">
        <v>1192</v>
      </c>
      <c r="BX13" s="415" t="s">
        <v>1193</v>
      </c>
      <c r="BY13" s="414"/>
      <c r="BZ13" s="415" t="s">
        <v>1192</v>
      </c>
      <c r="CA13" s="415" t="s">
        <v>1193</v>
      </c>
      <c r="CB13" s="414"/>
      <c r="CC13" s="414" t="s">
        <v>1194</v>
      </c>
      <c r="CD13" s="415" t="s">
        <v>1195</v>
      </c>
      <c r="CE13" s="414"/>
      <c r="CF13" s="414"/>
      <c r="CG13" s="414"/>
      <c r="CH13" s="415" t="s">
        <v>1196</v>
      </c>
      <c r="CI13" s="415" t="s">
        <v>1197</v>
      </c>
      <c r="CJ13" s="415" t="s">
        <v>1198</v>
      </c>
      <c r="CK13" s="414" t="s">
        <v>1199</v>
      </c>
      <c r="CL13" s="399"/>
      <c r="CM13" s="399"/>
      <c r="CN13" s="399"/>
      <c r="CO13" s="244">
        <f t="shared" si="0"/>
        <v>0</v>
      </c>
      <c r="CP13" s="288" t="s">
        <v>176</v>
      </c>
      <c r="CQ13" s="245" t="str">
        <f t="shared" si="1"/>
        <v/>
      </c>
      <c r="CR13" s="245" t="str">
        <f t="shared" si="2"/>
        <v/>
      </c>
      <c r="CS13" s="245">
        <v>0</v>
      </c>
      <c r="CT13" s="245" t="str">
        <f t="shared" si="34"/>
        <v/>
      </c>
      <c r="CU13" s="245" t="str">
        <f t="shared" si="3"/>
        <v/>
      </c>
      <c r="CV13" s="245" t="str">
        <f t="shared" si="4"/>
        <v/>
      </c>
      <c r="CW13" s="245" t="str">
        <f t="shared" si="5"/>
        <v/>
      </c>
      <c r="CX13" s="245" t="str">
        <f t="shared" si="6"/>
        <v/>
      </c>
      <c r="CY13" s="245" t="str">
        <f t="shared" si="7"/>
        <v/>
      </c>
      <c r="CZ13" s="245" t="str">
        <f t="shared" si="8"/>
        <v/>
      </c>
      <c r="DA13" s="261"/>
      <c r="DB13" s="261"/>
      <c r="DC13" s="262"/>
      <c r="DD13" s="262"/>
      <c r="DE13" s="263"/>
      <c r="DF13" s="264">
        <f>'編號 No6.家庭成員'!X$4</f>
        <v>1</v>
      </c>
      <c r="DG13" s="265">
        <f>'編號 No6.家庭成員'!N$23</f>
        <v>0</v>
      </c>
      <c r="DH13" s="265">
        <f>'編號 No6.家庭成員'!O$23</f>
        <v>0</v>
      </c>
      <c r="DI13" s="265">
        <f>'編號 No6.家庭成員'!P$23</f>
        <v>0</v>
      </c>
      <c r="DJ13" s="265">
        <f>'編號 No6.家庭成員'!Q$23</f>
        <v>0</v>
      </c>
      <c r="DK13" s="265">
        <f>'編號 No6.家庭成員'!R$23</f>
        <v>0</v>
      </c>
      <c r="DL13" s="266">
        <f t="shared" si="9"/>
        <v>0</v>
      </c>
      <c r="DM13" s="266">
        <f t="shared" si="10"/>
        <v>0</v>
      </c>
      <c r="DN13" s="266">
        <f t="shared" si="11"/>
        <v>0</v>
      </c>
      <c r="DO13" s="267" t="str">
        <f t="shared" si="12"/>
        <v>身份空白</v>
      </c>
      <c r="DP13" s="267" t="str">
        <f t="shared" si="13"/>
        <v>身份空白</v>
      </c>
      <c r="DQ13" s="267" t="str">
        <f t="shared" si="14"/>
        <v>身份空白</v>
      </c>
      <c r="DR13" s="268">
        <v>0</v>
      </c>
      <c r="DS13" s="268"/>
      <c r="DT13" s="268"/>
      <c r="DU13" s="268"/>
      <c r="DV13" s="268"/>
      <c r="DW13" s="268"/>
      <c r="DX13" s="268"/>
      <c r="DY13" s="268"/>
      <c r="DZ13" s="268"/>
      <c r="EA13" s="268"/>
      <c r="EB13" s="268">
        <f t="shared" si="35"/>
        <v>0</v>
      </c>
      <c r="EC13" s="268"/>
      <c r="ED13" s="268"/>
      <c r="EE13" s="268"/>
      <c r="EF13" s="268"/>
      <c r="EG13" s="268"/>
      <c r="EH13" s="268"/>
      <c r="EI13" s="268"/>
      <c r="EJ13" s="268"/>
      <c r="EK13" s="268"/>
      <c r="EL13" s="268"/>
      <c r="EM13" s="268"/>
      <c r="EN13" s="268"/>
      <c r="EO13" s="268"/>
      <c r="EP13" s="268"/>
      <c r="EQ13" s="268"/>
      <c r="ER13" s="268"/>
      <c r="ES13" s="268"/>
      <c r="ET13" s="268"/>
      <c r="EU13" s="259"/>
      <c r="EV13" s="259"/>
      <c r="EW13" s="259"/>
      <c r="EX13" s="258" t="str">
        <f t="shared" si="15"/>
        <v/>
      </c>
      <c r="EY13" s="258" t="str">
        <f t="shared" si="16"/>
        <v/>
      </c>
      <c r="EZ13" s="258" t="str">
        <f t="shared" si="17"/>
        <v/>
      </c>
      <c r="FA13" s="259" t="str">
        <f t="shared" si="18"/>
        <v/>
      </c>
      <c r="FB13" s="259" t="str">
        <f t="shared" si="19"/>
        <v/>
      </c>
      <c r="FC13" s="259" t="str">
        <f t="shared" si="20"/>
        <v/>
      </c>
      <c r="FD13" s="259" t="str">
        <f t="shared" si="21"/>
        <v/>
      </c>
      <c r="FE13" s="259" t="str">
        <f t="shared" si="22"/>
        <v/>
      </c>
      <c r="FF13" s="259" t="str">
        <f t="shared" si="23"/>
        <v/>
      </c>
      <c r="FG13" s="259" t="str">
        <f t="shared" si="24"/>
        <v/>
      </c>
      <c r="FH13" s="259" t="str">
        <f t="shared" si="25"/>
        <v/>
      </c>
      <c r="FI13" s="258" t="str">
        <f t="shared" si="26"/>
        <v/>
      </c>
      <c r="FJ13" s="260" t="str">
        <f t="shared" si="27"/>
        <v/>
      </c>
      <c r="FK13" s="259" t="str">
        <f t="shared" si="28"/>
        <v/>
      </c>
      <c r="FL13" s="259" t="str">
        <f t="shared" si="29"/>
        <v/>
      </c>
      <c r="FM13" s="259" t="str">
        <f t="shared" si="30"/>
        <v/>
      </c>
      <c r="FN13" s="259"/>
      <c r="FO13" s="259"/>
      <c r="FP13" s="259"/>
      <c r="FQ13" s="259"/>
      <c r="FR13" s="259"/>
      <c r="FS13" s="259"/>
      <c r="FT13" s="259"/>
      <c r="FU13" s="259"/>
      <c r="FV13" s="259" t="str">
        <f t="shared" si="31"/>
        <v/>
      </c>
      <c r="FW13" s="259" t="str">
        <f t="shared" si="32"/>
        <v/>
      </c>
      <c r="FX13" s="259" t="str">
        <f t="shared" si="33"/>
        <v/>
      </c>
      <c r="FY13" s="259"/>
      <c r="FZ13" s="259"/>
      <c r="GA13" s="259"/>
      <c r="GB13" s="259"/>
      <c r="GC13" s="259"/>
      <c r="GD13" s="259"/>
      <c r="GE13" s="259"/>
      <c r="GF13" s="259"/>
      <c r="GG13" s="259"/>
      <c r="GH13" s="259"/>
      <c r="GI13" s="259"/>
      <c r="GJ13" s="259"/>
      <c r="GK13" s="259"/>
      <c r="GL13" s="259"/>
      <c r="GM13" s="259"/>
      <c r="GN13" s="259"/>
      <c r="GO13" s="259" t="s">
        <v>263</v>
      </c>
      <c r="GP13" s="259"/>
      <c r="GQ13" s="259"/>
      <c r="GR13" s="259"/>
      <c r="GS13" s="259"/>
    </row>
    <row r="14" spans="1:201" s="271" customFormat="1" ht="79.5" customHeight="1">
      <c r="A14" s="287" t="str">
        <f t="shared" si="36"/>
        <v>114學年度第一學期</v>
      </c>
      <c r="B14" s="259"/>
      <c r="C14" s="398"/>
      <c r="D14" s="272" t="s">
        <v>60</v>
      </c>
      <c r="E14" s="272"/>
      <c r="F14" s="272"/>
      <c r="G14" s="273"/>
      <c r="H14" s="399"/>
      <c r="I14" s="399"/>
      <c r="J14" s="399"/>
      <c r="K14" s="399"/>
      <c r="L14" s="399"/>
      <c r="M14" s="400"/>
      <c r="N14" s="401"/>
      <c r="O14" s="243" t="s">
        <v>914</v>
      </c>
      <c r="P14" s="273" t="s">
        <v>869</v>
      </c>
      <c r="Q14" s="402"/>
      <c r="R14" s="403"/>
      <c r="S14" s="404"/>
      <c r="T14" s="405"/>
      <c r="U14" s="405"/>
      <c r="V14" s="405"/>
      <c r="W14" s="416"/>
      <c r="X14" s="405"/>
      <c r="Y14" s="405"/>
      <c r="Z14" s="405"/>
      <c r="AA14" s="405"/>
      <c r="AB14" s="405"/>
      <c r="AC14" s="405"/>
      <c r="AD14" s="405"/>
      <c r="AE14" s="405"/>
      <c r="AF14" s="406"/>
      <c r="AG14" s="407"/>
      <c r="AH14" s="407"/>
      <c r="AI14" s="407"/>
      <c r="AJ14" s="407"/>
      <c r="AK14" s="399"/>
      <c r="AL14" s="399"/>
      <c r="AM14" s="399"/>
      <c r="AN14" s="399"/>
      <c r="AO14" s="408"/>
      <c r="AP14" s="408"/>
      <c r="AQ14" s="417"/>
      <c r="AR14" s="417"/>
      <c r="AS14" s="398"/>
      <c r="AT14" s="398"/>
      <c r="AU14" s="398"/>
      <c r="AV14" s="398"/>
      <c r="AW14" s="398"/>
      <c r="AX14" s="398"/>
      <c r="AY14" s="410"/>
      <c r="AZ14" s="410"/>
      <c r="BA14" s="410"/>
      <c r="BB14" s="410"/>
      <c r="BC14" s="418"/>
      <c r="BD14" s="412"/>
      <c r="BE14" s="413"/>
      <c r="BF14" s="413"/>
      <c r="BG14" s="413"/>
      <c r="BH14" s="413"/>
      <c r="BI14" s="398"/>
      <c r="BJ14" s="398"/>
      <c r="BK14" s="398"/>
      <c r="BL14" s="398"/>
      <c r="BM14" s="398"/>
      <c r="BN14" s="398"/>
      <c r="BO14" s="398"/>
      <c r="BP14" s="398"/>
      <c r="BQ14" s="398"/>
      <c r="BR14" s="398"/>
      <c r="BS14" s="398"/>
      <c r="BT14" s="398"/>
      <c r="BU14" s="398"/>
      <c r="BV14" s="398"/>
      <c r="BW14" s="415" t="s">
        <v>1192</v>
      </c>
      <c r="BX14" s="415" t="s">
        <v>1193</v>
      </c>
      <c r="BY14" s="414"/>
      <c r="BZ14" s="415" t="s">
        <v>1192</v>
      </c>
      <c r="CA14" s="415" t="s">
        <v>1193</v>
      </c>
      <c r="CB14" s="414"/>
      <c r="CC14" s="414" t="s">
        <v>1194</v>
      </c>
      <c r="CD14" s="415" t="s">
        <v>1195</v>
      </c>
      <c r="CE14" s="414"/>
      <c r="CF14" s="414"/>
      <c r="CG14" s="414"/>
      <c r="CH14" s="415" t="s">
        <v>1196</v>
      </c>
      <c r="CI14" s="415" t="s">
        <v>1197</v>
      </c>
      <c r="CJ14" s="415" t="s">
        <v>1198</v>
      </c>
      <c r="CK14" s="414" t="s">
        <v>1199</v>
      </c>
      <c r="CL14" s="399"/>
      <c r="CM14" s="399"/>
      <c r="CN14" s="399"/>
      <c r="CO14" s="244">
        <f t="shared" si="0"/>
        <v>0</v>
      </c>
      <c r="CP14" s="288" t="s">
        <v>176</v>
      </c>
      <c r="CQ14" s="245" t="str">
        <f t="shared" si="1"/>
        <v/>
      </c>
      <c r="CR14" s="245" t="str">
        <f t="shared" si="2"/>
        <v/>
      </c>
      <c r="CS14" s="245">
        <v>0</v>
      </c>
      <c r="CT14" s="245" t="str">
        <f t="shared" si="34"/>
        <v/>
      </c>
      <c r="CU14" s="245" t="str">
        <f t="shared" si="3"/>
        <v/>
      </c>
      <c r="CV14" s="245" t="str">
        <f t="shared" si="4"/>
        <v/>
      </c>
      <c r="CW14" s="245" t="str">
        <f t="shared" si="5"/>
        <v/>
      </c>
      <c r="CX14" s="245" t="str">
        <f t="shared" si="6"/>
        <v/>
      </c>
      <c r="CY14" s="245" t="str">
        <f t="shared" si="7"/>
        <v/>
      </c>
      <c r="CZ14" s="245" t="str">
        <f t="shared" si="8"/>
        <v/>
      </c>
      <c r="DA14" s="261"/>
      <c r="DB14" s="261"/>
      <c r="DC14" s="262"/>
      <c r="DD14" s="262"/>
      <c r="DE14" s="263"/>
      <c r="DF14" s="275">
        <f>'編號 No7.家庭成員'!X$4</f>
        <v>1</v>
      </c>
      <c r="DG14" s="265">
        <f>'編號 No7.家庭成員'!N$23</f>
        <v>0</v>
      </c>
      <c r="DH14" s="265">
        <f>'編號 No7.家庭成員'!O$23</f>
        <v>0</v>
      </c>
      <c r="DI14" s="265">
        <f>'編號 No7.家庭成員'!P$23</f>
        <v>0</v>
      </c>
      <c r="DJ14" s="265">
        <f>'編號 No7.家庭成員'!Q$23</f>
        <v>0</v>
      </c>
      <c r="DK14" s="265">
        <f>'編號 No7.家庭成員'!R$23</f>
        <v>0</v>
      </c>
      <c r="DL14" s="266">
        <f t="shared" si="9"/>
        <v>0</v>
      </c>
      <c r="DM14" s="266">
        <f t="shared" si="10"/>
        <v>0</v>
      </c>
      <c r="DN14" s="266">
        <f t="shared" si="11"/>
        <v>0</v>
      </c>
      <c r="DO14" s="267" t="str">
        <f t="shared" si="12"/>
        <v>身份空白</v>
      </c>
      <c r="DP14" s="267" t="str">
        <f t="shared" si="13"/>
        <v>身份空白</v>
      </c>
      <c r="DQ14" s="267" t="str">
        <f t="shared" si="14"/>
        <v>身份空白</v>
      </c>
      <c r="DR14" s="268">
        <v>0</v>
      </c>
      <c r="DS14" s="268"/>
      <c r="DT14" s="268"/>
      <c r="DU14" s="268"/>
      <c r="DV14" s="268"/>
      <c r="DW14" s="268"/>
      <c r="DX14" s="268"/>
      <c r="DY14" s="268"/>
      <c r="DZ14" s="268"/>
      <c r="EA14" s="268"/>
      <c r="EB14" s="268">
        <f t="shared" si="35"/>
        <v>0</v>
      </c>
      <c r="EC14" s="268"/>
      <c r="ED14" s="268"/>
      <c r="EE14" s="268"/>
      <c r="EF14" s="268"/>
      <c r="EG14" s="268"/>
      <c r="EH14" s="268"/>
      <c r="EI14" s="268"/>
      <c r="EJ14" s="268"/>
      <c r="EK14" s="268"/>
      <c r="EL14" s="268"/>
      <c r="EM14" s="268"/>
      <c r="EN14" s="268"/>
      <c r="EO14" s="268"/>
      <c r="EP14" s="268"/>
      <c r="EQ14" s="268"/>
      <c r="ER14" s="268"/>
      <c r="ES14" s="268"/>
      <c r="ET14" s="268"/>
      <c r="EU14" s="259"/>
      <c r="EV14" s="259"/>
      <c r="EW14" s="259"/>
      <c r="EX14" s="258" t="str">
        <f t="shared" si="15"/>
        <v/>
      </c>
      <c r="EY14" s="258" t="str">
        <f t="shared" si="16"/>
        <v/>
      </c>
      <c r="EZ14" s="258" t="str">
        <f t="shared" si="17"/>
        <v/>
      </c>
      <c r="FA14" s="259" t="str">
        <f t="shared" si="18"/>
        <v/>
      </c>
      <c r="FB14" s="259" t="str">
        <f t="shared" si="19"/>
        <v/>
      </c>
      <c r="FC14" s="259" t="str">
        <f t="shared" si="20"/>
        <v/>
      </c>
      <c r="FD14" s="259" t="str">
        <f t="shared" si="21"/>
        <v/>
      </c>
      <c r="FE14" s="259" t="str">
        <f t="shared" si="22"/>
        <v/>
      </c>
      <c r="FF14" s="259" t="str">
        <f t="shared" si="23"/>
        <v/>
      </c>
      <c r="FG14" s="259" t="str">
        <f t="shared" si="24"/>
        <v/>
      </c>
      <c r="FH14" s="259" t="str">
        <f t="shared" si="25"/>
        <v/>
      </c>
      <c r="FI14" s="258" t="str">
        <f t="shared" si="26"/>
        <v/>
      </c>
      <c r="FJ14" s="260" t="str">
        <f t="shared" si="27"/>
        <v/>
      </c>
      <c r="FK14" s="259" t="str">
        <f t="shared" si="28"/>
        <v/>
      </c>
      <c r="FL14" s="259" t="str">
        <f t="shared" si="29"/>
        <v/>
      </c>
      <c r="FM14" s="259" t="str">
        <f t="shared" si="30"/>
        <v/>
      </c>
      <c r="FN14" s="259"/>
      <c r="FO14" s="259"/>
      <c r="FP14" s="259"/>
      <c r="FQ14" s="259"/>
      <c r="FR14" s="259"/>
      <c r="FS14" s="259"/>
      <c r="FT14" s="259"/>
      <c r="FU14" s="259"/>
      <c r="FV14" s="259" t="str">
        <f t="shared" si="31"/>
        <v/>
      </c>
      <c r="FW14" s="259" t="str">
        <f t="shared" si="32"/>
        <v/>
      </c>
      <c r="FX14" s="259" t="str">
        <f t="shared" si="33"/>
        <v/>
      </c>
      <c r="FY14" s="259"/>
      <c r="FZ14" s="259"/>
      <c r="GA14" s="259"/>
      <c r="GB14" s="259"/>
      <c r="GC14" s="259"/>
      <c r="GD14" s="259"/>
      <c r="GE14" s="259"/>
      <c r="GF14" s="259"/>
      <c r="GG14" s="259"/>
      <c r="GH14" s="259"/>
      <c r="GI14" s="259"/>
      <c r="GJ14" s="259"/>
      <c r="GK14" s="259"/>
      <c r="GL14" s="259"/>
      <c r="GM14" s="259"/>
      <c r="GN14" s="259"/>
      <c r="GO14" s="259" t="s">
        <v>263</v>
      </c>
      <c r="GP14" s="259"/>
      <c r="GQ14" s="259"/>
      <c r="GR14" s="259"/>
      <c r="GS14" s="259"/>
    </row>
    <row r="15" spans="1:201" s="271" customFormat="1" ht="79.5" customHeight="1">
      <c r="A15" s="287" t="str">
        <f t="shared" si="36"/>
        <v>114學年度第一學期</v>
      </c>
      <c r="B15" s="259"/>
      <c r="C15" s="398"/>
      <c r="D15" s="272" t="s">
        <v>61</v>
      </c>
      <c r="E15" s="272"/>
      <c r="F15" s="272"/>
      <c r="G15" s="273"/>
      <c r="H15" s="399"/>
      <c r="I15" s="399"/>
      <c r="J15" s="399"/>
      <c r="K15" s="399"/>
      <c r="L15" s="399"/>
      <c r="M15" s="400"/>
      <c r="N15" s="401"/>
      <c r="O15" s="243" t="s">
        <v>914</v>
      </c>
      <c r="P15" s="273" t="s">
        <v>869</v>
      </c>
      <c r="Q15" s="402"/>
      <c r="R15" s="403"/>
      <c r="S15" s="404"/>
      <c r="T15" s="405"/>
      <c r="U15" s="405"/>
      <c r="V15" s="405"/>
      <c r="W15" s="416"/>
      <c r="X15" s="405"/>
      <c r="Y15" s="405"/>
      <c r="Z15" s="405"/>
      <c r="AA15" s="405"/>
      <c r="AB15" s="405"/>
      <c r="AC15" s="405"/>
      <c r="AD15" s="405"/>
      <c r="AE15" s="405"/>
      <c r="AF15" s="406"/>
      <c r="AG15" s="407"/>
      <c r="AH15" s="407"/>
      <c r="AI15" s="407"/>
      <c r="AJ15" s="407"/>
      <c r="AK15" s="399"/>
      <c r="AL15" s="399"/>
      <c r="AM15" s="399"/>
      <c r="AN15" s="399"/>
      <c r="AO15" s="408"/>
      <c r="AP15" s="408"/>
      <c r="AQ15" s="417"/>
      <c r="AR15" s="417"/>
      <c r="AS15" s="398"/>
      <c r="AT15" s="398"/>
      <c r="AU15" s="398"/>
      <c r="AV15" s="398"/>
      <c r="AW15" s="398"/>
      <c r="AX15" s="398"/>
      <c r="AY15" s="410"/>
      <c r="AZ15" s="410"/>
      <c r="BA15" s="410"/>
      <c r="BB15" s="410"/>
      <c r="BC15" s="418"/>
      <c r="BD15" s="412"/>
      <c r="BE15" s="413"/>
      <c r="BF15" s="413"/>
      <c r="BG15" s="413"/>
      <c r="BH15" s="413"/>
      <c r="BI15" s="398"/>
      <c r="BJ15" s="398"/>
      <c r="BK15" s="398"/>
      <c r="BL15" s="398"/>
      <c r="BM15" s="398"/>
      <c r="BN15" s="398"/>
      <c r="BO15" s="398"/>
      <c r="BP15" s="398"/>
      <c r="BQ15" s="398"/>
      <c r="BR15" s="398"/>
      <c r="BS15" s="398"/>
      <c r="BT15" s="398"/>
      <c r="BU15" s="398"/>
      <c r="BV15" s="398"/>
      <c r="BW15" s="415" t="s">
        <v>1192</v>
      </c>
      <c r="BX15" s="415" t="s">
        <v>1193</v>
      </c>
      <c r="BY15" s="414"/>
      <c r="BZ15" s="415" t="s">
        <v>1192</v>
      </c>
      <c r="CA15" s="415" t="s">
        <v>1193</v>
      </c>
      <c r="CB15" s="414"/>
      <c r="CC15" s="414" t="s">
        <v>1194</v>
      </c>
      <c r="CD15" s="415" t="s">
        <v>1195</v>
      </c>
      <c r="CE15" s="414"/>
      <c r="CF15" s="414"/>
      <c r="CG15" s="414"/>
      <c r="CH15" s="415" t="s">
        <v>1196</v>
      </c>
      <c r="CI15" s="415" t="s">
        <v>1197</v>
      </c>
      <c r="CJ15" s="415" t="s">
        <v>1198</v>
      </c>
      <c r="CK15" s="414" t="s">
        <v>1199</v>
      </c>
      <c r="CL15" s="399"/>
      <c r="CM15" s="399"/>
      <c r="CN15" s="399"/>
      <c r="CO15" s="244">
        <f t="shared" si="0"/>
        <v>0</v>
      </c>
      <c r="CP15" s="288" t="s">
        <v>176</v>
      </c>
      <c r="CQ15" s="245" t="str">
        <f t="shared" si="1"/>
        <v/>
      </c>
      <c r="CR15" s="245" t="str">
        <f t="shared" si="2"/>
        <v/>
      </c>
      <c r="CS15" s="245">
        <v>0</v>
      </c>
      <c r="CT15" s="245" t="str">
        <f t="shared" si="34"/>
        <v/>
      </c>
      <c r="CU15" s="245" t="str">
        <f t="shared" si="3"/>
        <v/>
      </c>
      <c r="CV15" s="245" t="str">
        <f t="shared" si="4"/>
        <v/>
      </c>
      <c r="CW15" s="245" t="str">
        <f t="shared" si="5"/>
        <v/>
      </c>
      <c r="CX15" s="245" t="str">
        <f t="shared" si="6"/>
        <v/>
      </c>
      <c r="CY15" s="245" t="str">
        <f t="shared" si="7"/>
        <v/>
      </c>
      <c r="CZ15" s="245" t="str">
        <f t="shared" si="8"/>
        <v/>
      </c>
      <c r="DA15" s="261"/>
      <c r="DB15" s="261"/>
      <c r="DC15" s="262"/>
      <c r="DD15" s="262"/>
      <c r="DE15" s="263"/>
      <c r="DF15" s="275">
        <f>'編號 No8.家庭成員'!X$4</f>
        <v>1</v>
      </c>
      <c r="DG15" s="265">
        <f>'編號 No8.家庭成員'!N$23</f>
        <v>0</v>
      </c>
      <c r="DH15" s="265">
        <f>'編號 No8.家庭成員'!O$23</f>
        <v>0</v>
      </c>
      <c r="DI15" s="265">
        <f>'編號 No8.家庭成員'!P$23</f>
        <v>0</v>
      </c>
      <c r="DJ15" s="265">
        <f>'編號 No8.家庭成員'!Q$23</f>
        <v>0</v>
      </c>
      <c r="DK15" s="265">
        <f>'編號 No8.家庭成員'!R$23</f>
        <v>0</v>
      </c>
      <c r="DL15" s="266">
        <f t="shared" si="9"/>
        <v>0</v>
      </c>
      <c r="DM15" s="266">
        <f t="shared" si="10"/>
        <v>0</v>
      </c>
      <c r="DN15" s="266">
        <f t="shared" si="11"/>
        <v>0</v>
      </c>
      <c r="DO15" s="267" t="str">
        <f t="shared" si="12"/>
        <v>身份空白</v>
      </c>
      <c r="DP15" s="267" t="str">
        <f t="shared" si="13"/>
        <v>身份空白</v>
      </c>
      <c r="DQ15" s="267" t="str">
        <f t="shared" si="14"/>
        <v>身份空白</v>
      </c>
      <c r="DR15" s="268">
        <v>0</v>
      </c>
      <c r="DS15" s="268"/>
      <c r="DT15" s="268"/>
      <c r="DU15" s="268"/>
      <c r="DV15" s="268"/>
      <c r="DW15" s="268"/>
      <c r="DX15" s="268"/>
      <c r="DY15" s="268"/>
      <c r="DZ15" s="268"/>
      <c r="EA15" s="268"/>
      <c r="EB15" s="268">
        <f t="shared" si="35"/>
        <v>0</v>
      </c>
      <c r="EC15" s="268"/>
      <c r="ED15" s="268"/>
      <c r="EE15" s="268"/>
      <c r="EF15" s="268"/>
      <c r="EG15" s="268"/>
      <c r="EH15" s="268"/>
      <c r="EI15" s="268"/>
      <c r="EJ15" s="268"/>
      <c r="EK15" s="268"/>
      <c r="EL15" s="268"/>
      <c r="EM15" s="268"/>
      <c r="EN15" s="268"/>
      <c r="EO15" s="268"/>
      <c r="EP15" s="268"/>
      <c r="EQ15" s="268"/>
      <c r="ER15" s="268"/>
      <c r="ES15" s="268"/>
      <c r="ET15" s="268"/>
      <c r="EU15" s="259"/>
      <c r="EV15" s="259"/>
      <c r="EW15" s="259"/>
      <c r="EX15" s="258" t="str">
        <f t="shared" si="15"/>
        <v/>
      </c>
      <c r="EY15" s="258" t="str">
        <f t="shared" si="16"/>
        <v/>
      </c>
      <c r="EZ15" s="258" t="str">
        <f t="shared" si="17"/>
        <v/>
      </c>
      <c r="FA15" s="259" t="str">
        <f t="shared" si="18"/>
        <v/>
      </c>
      <c r="FB15" s="259" t="str">
        <f t="shared" si="19"/>
        <v/>
      </c>
      <c r="FC15" s="259" t="str">
        <f t="shared" si="20"/>
        <v/>
      </c>
      <c r="FD15" s="259" t="str">
        <f t="shared" si="21"/>
        <v/>
      </c>
      <c r="FE15" s="259" t="str">
        <f t="shared" si="22"/>
        <v/>
      </c>
      <c r="FF15" s="259" t="str">
        <f t="shared" si="23"/>
        <v/>
      </c>
      <c r="FG15" s="259" t="str">
        <f t="shared" si="24"/>
        <v/>
      </c>
      <c r="FH15" s="259" t="str">
        <f t="shared" si="25"/>
        <v/>
      </c>
      <c r="FI15" s="258" t="str">
        <f t="shared" si="26"/>
        <v/>
      </c>
      <c r="FJ15" s="260" t="str">
        <f t="shared" si="27"/>
        <v/>
      </c>
      <c r="FK15" s="259" t="str">
        <f t="shared" si="28"/>
        <v/>
      </c>
      <c r="FL15" s="259" t="str">
        <f t="shared" si="29"/>
        <v/>
      </c>
      <c r="FM15" s="259" t="str">
        <f t="shared" si="30"/>
        <v/>
      </c>
      <c r="FN15" s="259"/>
      <c r="FO15" s="259"/>
      <c r="FP15" s="259"/>
      <c r="FQ15" s="259"/>
      <c r="FR15" s="259"/>
      <c r="FS15" s="259"/>
      <c r="FT15" s="259"/>
      <c r="FU15" s="259"/>
      <c r="FV15" s="259" t="str">
        <f t="shared" si="31"/>
        <v/>
      </c>
      <c r="FW15" s="259" t="str">
        <f t="shared" si="32"/>
        <v/>
      </c>
      <c r="FX15" s="259" t="str">
        <f t="shared" si="33"/>
        <v/>
      </c>
      <c r="FY15" s="259"/>
      <c r="FZ15" s="259"/>
      <c r="GA15" s="259"/>
      <c r="GB15" s="259"/>
      <c r="GC15" s="259"/>
      <c r="GD15" s="259"/>
      <c r="GE15" s="259"/>
      <c r="GF15" s="259"/>
      <c r="GG15" s="259"/>
      <c r="GH15" s="259"/>
      <c r="GI15" s="259"/>
      <c r="GJ15" s="259"/>
      <c r="GK15" s="259"/>
      <c r="GL15" s="259"/>
      <c r="GM15" s="259"/>
      <c r="GN15" s="259"/>
      <c r="GO15" s="259" t="s">
        <v>263</v>
      </c>
      <c r="GP15" s="259"/>
      <c r="GQ15" s="259"/>
      <c r="GR15" s="259"/>
      <c r="GS15" s="259"/>
    </row>
    <row r="16" spans="1:201" s="271" customFormat="1" ht="79.5" customHeight="1">
      <c r="A16" s="287" t="str">
        <f t="shared" si="36"/>
        <v>114學年度第一學期</v>
      </c>
      <c r="B16" s="259"/>
      <c r="C16" s="398"/>
      <c r="D16" s="272" t="s">
        <v>62</v>
      </c>
      <c r="E16" s="272"/>
      <c r="F16" s="272"/>
      <c r="G16" s="273"/>
      <c r="H16" s="399"/>
      <c r="I16" s="399"/>
      <c r="J16" s="399"/>
      <c r="K16" s="399"/>
      <c r="L16" s="399"/>
      <c r="M16" s="400"/>
      <c r="N16" s="401"/>
      <c r="O16" s="243" t="s">
        <v>914</v>
      </c>
      <c r="P16" s="273" t="s">
        <v>869</v>
      </c>
      <c r="Q16" s="402"/>
      <c r="R16" s="403"/>
      <c r="S16" s="404"/>
      <c r="T16" s="405"/>
      <c r="U16" s="405"/>
      <c r="V16" s="405"/>
      <c r="W16" s="416"/>
      <c r="X16" s="405"/>
      <c r="Y16" s="405"/>
      <c r="Z16" s="405"/>
      <c r="AA16" s="405"/>
      <c r="AB16" s="405"/>
      <c r="AC16" s="405"/>
      <c r="AD16" s="405"/>
      <c r="AE16" s="405"/>
      <c r="AF16" s="406"/>
      <c r="AG16" s="407"/>
      <c r="AH16" s="407"/>
      <c r="AI16" s="407"/>
      <c r="AJ16" s="407"/>
      <c r="AK16" s="399"/>
      <c r="AL16" s="399"/>
      <c r="AM16" s="399"/>
      <c r="AN16" s="399"/>
      <c r="AO16" s="408"/>
      <c r="AP16" s="408"/>
      <c r="AQ16" s="417"/>
      <c r="AR16" s="417"/>
      <c r="AS16" s="398"/>
      <c r="AT16" s="398"/>
      <c r="AU16" s="398"/>
      <c r="AV16" s="398"/>
      <c r="AW16" s="398"/>
      <c r="AX16" s="398"/>
      <c r="AY16" s="410"/>
      <c r="AZ16" s="410"/>
      <c r="BA16" s="410"/>
      <c r="BB16" s="410"/>
      <c r="BC16" s="418"/>
      <c r="BD16" s="412"/>
      <c r="BE16" s="413"/>
      <c r="BF16" s="413"/>
      <c r="BG16" s="413"/>
      <c r="BH16" s="413"/>
      <c r="BI16" s="398"/>
      <c r="BJ16" s="398"/>
      <c r="BK16" s="398"/>
      <c r="BL16" s="398"/>
      <c r="BM16" s="398"/>
      <c r="BN16" s="398"/>
      <c r="BO16" s="398"/>
      <c r="BP16" s="398"/>
      <c r="BQ16" s="398"/>
      <c r="BR16" s="398"/>
      <c r="BS16" s="398"/>
      <c r="BT16" s="398"/>
      <c r="BU16" s="398"/>
      <c r="BV16" s="398"/>
      <c r="BW16" s="415" t="s">
        <v>1192</v>
      </c>
      <c r="BX16" s="415" t="s">
        <v>1193</v>
      </c>
      <c r="BY16" s="414"/>
      <c r="BZ16" s="415" t="s">
        <v>1192</v>
      </c>
      <c r="CA16" s="415" t="s">
        <v>1193</v>
      </c>
      <c r="CB16" s="414"/>
      <c r="CC16" s="414" t="s">
        <v>1194</v>
      </c>
      <c r="CD16" s="415" t="s">
        <v>1195</v>
      </c>
      <c r="CE16" s="414"/>
      <c r="CF16" s="414"/>
      <c r="CG16" s="414"/>
      <c r="CH16" s="415" t="s">
        <v>1196</v>
      </c>
      <c r="CI16" s="415" t="s">
        <v>1197</v>
      </c>
      <c r="CJ16" s="415" t="s">
        <v>1198</v>
      </c>
      <c r="CK16" s="414" t="s">
        <v>1199</v>
      </c>
      <c r="CL16" s="399"/>
      <c r="CM16" s="399"/>
      <c r="CN16" s="399"/>
      <c r="CO16" s="244">
        <f t="shared" si="0"/>
        <v>0</v>
      </c>
      <c r="CP16" s="288" t="s">
        <v>176</v>
      </c>
      <c r="CQ16" s="245" t="str">
        <f t="shared" si="1"/>
        <v/>
      </c>
      <c r="CR16" s="245" t="str">
        <f t="shared" si="2"/>
        <v/>
      </c>
      <c r="CS16" s="245">
        <v>0</v>
      </c>
      <c r="CT16" s="245" t="str">
        <f t="shared" si="34"/>
        <v/>
      </c>
      <c r="CU16" s="245" t="str">
        <f t="shared" si="3"/>
        <v/>
      </c>
      <c r="CV16" s="245" t="str">
        <f t="shared" si="4"/>
        <v/>
      </c>
      <c r="CW16" s="245" t="str">
        <f t="shared" si="5"/>
        <v/>
      </c>
      <c r="CX16" s="245" t="str">
        <f t="shared" si="6"/>
        <v/>
      </c>
      <c r="CY16" s="245" t="str">
        <f t="shared" si="7"/>
        <v/>
      </c>
      <c r="CZ16" s="245" t="str">
        <f t="shared" si="8"/>
        <v/>
      </c>
      <c r="DA16" s="261"/>
      <c r="DB16" s="261"/>
      <c r="DC16" s="262"/>
      <c r="DD16" s="262"/>
      <c r="DE16" s="263"/>
      <c r="DF16" s="275">
        <f>'編號 No9.家庭成員'!X$4</f>
        <v>1</v>
      </c>
      <c r="DG16" s="265">
        <f>'編號 No9.家庭成員'!N$23</f>
        <v>0</v>
      </c>
      <c r="DH16" s="265">
        <f>'編號 No9.家庭成員'!O$23</f>
        <v>0</v>
      </c>
      <c r="DI16" s="265">
        <f>'編號 No9.家庭成員'!P$23</f>
        <v>0</v>
      </c>
      <c r="DJ16" s="265">
        <f>'編號 No9.家庭成員'!Q$23</f>
        <v>0</v>
      </c>
      <c r="DK16" s="265">
        <f>'編號 No9.家庭成員'!R$23</f>
        <v>0</v>
      </c>
      <c r="DL16" s="266">
        <f t="shared" si="9"/>
        <v>0</v>
      </c>
      <c r="DM16" s="266">
        <f t="shared" si="10"/>
        <v>0</v>
      </c>
      <c r="DN16" s="266">
        <f t="shared" si="11"/>
        <v>0</v>
      </c>
      <c r="DO16" s="267" t="str">
        <f t="shared" si="12"/>
        <v>身份空白</v>
      </c>
      <c r="DP16" s="267" t="str">
        <f t="shared" si="13"/>
        <v>身份空白</v>
      </c>
      <c r="DQ16" s="267" t="str">
        <f t="shared" si="14"/>
        <v>身份空白</v>
      </c>
      <c r="DR16" s="268">
        <v>0</v>
      </c>
      <c r="DS16" s="268"/>
      <c r="DT16" s="268"/>
      <c r="DU16" s="268"/>
      <c r="DV16" s="268"/>
      <c r="DW16" s="268"/>
      <c r="DX16" s="268"/>
      <c r="DY16" s="268"/>
      <c r="DZ16" s="268"/>
      <c r="EA16" s="268"/>
      <c r="EB16" s="268">
        <f t="shared" si="35"/>
        <v>0</v>
      </c>
      <c r="EC16" s="268"/>
      <c r="ED16" s="268"/>
      <c r="EE16" s="268"/>
      <c r="EF16" s="268"/>
      <c r="EG16" s="268"/>
      <c r="EH16" s="268"/>
      <c r="EI16" s="268"/>
      <c r="EJ16" s="268"/>
      <c r="EK16" s="268"/>
      <c r="EL16" s="268"/>
      <c r="EM16" s="268"/>
      <c r="EN16" s="268"/>
      <c r="EO16" s="268"/>
      <c r="EP16" s="268"/>
      <c r="EQ16" s="268"/>
      <c r="ER16" s="268"/>
      <c r="ES16" s="268"/>
      <c r="ET16" s="268"/>
      <c r="EU16" s="259"/>
      <c r="EV16" s="259"/>
      <c r="EW16" s="259"/>
      <c r="EX16" s="258" t="str">
        <f t="shared" si="15"/>
        <v/>
      </c>
      <c r="EY16" s="258" t="str">
        <f t="shared" si="16"/>
        <v/>
      </c>
      <c r="EZ16" s="258" t="str">
        <f t="shared" si="17"/>
        <v/>
      </c>
      <c r="FA16" s="259" t="str">
        <f t="shared" si="18"/>
        <v/>
      </c>
      <c r="FB16" s="259" t="str">
        <f t="shared" si="19"/>
        <v/>
      </c>
      <c r="FC16" s="259" t="str">
        <f t="shared" si="20"/>
        <v/>
      </c>
      <c r="FD16" s="259" t="str">
        <f t="shared" si="21"/>
        <v/>
      </c>
      <c r="FE16" s="259" t="str">
        <f t="shared" si="22"/>
        <v/>
      </c>
      <c r="FF16" s="259" t="str">
        <f t="shared" si="23"/>
        <v/>
      </c>
      <c r="FG16" s="259" t="str">
        <f t="shared" si="24"/>
        <v/>
      </c>
      <c r="FH16" s="259" t="str">
        <f t="shared" si="25"/>
        <v/>
      </c>
      <c r="FI16" s="258" t="str">
        <f t="shared" si="26"/>
        <v/>
      </c>
      <c r="FJ16" s="260" t="str">
        <f t="shared" si="27"/>
        <v/>
      </c>
      <c r="FK16" s="259" t="str">
        <f t="shared" si="28"/>
        <v/>
      </c>
      <c r="FL16" s="259" t="str">
        <f t="shared" si="29"/>
        <v/>
      </c>
      <c r="FM16" s="259" t="str">
        <f t="shared" si="30"/>
        <v/>
      </c>
      <c r="FN16" s="259"/>
      <c r="FO16" s="259"/>
      <c r="FP16" s="259"/>
      <c r="FQ16" s="259"/>
      <c r="FR16" s="259"/>
      <c r="FS16" s="259"/>
      <c r="FT16" s="259"/>
      <c r="FU16" s="259"/>
      <c r="FV16" s="259" t="str">
        <f t="shared" si="31"/>
        <v/>
      </c>
      <c r="FW16" s="259" t="str">
        <f t="shared" si="32"/>
        <v/>
      </c>
      <c r="FX16" s="259" t="str">
        <f t="shared" si="33"/>
        <v/>
      </c>
      <c r="FY16" s="259"/>
      <c r="FZ16" s="259"/>
      <c r="GA16" s="259"/>
      <c r="GB16" s="259"/>
      <c r="GC16" s="259"/>
      <c r="GD16" s="259"/>
      <c r="GE16" s="259"/>
      <c r="GF16" s="259"/>
      <c r="GG16" s="259"/>
      <c r="GH16" s="259"/>
      <c r="GI16" s="259"/>
      <c r="GJ16" s="259"/>
      <c r="GK16" s="259"/>
      <c r="GL16" s="259"/>
      <c r="GM16" s="259"/>
      <c r="GN16" s="259"/>
      <c r="GO16" s="259" t="s">
        <v>263</v>
      </c>
      <c r="GP16" s="259"/>
      <c r="GQ16" s="259"/>
      <c r="GR16" s="259"/>
      <c r="GS16" s="259"/>
    </row>
    <row r="17" spans="1:201" s="271" customFormat="1" ht="79.5" customHeight="1">
      <c r="A17" s="287" t="str">
        <f t="shared" si="36"/>
        <v>114學年度第一學期</v>
      </c>
      <c r="B17" s="259"/>
      <c r="C17" s="398"/>
      <c r="D17" s="272" t="s">
        <v>63</v>
      </c>
      <c r="E17" s="272"/>
      <c r="F17" s="272"/>
      <c r="G17" s="273"/>
      <c r="H17" s="399"/>
      <c r="I17" s="399"/>
      <c r="J17" s="399"/>
      <c r="K17" s="399"/>
      <c r="L17" s="399"/>
      <c r="M17" s="400"/>
      <c r="N17" s="401"/>
      <c r="O17" s="243" t="s">
        <v>914</v>
      </c>
      <c r="P17" s="273" t="s">
        <v>869</v>
      </c>
      <c r="Q17" s="402"/>
      <c r="R17" s="403"/>
      <c r="S17" s="404"/>
      <c r="T17" s="405"/>
      <c r="U17" s="405"/>
      <c r="V17" s="405"/>
      <c r="W17" s="416"/>
      <c r="X17" s="405"/>
      <c r="Y17" s="405"/>
      <c r="Z17" s="405"/>
      <c r="AA17" s="405"/>
      <c r="AB17" s="405"/>
      <c r="AC17" s="405"/>
      <c r="AD17" s="405"/>
      <c r="AE17" s="405"/>
      <c r="AF17" s="406"/>
      <c r="AG17" s="407"/>
      <c r="AH17" s="407"/>
      <c r="AI17" s="407"/>
      <c r="AJ17" s="407"/>
      <c r="AK17" s="399"/>
      <c r="AL17" s="399"/>
      <c r="AM17" s="399"/>
      <c r="AN17" s="399"/>
      <c r="AO17" s="408"/>
      <c r="AP17" s="408"/>
      <c r="AQ17" s="417"/>
      <c r="AR17" s="417"/>
      <c r="AS17" s="398"/>
      <c r="AT17" s="398"/>
      <c r="AU17" s="398"/>
      <c r="AV17" s="398"/>
      <c r="AW17" s="398"/>
      <c r="AX17" s="398"/>
      <c r="AY17" s="410"/>
      <c r="AZ17" s="410"/>
      <c r="BA17" s="410"/>
      <c r="BB17" s="410"/>
      <c r="BC17" s="418"/>
      <c r="BD17" s="412"/>
      <c r="BE17" s="413"/>
      <c r="BF17" s="413"/>
      <c r="BG17" s="413"/>
      <c r="BH17" s="413"/>
      <c r="BI17" s="398"/>
      <c r="BJ17" s="398"/>
      <c r="BK17" s="398"/>
      <c r="BL17" s="398"/>
      <c r="BM17" s="398"/>
      <c r="BN17" s="398"/>
      <c r="BO17" s="398"/>
      <c r="BP17" s="398"/>
      <c r="BQ17" s="398"/>
      <c r="BR17" s="398"/>
      <c r="BS17" s="398"/>
      <c r="BT17" s="398"/>
      <c r="BU17" s="398"/>
      <c r="BV17" s="398"/>
      <c r="BW17" s="415" t="s">
        <v>1192</v>
      </c>
      <c r="BX17" s="415" t="s">
        <v>1193</v>
      </c>
      <c r="BY17" s="414"/>
      <c r="BZ17" s="415" t="s">
        <v>1192</v>
      </c>
      <c r="CA17" s="415" t="s">
        <v>1193</v>
      </c>
      <c r="CB17" s="414"/>
      <c r="CC17" s="414" t="s">
        <v>1194</v>
      </c>
      <c r="CD17" s="415" t="s">
        <v>1195</v>
      </c>
      <c r="CE17" s="414"/>
      <c r="CF17" s="414"/>
      <c r="CG17" s="414"/>
      <c r="CH17" s="415" t="s">
        <v>1196</v>
      </c>
      <c r="CI17" s="415" t="s">
        <v>1197</v>
      </c>
      <c r="CJ17" s="415" t="s">
        <v>1198</v>
      </c>
      <c r="CK17" s="414" t="s">
        <v>1199</v>
      </c>
      <c r="CL17" s="399"/>
      <c r="CM17" s="399"/>
      <c r="CN17" s="399"/>
      <c r="CO17" s="244">
        <f t="shared" si="0"/>
        <v>0</v>
      </c>
      <c r="CP17" s="288" t="s">
        <v>176</v>
      </c>
      <c r="CQ17" s="245" t="str">
        <f t="shared" si="1"/>
        <v/>
      </c>
      <c r="CR17" s="245" t="str">
        <f t="shared" si="2"/>
        <v/>
      </c>
      <c r="CS17" s="245">
        <v>0</v>
      </c>
      <c r="CT17" s="245" t="str">
        <f t="shared" si="34"/>
        <v/>
      </c>
      <c r="CU17" s="245" t="str">
        <f t="shared" si="3"/>
        <v/>
      </c>
      <c r="CV17" s="245" t="str">
        <f t="shared" si="4"/>
        <v/>
      </c>
      <c r="CW17" s="245" t="str">
        <f t="shared" si="5"/>
        <v/>
      </c>
      <c r="CX17" s="245" t="str">
        <f t="shared" si="6"/>
        <v/>
      </c>
      <c r="CY17" s="245" t="str">
        <f t="shared" si="7"/>
        <v/>
      </c>
      <c r="CZ17" s="245" t="str">
        <f t="shared" si="8"/>
        <v/>
      </c>
      <c r="DA17" s="261"/>
      <c r="DB17" s="261"/>
      <c r="DC17" s="262"/>
      <c r="DD17" s="262"/>
      <c r="DE17" s="263"/>
      <c r="DF17" s="275">
        <f>'編號 No10.家庭成員'!X$4</f>
        <v>1</v>
      </c>
      <c r="DG17" s="265">
        <f>'編號 No10.家庭成員'!N$23</f>
        <v>0</v>
      </c>
      <c r="DH17" s="265">
        <f>'編號 No10.家庭成員'!O$23</f>
        <v>0</v>
      </c>
      <c r="DI17" s="265">
        <f>'編號 No10.家庭成員'!P$23</f>
        <v>0</v>
      </c>
      <c r="DJ17" s="265">
        <f>'編號 No10.家庭成員'!Q$23</f>
        <v>0</v>
      </c>
      <c r="DK17" s="265">
        <f>'編號 No10.家庭成員'!R$23</f>
        <v>0</v>
      </c>
      <c r="DL17" s="266">
        <f t="shared" si="9"/>
        <v>0</v>
      </c>
      <c r="DM17" s="266">
        <f t="shared" si="10"/>
        <v>0</v>
      </c>
      <c r="DN17" s="266">
        <f t="shared" si="11"/>
        <v>0</v>
      </c>
      <c r="DO17" s="267" t="str">
        <f t="shared" si="12"/>
        <v>身份空白</v>
      </c>
      <c r="DP17" s="267" t="str">
        <f t="shared" si="13"/>
        <v>身份空白</v>
      </c>
      <c r="DQ17" s="267" t="str">
        <f t="shared" si="14"/>
        <v>身份空白</v>
      </c>
      <c r="DR17" s="268">
        <v>0</v>
      </c>
      <c r="DS17" s="268"/>
      <c r="DT17" s="268"/>
      <c r="DU17" s="268"/>
      <c r="DV17" s="268"/>
      <c r="DW17" s="268"/>
      <c r="DX17" s="268"/>
      <c r="DY17" s="268"/>
      <c r="DZ17" s="268"/>
      <c r="EA17" s="268"/>
      <c r="EB17" s="268">
        <f t="shared" si="35"/>
        <v>0</v>
      </c>
      <c r="EC17" s="268"/>
      <c r="ED17" s="268"/>
      <c r="EE17" s="268"/>
      <c r="EF17" s="268"/>
      <c r="EG17" s="268"/>
      <c r="EH17" s="268"/>
      <c r="EI17" s="268"/>
      <c r="EJ17" s="268"/>
      <c r="EK17" s="268"/>
      <c r="EL17" s="268"/>
      <c r="EM17" s="268"/>
      <c r="EN17" s="268"/>
      <c r="EO17" s="268"/>
      <c r="EP17" s="268"/>
      <c r="EQ17" s="268"/>
      <c r="ER17" s="268"/>
      <c r="ES17" s="268"/>
      <c r="ET17" s="268"/>
      <c r="EU17" s="259"/>
      <c r="EV17" s="259"/>
      <c r="EW17" s="259"/>
      <c r="EX17" s="258" t="str">
        <f t="shared" si="15"/>
        <v/>
      </c>
      <c r="EY17" s="258" t="str">
        <f t="shared" si="16"/>
        <v/>
      </c>
      <c r="EZ17" s="258" t="str">
        <f t="shared" si="17"/>
        <v/>
      </c>
      <c r="FA17" s="259" t="str">
        <f t="shared" si="18"/>
        <v/>
      </c>
      <c r="FB17" s="259" t="str">
        <f t="shared" si="19"/>
        <v/>
      </c>
      <c r="FC17" s="259" t="str">
        <f t="shared" si="20"/>
        <v/>
      </c>
      <c r="FD17" s="259" t="str">
        <f t="shared" si="21"/>
        <v/>
      </c>
      <c r="FE17" s="259" t="str">
        <f t="shared" si="22"/>
        <v/>
      </c>
      <c r="FF17" s="259" t="str">
        <f t="shared" si="23"/>
        <v/>
      </c>
      <c r="FG17" s="259" t="str">
        <f t="shared" si="24"/>
        <v/>
      </c>
      <c r="FH17" s="259" t="str">
        <f t="shared" si="25"/>
        <v/>
      </c>
      <c r="FI17" s="258" t="str">
        <f t="shared" si="26"/>
        <v/>
      </c>
      <c r="FJ17" s="260" t="str">
        <f t="shared" si="27"/>
        <v/>
      </c>
      <c r="FK17" s="259" t="str">
        <f t="shared" si="28"/>
        <v/>
      </c>
      <c r="FL17" s="259" t="str">
        <f t="shared" si="29"/>
        <v/>
      </c>
      <c r="FM17" s="259" t="str">
        <f t="shared" si="30"/>
        <v/>
      </c>
      <c r="FN17" s="259"/>
      <c r="FO17" s="259"/>
      <c r="FP17" s="259"/>
      <c r="FQ17" s="259"/>
      <c r="FR17" s="259"/>
      <c r="FS17" s="259"/>
      <c r="FT17" s="259"/>
      <c r="FU17" s="259"/>
      <c r="FV17" s="259" t="str">
        <f t="shared" si="31"/>
        <v/>
      </c>
      <c r="FW17" s="259" t="str">
        <f t="shared" si="32"/>
        <v/>
      </c>
      <c r="FX17" s="259" t="str">
        <f t="shared" si="33"/>
        <v/>
      </c>
      <c r="FY17" s="259"/>
      <c r="FZ17" s="259"/>
      <c r="GA17" s="259"/>
      <c r="GB17" s="259"/>
      <c r="GC17" s="259"/>
      <c r="GD17" s="259"/>
      <c r="GE17" s="259"/>
      <c r="GF17" s="259"/>
      <c r="GG17" s="259"/>
      <c r="GH17" s="259"/>
      <c r="GI17" s="259"/>
      <c r="GJ17" s="259"/>
      <c r="GK17" s="259"/>
      <c r="GL17" s="259"/>
      <c r="GM17" s="259"/>
      <c r="GN17" s="259"/>
      <c r="GO17" s="259" t="s">
        <v>263</v>
      </c>
      <c r="GP17" s="259"/>
      <c r="GQ17" s="259"/>
      <c r="GR17" s="259"/>
      <c r="GS17" s="259"/>
    </row>
    <row r="18" spans="1:201" s="271" customFormat="1" ht="79.5" customHeight="1">
      <c r="A18" s="287" t="str">
        <f t="shared" si="36"/>
        <v>114學年度第一學期</v>
      </c>
      <c r="B18" s="259"/>
      <c r="C18" s="398"/>
      <c r="D18" s="272" t="s">
        <v>64</v>
      </c>
      <c r="E18" s="272"/>
      <c r="F18" s="272"/>
      <c r="G18" s="273"/>
      <c r="H18" s="399"/>
      <c r="I18" s="399"/>
      <c r="J18" s="399"/>
      <c r="K18" s="399"/>
      <c r="L18" s="399"/>
      <c r="M18" s="400"/>
      <c r="N18" s="401"/>
      <c r="O18" s="243" t="s">
        <v>914</v>
      </c>
      <c r="P18" s="273" t="s">
        <v>869</v>
      </c>
      <c r="Q18" s="402"/>
      <c r="R18" s="403"/>
      <c r="S18" s="404"/>
      <c r="T18" s="405"/>
      <c r="U18" s="405"/>
      <c r="V18" s="405"/>
      <c r="W18" s="416"/>
      <c r="X18" s="405"/>
      <c r="Y18" s="405"/>
      <c r="Z18" s="405"/>
      <c r="AA18" s="405"/>
      <c r="AB18" s="405"/>
      <c r="AC18" s="405"/>
      <c r="AD18" s="405"/>
      <c r="AE18" s="405"/>
      <c r="AF18" s="406"/>
      <c r="AG18" s="407"/>
      <c r="AH18" s="407"/>
      <c r="AI18" s="407"/>
      <c r="AJ18" s="407"/>
      <c r="AK18" s="399"/>
      <c r="AL18" s="399"/>
      <c r="AM18" s="399"/>
      <c r="AN18" s="399"/>
      <c r="AO18" s="408"/>
      <c r="AP18" s="408"/>
      <c r="AQ18" s="417"/>
      <c r="AR18" s="417"/>
      <c r="AS18" s="398"/>
      <c r="AT18" s="398"/>
      <c r="AU18" s="398"/>
      <c r="AV18" s="398"/>
      <c r="AW18" s="398"/>
      <c r="AX18" s="398"/>
      <c r="AY18" s="410"/>
      <c r="AZ18" s="410"/>
      <c r="BA18" s="410"/>
      <c r="BB18" s="410"/>
      <c r="BC18" s="418"/>
      <c r="BD18" s="412"/>
      <c r="BE18" s="413"/>
      <c r="BF18" s="413"/>
      <c r="BG18" s="413"/>
      <c r="BH18" s="413"/>
      <c r="BI18" s="398"/>
      <c r="BJ18" s="398"/>
      <c r="BK18" s="398"/>
      <c r="BL18" s="398"/>
      <c r="BM18" s="398"/>
      <c r="BN18" s="398"/>
      <c r="BO18" s="398"/>
      <c r="BP18" s="398"/>
      <c r="BQ18" s="398"/>
      <c r="BR18" s="398"/>
      <c r="BS18" s="398"/>
      <c r="BT18" s="398"/>
      <c r="BU18" s="398"/>
      <c r="BV18" s="398"/>
      <c r="BW18" s="415" t="s">
        <v>1192</v>
      </c>
      <c r="BX18" s="415" t="s">
        <v>1193</v>
      </c>
      <c r="BY18" s="414"/>
      <c r="BZ18" s="415" t="s">
        <v>1192</v>
      </c>
      <c r="CA18" s="415" t="s">
        <v>1193</v>
      </c>
      <c r="CB18" s="414"/>
      <c r="CC18" s="414" t="s">
        <v>1194</v>
      </c>
      <c r="CD18" s="415" t="s">
        <v>1195</v>
      </c>
      <c r="CE18" s="414"/>
      <c r="CF18" s="414"/>
      <c r="CG18" s="414"/>
      <c r="CH18" s="415" t="s">
        <v>1196</v>
      </c>
      <c r="CI18" s="415" t="s">
        <v>1197</v>
      </c>
      <c r="CJ18" s="415" t="s">
        <v>1198</v>
      </c>
      <c r="CK18" s="414" t="s">
        <v>1199</v>
      </c>
      <c r="CL18" s="399"/>
      <c r="CM18" s="399"/>
      <c r="CN18" s="399"/>
      <c r="CO18" s="244">
        <f t="shared" si="0"/>
        <v>0</v>
      </c>
      <c r="CP18" s="288" t="s">
        <v>176</v>
      </c>
      <c r="CQ18" s="245" t="str">
        <f t="shared" si="1"/>
        <v/>
      </c>
      <c r="CR18" s="245" t="str">
        <f t="shared" si="2"/>
        <v/>
      </c>
      <c r="CS18" s="245">
        <v>0</v>
      </c>
      <c r="CT18" s="245" t="str">
        <f t="shared" si="34"/>
        <v/>
      </c>
      <c r="CU18" s="245" t="str">
        <f t="shared" si="3"/>
        <v/>
      </c>
      <c r="CV18" s="245" t="str">
        <f t="shared" si="4"/>
        <v/>
      </c>
      <c r="CW18" s="245" t="str">
        <f t="shared" si="5"/>
        <v/>
      </c>
      <c r="CX18" s="245" t="str">
        <f t="shared" si="6"/>
        <v/>
      </c>
      <c r="CY18" s="245" t="str">
        <f t="shared" si="7"/>
        <v/>
      </c>
      <c r="CZ18" s="245" t="str">
        <f t="shared" si="8"/>
        <v/>
      </c>
      <c r="DA18" s="261"/>
      <c r="DB18" s="261"/>
      <c r="DC18" s="262"/>
      <c r="DD18" s="262"/>
      <c r="DE18" s="263"/>
      <c r="DF18" s="275">
        <f>'編號 No11.家庭成員'!X$4</f>
        <v>1</v>
      </c>
      <c r="DG18" s="265">
        <f>'編號 No11.家庭成員'!N$23</f>
        <v>0</v>
      </c>
      <c r="DH18" s="265">
        <f>'編號 No11.家庭成員'!O$23</f>
        <v>0</v>
      </c>
      <c r="DI18" s="265">
        <f>'編號 No11.家庭成員'!P$23</f>
        <v>0</v>
      </c>
      <c r="DJ18" s="265">
        <f>'編號 No11.家庭成員'!Q$23</f>
        <v>0</v>
      </c>
      <c r="DK18" s="265">
        <f>'編號 No11.家庭成員'!R$23</f>
        <v>0</v>
      </c>
      <c r="DL18" s="266">
        <f t="shared" si="9"/>
        <v>0</v>
      </c>
      <c r="DM18" s="266">
        <f t="shared" si="10"/>
        <v>0</v>
      </c>
      <c r="DN18" s="266">
        <f t="shared" si="11"/>
        <v>0</v>
      </c>
      <c r="DO18" s="267" t="str">
        <f t="shared" si="12"/>
        <v>身份空白</v>
      </c>
      <c r="DP18" s="267" t="str">
        <f t="shared" si="13"/>
        <v>身份空白</v>
      </c>
      <c r="DQ18" s="267" t="str">
        <f t="shared" si="14"/>
        <v>身份空白</v>
      </c>
      <c r="DR18" s="268">
        <v>0</v>
      </c>
      <c r="DS18" s="268"/>
      <c r="DT18" s="268"/>
      <c r="DU18" s="268"/>
      <c r="DV18" s="268"/>
      <c r="DW18" s="268"/>
      <c r="DX18" s="268"/>
      <c r="DY18" s="268"/>
      <c r="DZ18" s="268"/>
      <c r="EA18" s="268"/>
      <c r="EB18" s="268">
        <f t="shared" si="35"/>
        <v>0</v>
      </c>
      <c r="EC18" s="268"/>
      <c r="ED18" s="268"/>
      <c r="EE18" s="268"/>
      <c r="EF18" s="268"/>
      <c r="EG18" s="268"/>
      <c r="EH18" s="268"/>
      <c r="EI18" s="268"/>
      <c r="EJ18" s="268"/>
      <c r="EK18" s="268"/>
      <c r="EL18" s="268"/>
      <c r="EM18" s="268"/>
      <c r="EN18" s="268"/>
      <c r="EO18" s="268"/>
      <c r="EP18" s="268"/>
      <c r="EQ18" s="268"/>
      <c r="ER18" s="268"/>
      <c r="ES18" s="268"/>
      <c r="ET18" s="268"/>
      <c r="EU18" s="259"/>
      <c r="EV18" s="259"/>
      <c r="EW18" s="259"/>
      <c r="EX18" s="258" t="str">
        <f t="shared" si="15"/>
        <v/>
      </c>
      <c r="EY18" s="258" t="str">
        <f t="shared" si="16"/>
        <v/>
      </c>
      <c r="EZ18" s="258" t="str">
        <f t="shared" si="17"/>
        <v/>
      </c>
      <c r="FA18" s="259" t="str">
        <f t="shared" si="18"/>
        <v/>
      </c>
      <c r="FB18" s="259" t="str">
        <f t="shared" si="19"/>
        <v/>
      </c>
      <c r="FC18" s="259" t="str">
        <f t="shared" si="20"/>
        <v/>
      </c>
      <c r="FD18" s="259" t="str">
        <f t="shared" si="21"/>
        <v/>
      </c>
      <c r="FE18" s="259" t="str">
        <f t="shared" si="22"/>
        <v/>
      </c>
      <c r="FF18" s="259" t="str">
        <f t="shared" si="23"/>
        <v/>
      </c>
      <c r="FG18" s="259" t="str">
        <f t="shared" si="24"/>
        <v/>
      </c>
      <c r="FH18" s="259" t="str">
        <f t="shared" si="25"/>
        <v/>
      </c>
      <c r="FI18" s="258" t="str">
        <f t="shared" si="26"/>
        <v/>
      </c>
      <c r="FJ18" s="260" t="str">
        <f t="shared" si="27"/>
        <v/>
      </c>
      <c r="FK18" s="259" t="str">
        <f t="shared" si="28"/>
        <v/>
      </c>
      <c r="FL18" s="259" t="str">
        <f t="shared" si="29"/>
        <v/>
      </c>
      <c r="FM18" s="259" t="str">
        <f t="shared" si="30"/>
        <v/>
      </c>
      <c r="FN18" s="259"/>
      <c r="FO18" s="259"/>
      <c r="FP18" s="259"/>
      <c r="FQ18" s="259"/>
      <c r="FR18" s="259"/>
      <c r="FS18" s="259"/>
      <c r="FT18" s="259"/>
      <c r="FU18" s="259"/>
      <c r="FV18" s="259" t="str">
        <f t="shared" si="31"/>
        <v/>
      </c>
      <c r="FW18" s="259" t="str">
        <f t="shared" si="32"/>
        <v/>
      </c>
      <c r="FX18" s="259" t="str">
        <f t="shared" si="33"/>
        <v/>
      </c>
      <c r="FY18" s="259"/>
      <c r="FZ18" s="259"/>
      <c r="GA18" s="259"/>
      <c r="GB18" s="259"/>
      <c r="GC18" s="259"/>
      <c r="GD18" s="259"/>
      <c r="GE18" s="259"/>
      <c r="GF18" s="259"/>
      <c r="GG18" s="259"/>
      <c r="GH18" s="259"/>
      <c r="GI18" s="259"/>
      <c r="GJ18" s="259"/>
      <c r="GK18" s="259"/>
      <c r="GL18" s="259"/>
      <c r="GM18" s="259"/>
      <c r="GN18" s="259"/>
      <c r="GO18" s="259" t="s">
        <v>263</v>
      </c>
      <c r="GP18" s="259"/>
      <c r="GQ18" s="259"/>
      <c r="GR18" s="259"/>
      <c r="GS18" s="259"/>
    </row>
    <row r="19" spans="1:201" s="271" customFormat="1" ht="79.5" customHeight="1">
      <c r="A19" s="287" t="str">
        <f t="shared" si="36"/>
        <v>114學年度第一學期</v>
      </c>
      <c r="B19" s="259"/>
      <c r="C19" s="398"/>
      <c r="D19" s="272" t="s">
        <v>65</v>
      </c>
      <c r="E19" s="272"/>
      <c r="F19" s="272"/>
      <c r="G19" s="273"/>
      <c r="H19" s="399"/>
      <c r="I19" s="399"/>
      <c r="J19" s="399"/>
      <c r="K19" s="399"/>
      <c r="L19" s="399"/>
      <c r="M19" s="400"/>
      <c r="N19" s="401"/>
      <c r="O19" s="243" t="s">
        <v>914</v>
      </c>
      <c r="P19" s="273" t="s">
        <v>869</v>
      </c>
      <c r="Q19" s="402"/>
      <c r="R19" s="403"/>
      <c r="S19" s="404"/>
      <c r="T19" s="405"/>
      <c r="U19" s="405"/>
      <c r="V19" s="405"/>
      <c r="W19" s="416"/>
      <c r="X19" s="405"/>
      <c r="Y19" s="405"/>
      <c r="Z19" s="405"/>
      <c r="AA19" s="405"/>
      <c r="AB19" s="405"/>
      <c r="AC19" s="405"/>
      <c r="AD19" s="405"/>
      <c r="AE19" s="405"/>
      <c r="AF19" s="406"/>
      <c r="AG19" s="407"/>
      <c r="AH19" s="407"/>
      <c r="AI19" s="407"/>
      <c r="AJ19" s="407"/>
      <c r="AK19" s="399"/>
      <c r="AL19" s="399"/>
      <c r="AM19" s="399"/>
      <c r="AN19" s="399"/>
      <c r="AO19" s="408"/>
      <c r="AP19" s="408"/>
      <c r="AQ19" s="417"/>
      <c r="AR19" s="417"/>
      <c r="AS19" s="398"/>
      <c r="AT19" s="398"/>
      <c r="AU19" s="398"/>
      <c r="AV19" s="398"/>
      <c r="AW19" s="398"/>
      <c r="AX19" s="398"/>
      <c r="AY19" s="410"/>
      <c r="AZ19" s="410"/>
      <c r="BA19" s="410"/>
      <c r="BB19" s="410"/>
      <c r="BC19" s="418"/>
      <c r="BD19" s="412"/>
      <c r="BE19" s="413"/>
      <c r="BF19" s="413"/>
      <c r="BG19" s="413"/>
      <c r="BH19" s="413"/>
      <c r="BI19" s="398"/>
      <c r="BJ19" s="398"/>
      <c r="BK19" s="398"/>
      <c r="BL19" s="398"/>
      <c r="BM19" s="398"/>
      <c r="BN19" s="398"/>
      <c r="BO19" s="398"/>
      <c r="BP19" s="398"/>
      <c r="BQ19" s="398"/>
      <c r="BR19" s="398"/>
      <c r="BS19" s="398"/>
      <c r="BT19" s="398"/>
      <c r="BU19" s="398"/>
      <c r="BV19" s="398"/>
      <c r="BW19" s="415" t="s">
        <v>1192</v>
      </c>
      <c r="BX19" s="415" t="s">
        <v>1193</v>
      </c>
      <c r="BY19" s="414"/>
      <c r="BZ19" s="415" t="s">
        <v>1192</v>
      </c>
      <c r="CA19" s="415" t="s">
        <v>1193</v>
      </c>
      <c r="CB19" s="414"/>
      <c r="CC19" s="414" t="s">
        <v>1194</v>
      </c>
      <c r="CD19" s="415" t="s">
        <v>1195</v>
      </c>
      <c r="CE19" s="414"/>
      <c r="CF19" s="414"/>
      <c r="CG19" s="414"/>
      <c r="CH19" s="415" t="s">
        <v>1196</v>
      </c>
      <c r="CI19" s="415" t="s">
        <v>1197</v>
      </c>
      <c r="CJ19" s="415" t="s">
        <v>1198</v>
      </c>
      <c r="CK19" s="414" t="s">
        <v>1199</v>
      </c>
      <c r="CL19" s="399"/>
      <c r="CM19" s="399"/>
      <c r="CN19" s="399"/>
      <c r="CO19" s="244">
        <f t="shared" si="0"/>
        <v>0</v>
      </c>
      <c r="CP19" s="288" t="s">
        <v>176</v>
      </c>
      <c r="CQ19" s="245" t="str">
        <f t="shared" si="1"/>
        <v/>
      </c>
      <c r="CR19" s="245" t="str">
        <f t="shared" si="2"/>
        <v/>
      </c>
      <c r="CS19" s="245">
        <v>0</v>
      </c>
      <c r="CT19" s="245" t="str">
        <f t="shared" si="34"/>
        <v/>
      </c>
      <c r="CU19" s="245" t="str">
        <f t="shared" si="3"/>
        <v/>
      </c>
      <c r="CV19" s="245" t="str">
        <f t="shared" si="4"/>
        <v/>
      </c>
      <c r="CW19" s="245" t="str">
        <f t="shared" si="5"/>
        <v/>
      </c>
      <c r="CX19" s="245" t="str">
        <f t="shared" si="6"/>
        <v/>
      </c>
      <c r="CY19" s="245" t="str">
        <f t="shared" si="7"/>
        <v/>
      </c>
      <c r="CZ19" s="245" t="str">
        <f t="shared" si="8"/>
        <v/>
      </c>
      <c r="DA19" s="261"/>
      <c r="DB19" s="261"/>
      <c r="DC19" s="262"/>
      <c r="DD19" s="262"/>
      <c r="DE19" s="263"/>
      <c r="DF19" s="275">
        <f>'編號 No12.家庭成員'!X$4</f>
        <v>1</v>
      </c>
      <c r="DG19" s="265">
        <f>'編號 No12.家庭成員'!N$23</f>
        <v>0</v>
      </c>
      <c r="DH19" s="265">
        <f>'編號 No12.家庭成員'!O$23</f>
        <v>0</v>
      </c>
      <c r="DI19" s="265">
        <f>'編號 No12.家庭成員'!P$23</f>
        <v>0</v>
      </c>
      <c r="DJ19" s="265">
        <f>'編號 No12.家庭成員'!Q$23</f>
        <v>0</v>
      </c>
      <c r="DK19" s="265">
        <f>'編號 No12.家庭成員'!R$23</f>
        <v>0</v>
      </c>
      <c r="DL19" s="266">
        <f t="shared" si="9"/>
        <v>0</v>
      </c>
      <c r="DM19" s="266">
        <f t="shared" si="10"/>
        <v>0</v>
      </c>
      <c r="DN19" s="266">
        <f t="shared" si="11"/>
        <v>0</v>
      </c>
      <c r="DO19" s="267" t="str">
        <f t="shared" si="12"/>
        <v>身份空白</v>
      </c>
      <c r="DP19" s="267" t="str">
        <f t="shared" si="13"/>
        <v>身份空白</v>
      </c>
      <c r="DQ19" s="267" t="str">
        <f t="shared" si="14"/>
        <v>身份空白</v>
      </c>
      <c r="DR19" s="268">
        <v>0</v>
      </c>
      <c r="DS19" s="268"/>
      <c r="DT19" s="268"/>
      <c r="DU19" s="268"/>
      <c r="DV19" s="268"/>
      <c r="DW19" s="268"/>
      <c r="DX19" s="268"/>
      <c r="DY19" s="268"/>
      <c r="DZ19" s="268"/>
      <c r="EA19" s="268"/>
      <c r="EB19" s="268">
        <f t="shared" si="35"/>
        <v>0</v>
      </c>
      <c r="EC19" s="268"/>
      <c r="ED19" s="268"/>
      <c r="EE19" s="268"/>
      <c r="EF19" s="268"/>
      <c r="EG19" s="268"/>
      <c r="EH19" s="268"/>
      <c r="EI19" s="268"/>
      <c r="EJ19" s="268"/>
      <c r="EK19" s="268"/>
      <c r="EL19" s="268"/>
      <c r="EM19" s="268"/>
      <c r="EN19" s="268"/>
      <c r="EO19" s="268"/>
      <c r="EP19" s="268"/>
      <c r="EQ19" s="268"/>
      <c r="ER19" s="268"/>
      <c r="ES19" s="268"/>
      <c r="ET19" s="268"/>
      <c r="EU19" s="259"/>
      <c r="EV19" s="259"/>
      <c r="EW19" s="259"/>
      <c r="EX19" s="258" t="str">
        <f t="shared" si="15"/>
        <v/>
      </c>
      <c r="EY19" s="258" t="str">
        <f t="shared" si="16"/>
        <v/>
      </c>
      <c r="EZ19" s="258" t="str">
        <f t="shared" si="17"/>
        <v/>
      </c>
      <c r="FA19" s="259" t="str">
        <f t="shared" si="18"/>
        <v/>
      </c>
      <c r="FB19" s="259" t="str">
        <f t="shared" si="19"/>
        <v/>
      </c>
      <c r="FC19" s="259" t="str">
        <f t="shared" si="20"/>
        <v/>
      </c>
      <c r="FD19" s="259" t="str">
        <f t="shared" si="21"/>
        <v/>
      </c>
      <c r="FE19" s="259" t="str">
        <f t="shared" si="22"/>
        <v/>
      </c>
      <c r="FF19" s="259" t="str">
        <f t="shared" si="23"/>
        <v/>
      </c>
      <c r="FG19" s="259" t="str">
        <f t="shared" si="24"/>
        <v/>
      </c>
      <c r="FH19" s="259" t="str">
        <f t="shared" si="25"/>
        <v/>
      </c>
      <c r="FI19" s="258" t="str">
        <f t="shared" si="26"/>
        <v/>
      </c>
      <c r="FJ19" s="260" t="str">
        <f t="shared" si="27"/>
        <v/>
      </c>
      <c r="FK19" s="259" t="str">
        <f t="shared" si="28"/>
        <v/>
      </c>
      <c r="FL19" s="259" t="str">
        <f t="shared" si="29"/>
        <v/>
      </c>
      <c r="FM19" s="259" t="str">
        <f t="shared" si="30"/>
        <v/>
      </c>
      <c r="FN19" s="259"/>
      <c r="FO19" s="259"/>
      <c r="FP19" s="259"/>
      <c r="FQ19" s="259"/>
      <c r="FR19" s="259"/>
      <c r="FS19" s="259"/>
      <c r="FT19" s="259"/>
      <c r="FU19" s="259"/>
      <c r="FV19" s="259" t="str">
        <f t="shared" si="31"/>
        <v/>
      </c>
      <c r="FW19" s="259" t="str">
        <f t="shared" si="32"/>
        <v/>
      </c>
      <c r="FX19" s="259" t="str">
        <f t="shared" si="33"/>
        <v/>
      </c>
      <c r="FY19" s="259"/>
      <c r="FZ19" s="259"/>
      <c r="GA19" s="259"/>
      <c r="GB19" s="259"/>
      <c r="GC19" s="259"/>
      <c r="GD19" s="259"/>
      <c r="GE19" s="259"/>
      <c r="GF19" s="259"/>
      <c r="GG19" s="259"/>
      <c r="GH19" s="259"/>
      <c r="GI19" s="259"/>
      <c r="GJ19" s="259"/>
      <c r="GK19" s="259"/>
      <c r="GL19" s="259"/>
      <c r="GM19" s="259"/>
      <c r="GN19" s="259"/>
      <c r="GO19" s="259" t="s">
        <v>263</v>
      </c>
      <c r="GP19" s="259"/>
      <c r="GQ19" s="259"/>
      <c r="GR19" s="259"/>
      <c r="GS19" s="259"/>
    </row>
    <row r="20" spans="1:201" s="271" customFormat="1" ht="79.5" customHeight="1">
      <c r="A20" s="287" t="str">
        <f t="shared" si="36"/>
        <v>114學年度第一學期</v>
      </c>
      <c r="B20" s="259"/>
      <c r="C20" s="398"/>
      <c r="D20" s="272" t="s">
        <v>66</v>
      </c>
      <c r="E20" s="272"/>
      <c r="F20" s="272"/>
      <c r="G20" s="273"/>
      <c r="H20" s="399"/>
      <c r="I20" s="399"/>
      <c r="J20" s="399"/>
      <c r="K20" s="399"/>
      <c r="L20" s="399"/>
      <c r="M20" s="400"/>
      <c r="N20" s="401"/>
      <c r="O20" s="243" t="s">
        <v>914</v>
      </c>
      <c r="P20" s="273" t="s">
        <v>869</v>
      </c>
      <c r="Q20" s="402"/>
      <c r="R20" s="403"/>
      <c r="S20" s="404"/>
      <c r="T20" s="405"/>
      <c r="U20" s="405"/>
      <c r="V20" s="405"/>
      <c r="W20" s="416"/>
      <c r="X20" s="405"/>
      <c r="Y20" s="405"/>
      <c r="Z20" s="405"/>
      <c r="AA20" s="405"/>
      <c r="AB20" s="405"/>
      <c r="AC20" s="405"/>
      <c r="AD20" s="405"/>
      <c r="AE20" s="405"/>
      <c r="AF20" s="406"/>
      <c r="AG20" s="407"/>
      <c r="AH20" s="407"/>
      <c r="AI20" s="407"/>
      <c r="AJ20" s="407"/>
      <c r="AK20" s="399"/>
      <c r="AL20" s="399"/>
      <c r="AM20" s="399"/>
      <c r="AN20" s="399"/>
      <c r="AO20" s="408"/>
      <c r="AP20" s="408"/>
      <c r="AQ20" s="417"/>
      <c r="AR20" s="417"/>
      <c r="AS20" s="398"/>
      <c r="AT20" s="398"/>
      <c r="AU20" s="398"/>
      <c r="AV20" s="398"/>
      <c r="AW20" s="398"/>
      <c r="AX20" s="398"/>
      <c r="AY20" s="410"/>
      <c r="AZ20" s="410"/>
      <c r="BA20" s="410"/>
      <c r="BB20" s="410"/>
      <c r="BC20" s="418"/>
      <c r="BD20" s="412"/>
      <c r="BE20" s="413"/>
      <c r="BF20" s="413"/>
      <c r="BG20" s="413"/>
      <c r="BH20" s="413"/>
      <c r="BI20" s="398"/>
      <c r="BJ20" s="398"/>
      <c r="BK20" s="398"/>
      <c r="BL20" s="398"/>
      <c r="BM20" s="398"/>
      <c r="BN20" s="398"/>
      <c r="BO20" s="398"/>
      <c r="BP20" s="398"/>
      <c r="BQ20" s="398"/>
      <c r="BR20" s="398"/>
      <c r="BS20" s="398"/>
      <c r="BT20" s="398"/>
      <c r="BU20" s="398"/>
      <c r="BV20" s="398"/>
      <c r="BW20" s="415" t="s">
        <v>1192</v>
      </c>
      <c r="BX20" s="415" t="s">
        <v>1193</v>
      </c>
      <c r="BY20" s="414"/>
      <c r="BZ20" s="415" t="s">
        <v>1192</v>
      </c>
      <c r="CA20" s="415" t="s">
        <v>1193</v>
      </c>
      <c r="CB20" s="414"/>
      <c r="CC20" s="414" t="s">
        <v>1194</v>
      </c>
      <c r="CD20" s="415" t="s">
        <v>1195</v>
      </c>
      <c r="CE20" s="414"/>
      <c r="CF20" s="414"/>
      <c r="CG20" s="414"/>
      <c r="CH20" s="415" t="s">
        <v>1196</v>
      </c>
      <c r="CI20" s="415" t="s">
        <v>1197</v>
      </c>
      <c r="CJ20" s="415" t="s">
        <v>1198</v>
      </c>
      <c r="CK20" s="414" t="s">
        <v>1199</v>
      </c>
      <c r="CL20" s="399"/>
      <c r="CM20" s="399"/>
      <c r="CN20" s="399"/>
      <c r="CO20" s="244">
        <f t="shared" si="0"/>
        <v>0</v>
      </c>
      <c r="CP20" s="288" t="s">
        <v>176</v>
      </c>
      <c r="CQ20" s="245" t="str">
        <f t="shared" si="1"/>
        <v/>
      </c>
      <c r="CR20" s="245" t="str">
        <f t="shared" si="2"/>
        <v/>
      </c>
      <c r="CS20" s="245">
        <v>0</v>
      </c>
      <c r="CT20" s="245" t="str">
        <f t="shared" si="34"/>
        <v/>
      </c>
      <c r="CU20" s="245" t="str">
        <f t="shared" si="3"/>
        <v/>
      </c>
      <c r="CV20" s="245" t="str">
        <f t="shared" si="4"/>
        <v/>
      </c>
      <c r="CW20" s="245" t="str">
        <f t="shared" si="5"/>
        <v/>
      </c>
      <c r="CX20" s="245" t="str">
        <f t="shared" si="6"/>
        <v/>
      </c>
      <c r="CY20" s="245" t="str">
        <f t="shared" si="7"/>
        <v/>
      </c>
      <c r="CZ20" s="245" t="str">
        <f t="shared" si="8"/>
        <v/>
      </c>
      <c r="DA20" s="261"/>
      <c r="DB20" s="261"/>
      <c r="DC20" s="262"/>
      <c r="DD20" s="262"/>
      <c r="DE20" s="263"/>
      <c r="DF20" s="275">
        <f>'編號 No13.家庭成員'!X$4</f>
        <v>1</v>
      </c>
      <c r="DG20" s="265">
        <f>'編號 No13.家庭成員'!N$23</f>
        <v>0</v>
      </c>
      <c r="DH20" s="265">
        <f>'編號 No13.家庭成員'!O$23</f>
        <v>0</v>
      </c>
      <c r="DI20" s="265">
        <f>'編號 No13.家庭成員'!P$23</f>
        <v>0</v>
      </c>
      <c r="DJ20" s="265">
        <f>'編號 No13.家庭成員'!Q$23</f>
        <v>0</v>
      </c>
      <c r="DK20" s="265">
        <f>'編號 No13.家庭成員'!R$23</f>
        <v>0</v>
      </c>
      <c r="DL20" s="266">
        <f t="shared" si="9"/>
        <v>0</v>
      </c>
      <c r="DM20" s="266">
        <f t="shared" si="10"/>
        <v>0</v>
      </c>
      <c r="DN20" s="266">
        <f t="shared" si="11"/>
        <v>0</v>
      </c>
      <c r="DO20" s="267" t="str">
        <f t="shared" si="12"/>
        <v>身份空白</v>
      </c>
      <c r="DP20" s="267" t="str">
        <f t="shared" si="13"/>
        <v>身份空白</v>
      </c>
      <c r="DQ20" s="267" t="str">
        <f t="shared" si="14"/>
        <v>身份空白</v>
      </c>
      <c r="DR20" s="268">
        <v>0</v>
      </c>
      <c r="DS20" s="268"/>
      <c r="DT20" s="268"/>
      <c r="DU20" s="268"/>
      <c r="DV20" s="268"/>
      <c r="DW20" s="268"/>
      <c r="DX20" s="268"/>
      <c r="DY20" s="268"/>
      <c r="DZ20" s="268"/>
      <c r="EA20" s="268"/>
      <c r="EB20" s="268">
        <f t="shared" si="35"/>
        <v>0</v>
      </c>
      <c r="EC20" s="268"/>
      <c r="ED20" s="268"/>
      <c r="EE20" s="268"/>
      <c r="EF20" s="268"/>
      <c r="EG20" s="268"/>
      <c r="EH20" s="268"/>
      <c r="EI20" s="268"/>
      <c r="EJ20" s="268"/>
      <c r="EK20" s="268"/>
      <c r="EL20" s="268"/>
      <c r="EM20" s="268"/>
      <c r="EN20" s="268"/>
      <c r="EO20" s="268"/>
      <c r="EP20" s="268"/>
      <c r="EQ20" s="268"/>
      <c r="ER20" s="268"/>
      <c r="ES20" s="268"/>
      <c r="ET20" s="268"/>
      <c r="EU20" s="259"/>
      <c r="EV20" s="259"/>
      <c r="EW20" s="259"/>
      <c r="EX20" s="258" t="str">
        <f t="shared" si="15"/>
        <v/>
      </c>
      <c r="EY20" s="258" t="str">
        <f t="shared" si="16"/>
        <v/>
      </c>
      <c r="EZ20" s="258" t="str">
        <f t="shared" si="17"/>
        <v/>
      </c>
      <c r="FA20" s="259" t="str">
        <f t="shared" si="18"/>
        <v/>
      </c>
      <c r="FB20" s="259" t="str">
        <f t="shared" si="19"/>
        <v/>
      </c>
      <c r="FC20" s="259" t="str">
        <f t="shared" si="20"/>
        <v/>
      </c>
      <c r="FD20" s="259" t="str">
        <f t="shared" si="21"/>
        <v/>
      </c>
      <c r="FE20" s="259" t="str">
        <f t="shared" si="22"/>
        <v/>
      </c>
      <c r="FF20" s="259" t="str">
        <f t="shared" si="23"/>
        <v/>
      </c>
      <c r="FG20" s="259" t="str">
        <f t="shared" si="24"/>
        <v/>
      </c>
      <c r="FH20" s="259" t="str">
        <f t="shared" si="25"/>
        <v/>
      </c>
      <c r="FI20" s="258" t="str">
        <f t="shared" si="26"/>
        <v/>
      </c>
      <c r="FJ20" s="260" t="str">
        <f t="shared" si="27"/>
        <v/>
      </c>
      <c r="FK20" s="259" t="str">
        <f t="shared" si="28"/>
        <v/>
      </c>
      <c r="FL20" s="259" t="str">
        <f t="shared" si="29"/>
        <v/>
      </c>
      <c r="FM20" s="259" t="str">
        <f t="shared" si="30"/>
        <v/>
      </c>
      <c r="FN20" s="259"/>
      <c r="FO20" s="259"/>
      <c r="FP20" s="259"/>
      <c r="FQ20" s="259"/>
      <c r="FR20" s="259"/>
      <c r="FS20" s="259"/>
      <c r="FT20" s="259"/>
      <c r="FU20" s="259"/>
      <c r="FV20" s="259" t="str">
        <f t="shared" si="31"/>
        <v/>
      </c>
      <c r="FW20" s="259" t="str">
        <f t="shared" si="32"/>
        <v/>
      </c>
      <c r="FX20" s="259" t="str">
        <f t="shared" si="33"/>
        <v/>
      </c>
      <c r="FY20" s="259"/>
      <c r="FZ20" s="259"/>
      <c r="GA20" s="259"/>
      <c r="GB20" s="259"/>
      <c r="GC20" s="259"/>
      <c r="GD20" s="259"/>
      <c r="GE20" s="259"/>
      <c r="GF20" s="259"/>
      <c r="GG20" s="259"/>
      <c r="GH20" s="259"/>
      <c r="GI20" s="259"/>
      <c r="GJ20" s="259"/>
      <c r="GK20" s="259"/>
      <c r="GL20" s="259"/>
      <c r="GM20" s="259"/>
      <c r="GN20" s="259"/>
      <c r="GO20" s="259" t="s">
        <v>263</v>
      </c>
      <c r="GP20" s="259"/>
      <c r="GQ20" s="259"/>
      <c r="GR20" s="259"/>
      <c r="GS20" s="259"/>
    </row>
    <row r="21" spans="1:201" s="271" customFormat="1" ht="79.5" customHeight="1">
      <c r="A21" s="287" t="str">
        <f t="shared" si="36"/>
        <v>114學年度第一學期</v>
      </c>
      <c r="B21" s="259"/>
      <c r="C21" s="398"/>
      <c r="D21" s="272" t="s">
        <v>67</v>
      </c>
      <c r="E21" s="272"/>
      <c r="F21" s="272"/>
      <c r="G21" s="273"/>
      <c r="H21" s="399"/>
      <c r="I21" s="399"/>
      <c r="J21" s="399"/>
      <c r="K21" s="399"/>
      <c r="L21" s="399"/>
      <c r="M21" s="400"/>
      <c r="N21" s="401"/>
      <c r="O21" s="243" t="s">
        <v>914</v>
      </c>
      <c r="P21" s="273" t="s">
        <v>869</v>
      </c>
      <c r="Q21" s="402"/>
      <c r="R21" s="403"/>
      <c r="S21" s="404"/>
      <c r="T21" s="405"/>
      <c r="U21" s="405"/>
      <c r="V21" s="405"/>
      <c r="W21" s="416"/>
      <c r="X21" s="405"/>
      <c r="Y21" s="405"/>
      <c r="Z21" s="405"/>
      <c r="AA21" s="405"/>
      <c r="AB21" s="405"/>
      <c r="AC21" s="405"/>
      <c r="AD21" s="405"/>
      <c r="AE21" s="405"/>
      <c r="AF21" s="406"/>
      <c r="AG21" s="407"/>
      <c r="AH21" s="407"/>
      <c r="AI21" s="407"/>
      <c r="AJ21" s="407"/>
      <c r="AK21" s="399"/>
      <c r="AL21" s="399"/>
      <c r="AM21" s="399"/>
      <c r="AN21" s="399"/>
      <c r="AO21" s="408"/>
      <c r="AP21" s="408"/>
      <c r="AQ21" s="417"/>
      <c r="AR21" s="417"/>
      <c r="AS21" s="398"/>
      <c r="AT21" s="398"/>
      <c r="AU21" s="398"/>
      <c r="AV21" s="398"/>
      <c r="AW21" s="398"/>
      <c r="AX21" s="398"/>
      <c r="AY21" s="410"/>
      <c r="AZ21" s="410"/>
      <c r="BA21" s="410"/>
      <c r="BB21" s="410"/>
      <c r="BC21" s="418"/>
      <c r="BD21" s="412"/>
      <c r="BE21" s="413"/>
      <c r="BF21" s="413"/>
      <c r="BG21" s="413"/>
      <c r="BH21" s="413"/>
      <c r="BI21" s="398"/>
      <c r="BJ21" s="398"/>
      <c r="BK21" s="398"/>
      <c r="BL21" s="398"/>
      <c r="BM21" s="398"/>
      <c r="BN21" s="398"/>
      <c r="BO21" s="398"/>
      <c r="BP21" s="398"/>
      <c r="BQ21" s="398"/>
      <c r="BR21" s="398"/>
      <c r="BS21" s="398"/>
      <c r="BT21" s="398"/>
      <c r="BU21" s="398"/>
      <c r="BV21" s="398"/>
      <c r="BW21" s="415" t="s">
        <v>1192</v>
      </c>
      <c r="BX21" s="415" t="s">
        <v>1193</v>
      </c>
      <c r="BY21" s="414"/>
      <c r="BZ21" s="415" t="s">
        <v>1192</v>
      </c>
      <c r="CA21" s="415" t="s">
        <v>1193</v>
      </c>
      <c r="CB21" s="414"/>
      <c r="CC21" s="414" t="s">
        <v>1194</v>
      </c>
      <c r="CD21" s="415" t="s">
        <v>1195</v>
      </c>
      <c r="CE21" s="414"/>
      <c r="CF21" s="414"/>
      <c r="CG21" s="414"/>
      <c r="CH21" s="415" t="s">
        <v>1196</v>
      </c>
      <c r="CI21" s="415" t="s">
        <v>1197</v>
      </c>
      <c r="CJ21" s="415" t="s">
        <v>1198</v>
      </c>
      <c r="CK21" s="414" t="s">
        <v>1199</v>
      </c>
      <c r="CL21" s="399"/>
      <c r="CM21" s="399"/>
      <c r="CN21" s="399"/>
      <c r="CO21" s="244">
        <f t="shared" si="0"/>
        <v>0</v>
      </c>
      <c r="CP21" s="288" t="s">
        <v>176</v>
      </c>
      <c r="CQ21" s="245" t="str">
        <f t="shared" si="1"/>
        <v/>
      </c>
      <c r="CR21" s="245" t="str">
        <f t="shared" si="2"/>
        <v/>
      </c>
      <c r="CS21" s="245">
        <v>0</v>
      </c>
      <c r="CT21" s="245" t="str">
        <f t="shared" si="34"/>
        <v/>
      </c>
      <c r="CU21" s="245" t="str">
        <f t="shared" si="3"/>
        <v/>
      </c>
      <c r="CV21" s="245" t="str">
        <f t="shared" si="4"/>
        <v/>
      </c>
      <c r="CW21" s="245" t="str">
        <f t="shared" si="5"/>
        <v/>
      </c>
      <c r="CX21" s="245" t="str">
        <f t="shared" si="6"/>
        <v/>
      </c>
      <c r="CY21" s="245" t="str">
        <f t="shared" si="7"/>
        <v/>
      </c>
      <c r="CZ21" s="245" t="str">
        <f t="shared" si="8"/>
        <v/>
      </c>
      <c r="DA21" s="261"/>
      <c r="DB21" s="261"/>
      <c r="DC21" s="262"/>
      <c r="DD21" s="262"/>
      <c r="DE21" s="262"/>
      <c r="DF21" s="275">
        <f>'編號 No14.家庭成員'!X$4</f>
        <v>1</v>
      </c>
      <c r="DG21" s="265">
        <f>'編號 No14.家庭成員'!N$23</f>
        <v>0</v>
      </c>
      <c r="DH21" s="265">
        <f>'編號 No14.家庭成員'!O$23</f>
        <v>0</v>
      </c>
      <c r="DI21" s="265">
        <f>'編號 No14.家庭成員'!P$23</f>
        <v>0</v>
      </c>
      <c r="DJ21" s="265">
        <f>'編號 No14.家庭成員'!Q$23</f>
        <v>0</v>
      </c>
      <c r="DK21" s="265">
        <f>'編號 No14.家庭成員'!R$23</f>
        <v>0</v>
      </c>
      <c r="DL21" s="266">
        <f t="shared" si="9"/>
        <v>0</v>
      </c>
      <c r="DM21" s="266">
        <f t="shared" si="10"/>
        <v>0</v>
      </c>
      <c r="DN21" s="266">
        <f t="shared" si="11"/>
        <v>0</v>
      </c>
      <c r="DO21" s="267" t="str">
        <f t="shared" si="12"/>
        <v>身份空白</v>
      </c>
      <c r="DP21" s="267" t="str">
        <f t="shared" si="13"/>
        <v>身份空白</v>
      </c>
      <c r="DQ21" s="267" t="str">
        <f t="shared" si="14"/>
        <v>身份空白</v>
      </c>
      <c r="DR21" s="268">
        <v>0</v>
      </c>
      <c r="DS21" s="268"/>
      <c r="DT21" s="268"/>
      <c r="DU21" s="268"/>
      <c r="DV21" s="268"/>
      <c r="DW21" s="268"/>
      <c r="DX21" s="268"/>
      <c r="DY21" s="268"/>
      <c r="DZ21" s="268"/>
      <c r="EA21" s="268"/>
      <c r="EB21" s="268">
        <f t="shared" si="35"/>
        <v>0</v>
      </c>
      <c r="EC21" s="268"/>
      <c r="ED21" s="268"/>
      <c r="EE21" s="268"/>
      <c r="EF21" s="268"/>
      <c r="EG21" s="268"/>
      <c r="EH21" s="268"/>
      <c r="EI21" s="268"/>
      <c r="EJ21" s="268"/>
      <c r="EK21" s="268"/>
      <c r="EL21" s="268"/>
      <c r="EM21" s="268"/>
      <c r="EN21" s="268"/>
      <c r="EO21" s="268"/>
      <c r="EP21" s="268"/>
      <c r="EQ21" s="268"/>
      <c r="ER21" s="268"/>
      <c r="ES21" s="268"/>
      <c r="ET21" s="268"/>
      <c r="EU21" s="259"/>
      <c r="EV21" s="259"/>
      <c r="EW21" s="259"/>
      <c r="EX21" s="258" t="str">
        <f t="shared" si="15"/>
        <v/>
      </c>
      <c r="EY21" s="258" t="str">
        <f t="shared" si="16"/>
        <v/>
      </c>
      <c r="EZ21" s="258" t="str">
        <f t="shared" si="17"/>
        <v/>
      </c>
      <c r="FA21" s="259" t="str">
        <f t="shared" si="18"/>
        <v/>
      </c>
      <c r="FB21" s="259" t="str">
        <f t="shared" si="19"/>
        <v/>
      </c>
      <c r="FC21" s="259" t="str">
        <f t="shared" si="20"/>
        <v/>
      </c>
      <c r="FD21" s="259" t="str">
        <f t="shared" si="21"/>
        <v/>
      </c>
      <c r="FE21" s="259" t="str">
        <f t="shared" si="22"/>
        <v/>
      </c>
      <c r="FF21" s="259" t="str">
        <f t="shared" si="23"/>
        <v/>
      </c>
      <c r="FG21" s="259" t="str">
        <f t="shared" si="24"/>
        <v/>
      </c>
      <c r="FH21" s="259" t="str">
        <f t="shared" si="25"/>
        <v/>
      </c>
      <c r="FI21" s="258" t="str">
        <f t="shared" si="26"/>
        <v/>
      </c>
      <c r="FJ21" s="260" t="str">
        <f t="shared" si="27"/>
        <v/>
      </c>
      <c r="FK21" s="259" t="str">
        <f t="shared" si="28"/>
        <v/>
      </c>
      <c r="FL21" s="259" t="str">
        <f t="shared" si="29"/>
        <v/>
      </c>
      <c r="FM21" s="259" t="str">
        <f t="shared" si="30"/>
        <v/>
      </c>
      <c r="FN21" s="259"/>
      <c r="FO21" s="259"/>
      <c r="FP21" s="259"/>
      <c r="FQ21" s="259"/>
      <c r="FR21" s="259"/>
      <c r="FS21" s="259"/>
      <c r="FT21" s="259"/>
      <c r="FU21" s="259"/>
      <c r="FV21" s="259" t="str">
        <f t="shared" si="31"/>
        <v/>
      </c>
      <c r="FW21" s="259" t="str">
        <f t="shared" si="32"/>
        <v/>
      </c>
      <c r="FX21" s="259" t="str">
        <f t="shared" si="33"/>
        <v/>
      </c>
      <c r="FY21" s="259"/>
      <c r="FZ21" s="259"/>
      <c r="GA21" s="259"/>
      <c r="GB21" s="259"/>
      <c r="GC21" s="259"/>
      <c r="GD21" s="259"/>
      <c r="GE21" s="259"/>
      <c r="GF21" s="259"/>
      <c r="GG21" s="259"/>
      <c r="GH21" s="259"/>
      <c r="GI21" s="259"/>
      <c r="GJ21" s="259"/>
      <c r="GK21" s="259"/>
      <c r="GL21" s="259"/>
      <c r="GM21" s="259"/>
      <c r="GN21" s="259"/>
      <c r="GO21" s="259" t="s">
        <v>263</v>
      </c>
      <c r="GP21" s="259"/>
      <c r="GQ21" s="259"/>
      <c r="GR21" s="259"/>
      <c r="GS21" s="259"/>
    </row>
    <row r="22" spans="1:201" s="271" customFormat="1" ht="79.5" customHeight="1">
      <c r="A22" s="287" t="str">
        <f t="shared" si="36"/>
        <v>114學年度第一學期</v>
      </c>
      <c r="B22" s="259"/>
      <c r="C22" s="398"/>
      <c r="D22" s="272" t="s">
        <v>68</v>
      </c>
      <c r="E22" s="272"/>
      <c r="F22" s="272"/>
      <c r="G22" s="273"/>
      <c r="H22" s="399"/>
      <c r="I22" s="399"/>
      <c r="J22" s="399"/>
      <c r="K22" s="399"/>
      <c r="L22" s="399"/>
      <c r="M22" s="400"/>
      <c r="N22" s="401"/>
      <c r="O22" s="243" t="s">
        <v>914</v>
      </c>
      <c r="P22" s="273" t="s">
        <v>869</v>
      </c>
      <c r="Q22" s="402"/>
      <c r="R22" s="403"/>
      <c r="S22" s="404"/>
      <c r="T22" s="405"/>
      <c r="U22" s="405"/>
      <c r="V22" s="405"/>
      <c r="W22" s="416"/>
      <c r="X22" s="405"/>
      <c r="Y22" s="405"/>
      <c r="Z22" s="405"/>
      <c r="AA22" s="405"/>
      <c r="AB22" s="405"/>
      <c r="AC22" s="405"/>
      <c r="AD22" s="405"/>
      <c r="AE22" s="405"/>
      <c r="AF22" s="406"/>
      <c r="AG22" s="407"/>
      <c r="AH22" s="407"/>
      <c r="AI22" s="407"/>
      <c r="AJ22" s="407"/>
      <c r="AK22" s="399"/>
      <c r="AL22" s="399"/>
      <c r="AM22" s="399"/>
      <c r="AN22" s="399"/>
      <c r="AO22" s="408"/>
      <c r="AP22" s="408"/>
      <c r="AQ22" s="417"/>
      <c r="AR22" s="417"/>
      <c r="AS22" s="398"/>
      <c r="AT22" s="398"/>
      <c r="AU22" s="398"/>
      <c r="AV22" s="398"/>
      <c r="AW22" s="398"/>
      <c r="AX22" s="398"/>
      <c r="AY22" s="410"/>
      <c r="AZ22" s="410"/>
      <c r="BA22" s="410"/>
      <c r="BB22" s="410"/>
      <c r="BC22" s="418"/>
      <c r="BD22" s="412"/>
      <c r="BE22" s="413"/>
      <c r="BF22" s="413"/>
      <c r="BG22" s="413"/>
      <c r="BH22" s="413"/>
      <c r="BI22" s="398"/>
      <c r="BJ22" s="398"/>
      <c r="BK22" s="398"/>
      <c r="BL22" s="398"/>
      <c r="BM22" s="398"/>
      <c r="BN22" s="398"/>
      <c r="BO22" s="398"/>
      <c r="BP22" s="398"/>
      <c r="BQ22" s="398"/>
      <c r="BR22" s="398"/>
      <c r="BS22" s="398"/>
      <c r="BT22" s="398"/>
      <c r="BU22" s="398"/>
      <c r="BV22" s="398"/>
      <c r="BW22" s="415" t="s">
        <v>1192</v>
      </c>
      <c r="BX22" s="415" t="s">
        <v>1193</v>
      </c>
      <c r="BY22" s="414"/>
      <c r="BZ22" s="415" t="s">
        <v>1192</v>
      </c>
      <c r="CA22" s="415" t="s">
        <v>1193</v>
      </c>
      <c r="CB22" s="414"/>
      <c r="CC22" s="414" t="s">
        <v>1194</v>
      </c>
      <c r="CD22" s="415" t="s">
        <v>1195</v>
      </c>
      <c r="CE22" s="414"/>
      <c r="CF22" s="414"/>
      <c r="CG22" s="414"/>
      <c r="CH22" s="415" t="s">
        <v>1196</v>
      </c>
      <c r="CI22" s="415" t="s">
        <v>1197</v>
      </c>
      <c r="CJ22" s="415" t="s">
        <v>1198</v>
      </c>
      <c r="CK22" s="414" t="s">
        <v>1199</v>
      </c>
      <c r="CL22" s="399"/>
      <c r="CM22" s="399"/>
      <c r="CN22" s="399"/>
      <c r="CO22" s="244">
        <f t="shared" si="0"/>
        <v>0</v>
      </c>
      <c r="CP22" s="288" t="s">
        <v>176</v>
      </c>
      <c r="CQ22" s="245" t="str">
        <f t="shared" si="1"/>
        <v/>
      </c>
      <c r="CR22" s="245" t="str">
        <f t="shared" si="2"/>
        <v/>
      </c>
      <c r="CS22" s="245">
        <v>0</v>
      </c>
      <c r="CT22" s="245" t="str">
        <f t="shared" si="34"/>
        <v/>
      </c>
      <c r="CU22" s="245" t="str">
        <f t="shared" si="3"/>
        <v/>
      </c>
      <c r="CV22" s="245" t="str">
        <f t="shared" si="4"/>
        <v/>
      </c>
      <c r="CW22" s="245" t="str">
        <f t="shared" si="5"/>
        <v/>
      </c>
      <c r="CX22" s="245" t="str">
        <f t="shared" si="6"/>
        <v/>
      </c>
      <c r="CY22" s="245" t="str">
        <f t="shared" si="7"/>
        <v/>
      </c>
      <c r="CZ22" s="245" t="str">
        <f t="shared" si="8"/>
        <v/>
      </c>
      <c r="DA22" s="261"/>
      <c r="DB22" s="261"/>
      <c r="DC22" s="262"/>
      <c r="DD22" s="262"/>
      <c r="DE22" s="263"/>
      <c r="DF22" s="275">
        <f>'編號 No15.家庭成員'!X$4</f>
        <v>1</v>
      </c>
      <c r="DG22" s="265">
        <f>'編號 No15.家庭成員'!N$23</f>
        <v>0</v>
      </c>
      <c r="DH22" s="265">
        <f>'編號 No15.家庭成員'!O$23</f>
        <v>0</v>
      </c>
      <c r="DI22" s="265">
        <f>'編號 No15.家庭成員'!P$23</f>
        <v>0</v>
      </c>
      <c r="DJ22" s="265">
        <f>'編號 No15.家庭成員'!Q$23</f>
        <v>0</v>
      </c>
      <c r="DK22" s="265">
        <f>'編號 No15.家庭成員'!R$23</f>
        <v>0</v>
      </c>
      <c r="DL22" s="266">
        <f t="shared" si="9"/>
        <v>0</v>
      </c>
      <c r="DM22" s="266">
        <f t="shared" si="10"/>
        <v>0</v>
      </c>
      <c r="DN22" s="266">
        <f t="shared" si="11"/>
        <v>0</v>
      </c>
      <c r="DO22" s="267" t="str">
        <f t="shared" si="12"/>
        <v>身份空白</v>
      </c>
      <c r="DP22" s="267" t="str">
        <f t="shared" si="13"/>
        <v>身份空白</v>
      </c>
      <c r="DQ22" s="267" t="str">
        <f t="shared" si="14"/>
        <v>身份空白</v>
      </c>
      <c r="DR22" s="268">
        <v>0</v>
      </c>
      <c r="DS22" s="268"/>
      <c r="DT22" s="268"/>
      <c r="DU22" s="268"/>
      <c r="DV22" s="268"/>
      <c r="DW22" s="268"/>
      <c r="DX22" s="268"/>
      <c r="DY22" s="268"/>
      <c r="DZ22" s="268"/>
      <c r="EA22" s="268"/>
      <c r="EB22" s="268">
        <f t="shared" si="35"/>
        <v>0</v>
      </c>
      <c r="EC22" s="268"/>
      <c r="ED22" s="268"/>
      <c r="EE22" s="268"/>
      <c r="EF22" s="268"/>
      <c r="EG22" s="268"/>
      <c r="EH22" s="268"/>
      <c r="EI22" s="268"/>
      <c r="EJ22" s="268"/>
      <c r="EK22" s="268"/>
      <c r="EL22" s="268"/>
      <c r="EM22" s="268"/>
      <c r="EN22" s="268"/>
      <c r="EO22" s="268"/>
      <c r="EP22" s="268"/>
      <c r="EQ22" s="268"/>
      <c r="ER22" s="268"/>
      <c r="ES22" s="268"/>
      <c r="ET22" s="268"/>
      <c r="EU22" s="259"/>
      <c r="EV22" s="259"/>
      <c r="EW22" s="259"/>
      <c r="EX22" s="258" t="str">
        <f t="shared" si="15"/>
        <v/>
      </c>
      <c r="EY22" s="258" t="str">
        <f t="shared" si="16"/>
        <v/>
      </c>
      <c r="EZ22" s="258" t="str">
        <f t="shared" si="17"/>
        <v/>
      </c>
      <c r="FA22" s="259" t="str">
        <f t="shared" si="18"/>
        <v/>
      </c>
      <c r="FB22" s="259" t="str">
        <f t="shared" si="19"/>
        <v/>
      </c>
      <c r="FC22" s="259" t="str">
        <f t="shared" si="20"/>
        <v/>
      </c>
      <c r="FD22" s="259" t="str">
        <f t="shared" si="21"/>
        <v/>
      </c>
      <c r="FE22" s="259" t="str">
        <f t="shared" si="22"/>
        <v/>
      </c>
      <c r="FF22" s="259" t="str">
        <f t="shared" si="23"/>
        <v/>
      </c>
      <c r="FG22" s="259" t="str">
        <f t="shared" si="24"/>
        <v/>
      </c>
      <c r="FH22" s="259" t="str">
        <f t="shared" si="25"/>
        <v/>
      </c>
      <c r="FI22" s="258" t="str">
        <f t="shared" si="26"/>
        <v/>
      </c>
      <c r="FJ22" s="260" t="str">
        <f t="shared" si="27"/>
        <v/>
      </c>
      <c r="FK22" s="259" t="str">
        <f t="shared" si="28"/>
        <v/>
      </c>
      <c r="FL22" s="259" t="str">
        <f t="shared" si="29"/>
        <v/>
      </c>
      <c r="FM22" s="259" t="str">
        <f t="shared" si="30"/>
        <v/>
      </c>
      <c r="FN22" s="259"/>
      <c r="FO22" s="259"/>
      <c r="FP22" s="259"/>
      <c r="FQ22" s="259"/>
      <c r="FR22" s="259"/>
      <c r="FS22" s="259"/>
      <c r="FT22" s="259"/>
      <c r="FU22" s="259"/>
      <c r="FV22" s="259" t="str">
        <f t="shared" si="31"/>
        <v/>
      </c>
      <c r="FW22" s="259" t="str">
        <f t="shared" si="32"/>
        <v/>
      </c>
      <c r="FX22" s="259" t="str">
        <f t="shared" si="33"/>
        <v/>
      </c>
      <c r="FY22" s="259"/>
      <c r="FZ22" s="259"/>
      <c r="GA22" s="259"/>
      <c r="GB22" s="259"/>
      <c r="GC22" s="259"/>
      <c r="GD22" s="259"/>
      <c r="GE22" s="259"/>
      <c r="GF22" s="259"/>
      <c r="GG22" s="259"/>
      <c r="GH22" s="259"/>
      <c r="GI22" s="259"/>
      <c r="GJ22" s="259"/>
      <c r="GK22" s="259"/>
      <c r="GL22" s="259"/>
      <c r="GM22" s="259"/>
      <c r="GN22" s="259"/>
      <c r="GO22" s="259" t="s">
        <v>263</v>
      </c>
      <c r="GP22" s="259"/>
      <c r="GQ22" s="259"/>
      <c r="GR22" s="259"/>
      <c r="GS22" s="259"/>
    </row>
    <row r="23" spans="1:201" s="271" customFormat="1" ht="79.5" customHeight="1">
      <c r="A23" s="287" t="str">
        <f t="shared" si="36"/>
        <v>114學年度第一學期</v>
      </c>
      <c r="B23" s="259"/>
      <c r="C23" s="398"/>
      <c r="D23" s="272" t="s">
        <v>69</v>
      </c>
      <c r="E23" s="272"/>
      <c r="F23" s="272"/>
      <c r="G23" s="273"/>
      <c r="H23" s="399"/>
      <c r="I23" s="399"/>
      <c r="J23" s="399"/>
      <c r="K23" s="399"/>
      <c r="L23" s="399"/>
      <c r="M23" s="400"/>
      <c r="N23" s="401"/>
      <c r="O23" s="243" t="s">
        <v>914</v>
      </c>
      <c r="P23" s="273" t="s">
        <v>869</v>
      </c>
      <c r="Q23" s="402"/>
      <c r="R23" s="403"/>
      <c r="S23" s="404"/>
      <c r="T23" s="405"/>
      <c r="U23" s="405"/>
      <c r="V23" s="405"/>
      <c r="W23" s="416"/>
      <c r="X23" s="405"/>
      <c r="Y23" s="405"/>
      <c r="Z23" s="405"/>
      <c r="AA23" s="405"/>
      <c r="AB23" s="405"/>
      <c r="AC23" s="405"/>
      <c r="AD23" s="405"/>
      <c r="AE23" s="405"/>
      <c r="AF23" s="406"/>
      <c r="AG23" s="407"/>
      <c r="AH23" s="407"/>
      <c r="AI23" s="407"/>
      <c r="AJ23" s="407"/>
      <c r="AK23" s="399"/>
      <c r="AL23" s="399"/>
      <c r="AM23" s="399"/>
      <c r="AN23" s="399"/>
      <c r="AO23" s="408"/>
      <c r="AP23" s="408"/>
      <c r="AQ23" s="417"/>
      <c r="AR23" s="417"/>
      <c r="AS23" s="398"/>
      <c r="AT23" s="398"/>
      <c r="AU23" s="398"/>
      <c r="AV23" s="398"/>
      <c r="AW23" s="398"/>
      <c r="AX23" s="398"/>
      <c r="AY23" s="410"/>
      <c r="AZ23" s="410"/>
      <c r="BA23" s="410"/>
      <c r="BB23" s="410"/>
      <c r="BC23" s="418"/>
      <c r="BD23" s="412"/>
      <c r="BE23" s="413"/>
      <c r="BF23" s="413"/>
      <c r="BG23" s="413"/>
      <c r="BH23" s="413"/>
      <c r="BI23" s="398"/>
      <c r="BJ23" s="398"/>
      <c r="BK23" s="398"/>
      <c r="BL23" s="398"/>
      <c r="BM23" s="398"/>
      <c r="BN23" s="398"/>
      <c r="BO23" s="398"/>
      <c r="BP23" s="398"/>
      <c r="BQ23" s="398"/>
      <c r="BR23" s="398"/>
      <c r="BS23" s="398"/>
      <c r="BT23" s="398"/>
      <c r="BU23" s="398"/>
      <c r="BV23" s="398"/>
      <c r="BW23" s="415" t="s">
        <v>1192</v>
      </c>
      <c r="BX23" s="415" t="s">
        <v>1193</v>
      </c>
      <c r="BY23" s="414"/>
      <c r="BZ23" s="415" t="s">
        <v>1192</v>
      </c>
      <c r="CA23" s="415" t="s">
        <v>1193</v>
      </c>
      <c r="CB23" s="414"/>
      <c r="CC23" s="414" t="s">
        <v>1194</v>
      </c>
      <c r="CD23" s="415" t="s">
        <v>1195</v>
      </c>
      <c r="CE23" s="414"/>
      <c r="CF23" s="414"/>
      <c r="CG23" s="414"/>
      <c r="CH23" s="415" t="s">
        <v>1196</v>
      </c>
      <c r="CI23" s="415" t="s">
        <v>1197</v>
      </c>
      <c r="CJ23" s="415" t="s">
        <v>1198</v>
      </c>
      <c r="CK23" s="414" t="s">
        <v>1199</v>
      </c>
      <c r="CL23" s="399"/>
      <c r="CM23" s="399"/>
      <c r="CN23" s="399"/>
      <c r="CO23" s="244">
        <f t="shared" si="0"/>
        <v>0</v>
      </c>
      <c r="CP23" s="288" t="s">
        <v>176</v>
      </c>
      <c r="CQ23" s="245" t="str">
        <f t="shared" si="1"/>
        <v/>
      </c>
      <c r="CR23" s="245" t="str">
        <f t="shared" si="2"/>
        <v/>
      </c>
      <c r="CS23" s="245">
        <v>0</v>
      </c>
      <c r="CT23" s="245" t="str">
        <f t="shared" si="34"/>
        <v/>
      </c>
      <c r="CU23" s="245" t="str">
        <f t="shared" si="3"/>
        <v/>
      </c>
      <c r="CV23" s="245" t="str">
        <f t="shared" si="4"/>
        <v/>
      </c>
      <c r="CW23" s="245" t="str">
        <f t="shared" si="5"/>
        <v/>
      </c>
      <c r="CX23" s="245" t="str">
        <f t="shared" si="6"/>
        <v/>
      </c>
      <c r="CY23" s="245" t="str">
        <f t="shared" si="7"/>
        <v/>
      </c>
      <c r="CZ23" s="245" t="str">
        <f t="shared" si="8"/>
        <v/>
      </c>
      <c r="DA23" s="261"/>
      <c r="DB23" s="261"/>
      <c r="DC23" s="262"/>
      <c r="DD23" s="262"/>
      <c r="DE23" s="263"/>
      <c r="DF23" s="275">
        <f>'編號 No16.家庭成員'!X$4</f>
        <v>1</v>
      </c>
      <c r="DG23" s="265">
        <f>'編號 No16.家庭成員'!N$23</f>
        <v>0</v>
      </c>
      <c r="DH23" s="265">
        <f>'編號 No16.家庭成員'!O$23</f>
        <v>0</v>
      </c>
      <c r="DI23" s="265">
        <f>'編號 No16.家庭成員'!P$23</f>
        <v>0</v>
      </c>
      <c r="DJ23" s="265">
        <f>'編號 No16.家庭成員'!Q$23</f>
        <v>0</v>
      </c>
      <c r="DK23" s="265">
        <f>'編號 No16.家庭成員'!R$23</f>
        <v>0</v>
      </c>
      <c r="DL23" s="266">
        <f t="shared" si="9"/>
        <v>0</v>
      </c>
      <c r="DM23" s="266">
        <f t="shared" si="10"/>
        <v>0</v>
      </c>
      <c r="DN23" s="266">
        <f t="shared" si="11"/>
        <v>0</v>
      </c>
      <c r="DO23" s="267" t="str">
        <f t="shared" si="12"/>
        <v>身份空白</v>
      </c>
      <c r="DP23" s="267" t="str">
        <f t="shared" si="13"/>
        <v>身份空白</v>
      </c>
      <c r="DQ23" s="267" t="str">
        <f t="shared" si="14"/>
        <v>身份空白</v>
      </c>
      <c r="DR23" s="268">
        <v>0</v>
      </c>
      <c r="DS23" s="268"/>
      <c r="DT23" s="268"/>
      <c r="DU23" s="268"/>
      <c r="DV23" s="268"/>
      <c r="DW23" s="268"/>
      <c r="DX23" s="268"/>
      <c r="DY23" s="268"/>
      <c r="DZ23" s="268"/>
      <c r="EA23" s="268"/>
      <c r="EB23" s="268">
        <f t="shared" si="35"/>
        <v>0</v>
      </c>
      <c r="EC23" s="268"/>
      <c r="ED23" s="268"/>
      <c r="EE23" s="268"/>
      <c r="EF23" s="268"/>
      <c r="EG23" s="268"/>
      <c r="EH23" s="268"/>
      <c r="EI23" s="268"/>
      <c r="EJ23" s="268"/>
      <c r="EK23" s="268"/>
      <c r="EL23" s="268"/>
      <c r="EM23" s="268"/>
      <c r="EN23" s="268"/>
      <c r="EO23" s="268"/>
      <c r="EP23" s="268"/>
      <c r="EQ23" s="268"/>
      <c r="ER23" s="268"/>
      <c r="ES23" s="268"/>
      <c r="ET23" s="268"/>
      <c r="EU23" s="259"/>
      <c r="EV23" s="259"/>
      <c r="EW23" s="259"/>
      <c r="EX23" s="258" t="str">
        <f t="shared" si="15"/>
        <v/>
      </c>
      <c r="EY23" s="258" t="str">
        <f t="shared" si="16"/>
        <v/>
      </c>
      <c r="EZ23" s="258" t="str">
        <f t="shared" si="17"/>
        <v/>
      </c>
      <c r="FA23" s="259" t="str">
        <f t="shared" si="18"/>
        <v/>
      </c>
      <c r="FB23" s="259" t="str">
        <f t="shared" si="19"/>
        <v/>
      </c>
      <c r="FC23" s="259" t="str">
        <f t="shared" si="20"/>
        <v/>
      </c>
      <c r="FD23" s="259" t="str">
        <f t="shared" si="21"/>
        <v/>
      </c>
      <c r="FE23" s="259" t="str">
        <f t="shared" si="22"/>
        <v/>
      </c>
      <c r="FF23" s="259" t="str">
        <f t="shared" si="23"/>
        <v/>
      </c>
      <c r="FG23" s="259" t="str">
        <f t="shared" si="24"/>
        <v/>
      </c>
      <c r="FH23" s="259" t="str">
        <f t="shared" si="25"/>
        <v/>
      </c>
      <c r="FI23" s="258" t="str">
        <f t="shared" si="26"/>
        <v/>
      </c>
      <c r="FJ23" s="260" t="str">
        <f t="shared" si="27"/>
        <v/>
      </c>
      <c r="FK23" s="259" t="str">
        <f t="shared" si="28"/>
        <v/>
      </c>
      <c r="FL23" s="259" t="str">
        <f t="shared" si="29"/>
        <v/>
      </c>
      <c r="FM23" s="259" t="str">
        <f t="shared" si="30"/>
        <v/>
      </c>
      <c r="FN23" s="259"/>
      <c r="FO23" s="259"/>
      <c r="FP23" s="259"/>
      <c r="FQ23" s="259"/>
      <c r="FR23" s="259"/>
      <c r="FS23" s="259"/>
      <c r="FT23" s="259"/>
      <c r="FU23" s="259"/>
      <c r="FV23" s="259" t="str">
        <f t="shared" si="31"/>
        <v/>
      </c>
      <c r="FW23" s="259" t="str">
        <f t="shared" si="32"/>
        <v/>
      </c>
      <c r="FX23" s="259" t="str">
        <f t="shared" si="33"/>
        <v/>
      </c>
      <c r="FY23" s="259"/>
      <c r="FZ23" s="259"/>
      <c r="GA23" s="259"/>
      <c r="GB23" s="259"/>
      <c r="GC23" s="259"/>
      <c r="GD23" s="259"/>
      <c r="GE23" s="259"/>
      <c r="GF23" s="259"/>
      <c r="GG23" s="259"/>
      <c r="GH23" s="259"/>
      <c r="GI23" s="259"/>
      <c r="GJ23" s="259"/>
      <c r="GK23" s="259"/>
      <c r="GL23" s="259"/>
      <c r="GM23" s="259"/>
      <c r="GN23" s="259"/>
      <c r="GO23" s="259" t="s">
        <v>263</v>
      </c>
      <c r="GP23" s="259"/>
      <c r="GQ23" s="259"/>
      <c r="GR23" s="259"/>
      <c r="GS23" s="259"/>
    </row>
    <row r="24" spans="1:201" s="271" customFormat="1" ht="79.5" customHeight="1">
      <c r="A24" s="287" t="str">
        <f t="shared" si="36"/>
        <v>114學年度第一學期</v>
      </c>
      <c r="B24" s="259"/>
      <c r="C24" s="398"/>
      <c r="D24" s="272" t="s">
        <v>70</v>
      </c>
      <c r="E24" s="272"/>
      <c r="F24" s="272"/>
      <c r="G24" s="273"/>
      <c r="H24" s="399"/>
      <c r="I24" s="399"/>
      <c r="J24" s="399"/>
      <c r="K24" s="399"/>
      <c r="L24" s="399"/>
      <c r="M24" s="400"/>
      <c r="N24" s="401"/>
      <c r="O24" s="243" t="s">
        <v>914</v>
      </c>
      <c r="P24" s="273" t="s">
        <v>869</v>
      </c>
      <c r="Q24" s="402"/>
      <c r="R24" s="403"/>
      <c r="S24" s="404"/>
      <c r="T24" s="405"/>
      <c r="U24" s="405"/>
      <c r="V24" s="405"/>
      <c r="W24" s="416"/>
      <c r="X24" s="405"/>
      <c r="Y24" s="405"/>
      <c r="Z24" s="405"/>
      <c r="AA24" s="405"/>
      <c r="AB24" s="405"/>
      <c r="AC24" s="405"/>
      <c r="AD24" s="405"/>
      <c r="AE24" s="405"/>
      <c r="AF24" s="406"/>
      <c r="AG24" s="407"/>
      <c r="AH24" s="407"/>
      <c r="AI24" s="407"/>
      <c r="AJ24" s="407"/>
      <c r="AK24" s="399"/>
      <c r="AL24" s="399"/>
      <c r="AM24" s="399"/>
      <c r="AN24" s="399"/>
      <c r="AO24" s="408"/>
      <c r="AP24" s="408"/>
      <c r="AQ24" s="417"/>
      <c r="AR24" s="417"/>
      <c r="AS24" s="398"/>
      <c r="AT24" s="398"/>
      <c r="AU24" s="398"/>
      <c r="AV24" s="398"/>
      <c r="AW24" s="398"/>
      <c r="AX24" s="398"/>
      <c r="AY24" s="410"/>
      <c r="AZ24" s="410"/>
      <c r="BA24" s="410"/>
      <c r="BB24" s="410"/>
      <c r="BC24" s="418"/>
      <c r="BD24" s="412"/>
      <c r="BE24" s="413"/>
      <c r="BF24" s="413"/>
      <c r="BG24" s="413"/>
      <c r="BH24" s="413"/>
      <c r="BI24" s="398"/>
      <c r="BJ24" s="398"/>
      <c r="BK24" s="398"/>
      <c r="BL24" s="398"/>
      <c r="BM24" s="398"/>
      <c r="BN24" s="398"/>
      <c r="BO24" s="398"/>
      <c r="BP24" s="398"/>
      <c r="BQ24" s="398"/>
      <c r="BR24" s="398"/>
      <c r="BS24" s="398"/>
      <c r="BT24" s="398"/>
      <c r="BU24" s="398"/>
      <c r="BV24" s="398"/>
      <c r="BW24" s="415" t="s">
        <v>1192</v>
      </c>
      <c r="BX24" s="415" t="s">
        <v>1193</v>
      </c>
      <c r="BY24" s="414"/>
      <c r="BZ24" s="415" t="s">
        <v>1192</v>
      </c>
      <c r="CA24" s="415" t="s">
        <v>1193</v>
      </c>
      <c r="CB24" s="414"/>
      <c r="CC24" s="414" t="s">
        <v>1194</v>
      </c>
      <c r="CD24" s="415" t="s">
        <v>1195</v>
      </c>
      <c r="CE24" s="414"/>
      <c r="CF24" s="414"/>
      <c r="CG24" s="414"/>
      <c r="CH24" s="415" t="s">
        <v>1196</v>
      </c>
      <c r="CI24" s="415" t="s">
        <v>1197</v>
      </c>
      <c r="CJ24" s="415" t="s">
        <v>1198</v>
      </c>
      <c r="CK24" s="414" t="s">
        <v>1199</v>
      </c>
      <c r="CL24" s="399"/>
      <c r="CM24" s="399"/>
      <c r="CN24" s="399"/>
      <c r="CO24" s="244">
        <f t="shared" si="0"/>
        <v>0</v>
      </c>
      <c r="CP24" s="288" t="s">
        <v>176</v>
      </c>
      <c r="CQ24" s="245" t="str">
        <f t="shared" si="1"/>
        <v/>
      </c>
      <c r="CR24" s="245" t="str">
        <f t="shared" si="2"/>
        <v/>
      </c>
      <c r="CS24" s="245">
        <v>0</v>
      </c>
      <c r="CT24" s="245" t="str">
        <f t="shared" si="34"/>
        <v/>
      </c>
      <c r="CU24" s="245" t="str">
        <f t="shared" si="3"/>
        <v/>
      </c>
      <c r="CV24" s="245" t="str">
        <f t="shared" si="4"/>
        <v/>
      </c>
      <c r="CW24" s="245" t="str">
        <f t="shared" si="5"/>
        <v/>
      </c>
      <c r="CX24" s="245" t="str">
        <f t="shared" si="6"/>
        <v/>
      </c>
      <c r="CY24" s="245" t="str">
        <f t="shared" si="7"/>
        <v/>
      </c>
      <c r="CZ24" s="245" t="str">
        <f t="shared" si="8"/>
        <v/>
      </c>
      <c r="DA24" s="261"/>
      <c r="DB24" s="261"/>
      <c r="DC24" s="262"/>
      <c r="DD24" s="262"/>
      <c r="DE24" s="263"/>
      <c r="DF24" s="275">
        <f>'編號 No17.家庭成員 '!X$4</f>
        <v>1</v>
      </c>
      <c r="DG24" s="265">
        <f>'編號 No17.家庭成員 '!N$23</f>
        <v>0</v>
      </c>
      <c r="DH24" s="265">
        <f>'編號 No17.家庭成員 '!O$23</f>
        <v>0</v>
      </c>
      <c r="DI24" s="265">
        <f>'編號 No17.家庭成員 '!P$23</f>
        <v>0</v>
      </c>
      <c r="DJ24" s="265">
        <f>'編號 No17.家庭成員 '!Q$23</f>
        <v>0</v>
      </c>
      <c r="DK24" s="265">
        <f>'編號 No17.家庭成員 '!R$23</f>
        <v>0</v>
      </c>
      <c r="DL24" s="266">
        <f t="shared" si="9"/>
        <v>0</v>
      </c>
      <c r="DM24" s="266">
        <f t="shared" si="10"/>
        <v>0</v>
      </c>
      <c r="DN24" s="266">
        <f t="shared" si="11"/>
        <v>0</v>
      </c>
      <c r="DO24" s="267" t="str">
        <f t="shared" si="12"/>
        <v>身份空白</v>
      </c>
      <c r="DP24" s="267" t="str">
        <f t="shared" si="13"/>
        <v>身份空白</v>
      </c>
      <c r="DQ24" s="267" t="str">
        <f t="shared" si="14"/>
        <v>身份空白</v>
      </c>
      <c r="DR24" s="268">
        <v>0</v>
      </c>
      <c r="DS24" s="268"/>
      <c r="DT24" s="268"/>
      <c r="DU24" s="268"/>
      <c r="DV24" s="268"/>
      <c r="DW24" s="268"/>
      <c r="DX24" s="268"/>
      <c r="DY24" s="268"/>
      <c r="DZ24" s="268"/>
      <c r="EA24" s="268"/>
      <c r="EB24" s="268">
        <f t="shared" si="35"/>
        <v>0</v>
      </c>
      <c r="EC24" s="268"/>
      <c r="ED24" s="268"/>
      <c r="EE24" s="268"/>
      <c r="EF24" s="268"/>
      <c r="EG24" s="268"/>
      <c r="EH24" s="268"/>
      <c r="EI24" s="268"/>
      <c r="EJ24" s="268"/>
      <c r="EK24" s="268"/>
      <c r="EL24" s="268"/>
      <c r="EM24" s="268"/>
      <c r="EN24" s="268"/>
      <c r="EO24" s="268"/>
      <c r="EP24" s="268"/>
      <c r="EQ24" s="268"/>
      <c r="ER24" s="268"/>
      <c r="ES24" s="268"/>
      <c r="ET24" s="268"/>
      <c r="EU24" s="259"/>
      <c r="EV24" s="259"/>
      <c r="EW24" s="259"/>
      <c r="EX24" s="258" t="str">
        <f t="shared" si="15"/>
        <v/>
      </c>
      <c r="EY24" s="258" t="str">
        <f t="shared" si="16"/>
        <v/>
      </c>
      <c r="EZ24" s="258" t="str">
        <f t="shared" si="17"/>
        <v/>
      </c>
      <c r="FA24" s="259" t="str">
        <f t="shared" si="18"/>
        <v/>
      </c>
      <c r="FB24" s="259" t="str">
        <f t="shared" si="19"/>
        <v/>
      </c>
      <c r="FC24" s="259" t="str">
        <f t="shared" si="20"/>
        <v/>
      </c>
      <c r="FD24" s="259" t="str">
        <f t="shared" si="21"/>
        <v/>
      </c>
      <c r="FE24" s="259" t="str">
        <f t="shared" si="22"/>
        <v/>
      </c>
      <c r="FF24" s="259" t="str">
        <f t="shared" si="23"/>
        <v/>
      </c>
      <c r="FG24" s="259" t="str">
        <f t="shared" si="24"/>
        <v/>
      </c>
      <c r="FH24" s="259" t="str">
        <f t="shared" si="25"/>
        <v/>
      </c>
      <c r="FI24" s="258" t="str">
        <f t="shared" si="26"/>
        <v/>
      </c>
      <c r="FJ24" s="260" t="str">
        <f t="shared" si="27"/>
        <v/>
      </c>
      <c r="FK24" s="259" t="str">
        <f t="shared" si="28"/>
        <v/>
      </c>
      <c r="FL24" s="259" t="str">
        <f t="shared" si="29"/>
        <v/>
      </c>
      <c r="FM24" s="259" t="str">
        <f t="shared" si="30"/>
        <v/>
      </c>
      <c r="FN24" s="259"/>
      <c r="FO24" s="259"/>
      <c r="FP24" s="259"/>
      <c r="FQ24" s="259"/>
      <c r="FR24" s="259"/>
      <c r="FS24" s="259"/>
      <c r="FT24" s="259"/>
      <c r="FU24" s="259"/>
      <c r="FV24" s="259" t="str">
        <f t="shared" si="31"/>
        <v/>
      </c>
      <c r="FW24" s="259" t="str">
        <f t="shared" si="32"/>
        <v/>
      </c>
      <c r="FX24" s="259" t="str">
        <f t="shared" si="33"/>
        <v/>
      </c>
      <c r="FY24" s="259"/>
      <c r="FZ24" s="259"/>
      <c r="GA24" s="259"/>
      <c r="GB24" s="259"/>
      <c r="GC24" s="259"/>
      <c r="GD24" s="259"/>
      <c r="GE24" s="259"/>
      <c r="GF24" s="259"/>
      <c r="GG24" s="259"/>
      <c r="GH24" s="259"/>
      <c r="GI24" s="259"/>
      <c r="GJ24" s="259"/>
      <c r="GK24" s="259"/>
      <c r="GL24" s="259"/>
      <c r="GM24" s="259"/>
      <c r="GN24" s="259"/>
      <c r="GO24" s="259" t="s">
        <v>263</v>
      </c>
      <c r="GP24" s="259"/>
      <c r="GQ24" s="259"/>
      <c r="GR24" s="259"/>
      <c r="GS24" s="259"/>
    </row>
    <row r="25" spans="1:201" s="271" customFormat="1" ht="79.5" customHeight="1">
      <c r="A25" s="287" t="str">
        <f t="shared" si="36"/>
        <v>114學年度第一學期</v>
      </c>
      <c r="B25" s="259"/>
      <c r="C25" s="398"/>
      <c r="D25" s="272" t="s">
        <v>71</v>
      </c>
      <c r="E25" s="272"/>
      <c r="F25" s="272"/>
      <c r="G25" s="273"/>
      <c r="H25" s="399"/>
      <c r="I25" s="399"/>
      <c r="J25" s="399"/>
      <c r="K25" s="399"/>
      <c r="L25" s="399"/>
      <c r="M25" s="400"/>
      <c r="N25" s="401"/>
      <c r="O25" s="243" t="s">
        <v>914</v>
      </c>
      <c r="P25" s="273" t="s">
        <v>869</v>
      </c>
      <c r="Q25" s="402"/>
      <c r="R25" s="403"/>
      <c r="S25" s="404"/>
      <c r="T25" s="405"/>
      <c r="U25" s="405"/>
      <c r="V25" s="405"/>
      <c r="W25" s="416"/>
      <c r="X25" s="405"/>
      <c r="Y25" s="405"/>
      <c r="Z25" s="405"/>
      <c r="AA25" s="405"/>
      <c r="AB25" s="405"/>
      <c r="AC25" s="405"/>
      <c r="AD25" s="405"/>
      <c r="AE25" s="405"/>
      <c r="AF25" s="406"/>
      <c r="AG25" s="407"/>
      <c r="AH25" s="407"/>
      <c r="AI25" s="407"/>
      <c r="AJ25" s="407"/>
      <c r="AK25" s="399"/>
      <c r="AL25" s="399"/>
      <c r="AM25" s="399"/>
      <c r="AN25" s="399"/>
      <c r="AO25" s="408"/>
      <c r="AP25" s="408"/>
      <c r="AQ25" s="417"/>
      <c r="AR25" s="417"/>
      <c r="AS25" s="398"/>
      <c r="AT25" s="398"/>
      <c r="AU25" s="398"/>
      <c r="AV25" s="398"/>
      <c r="AW25" s="398"/>
      <c r="AX25" s="398"/>
      <c r="AY25" s="410"/>
      <c r="AZ25" s="410"/>
      <c r="BA25" s="410"/>
      <c r="BB25" s="410"/>
      <c r="BC25" s="418"/>
      <c r="BD25" s="412"/>
      <c r="BE25" s="413"/>
      <c r="BF25" s="413"/>
      <c r="BG25" s="413"/>
      <c r="BH25" s="413"/>
      <c r="BI25" s="398"/>
      <c r="BJ25" s="398"/>
      <c r="BK25" s="398"/>
      <c r="BL25" s="398"/>
      <c r="BM25" s="398"/>
      <c r="BN25" s="398"/>
      <c r="BO25" s="398"/>
      <c r="BP25" s="398"/>
      <c r="BQ25" s="398"/>
      <c r="BR25" s="398"/>
      <c r="BS25" s="398"/>
      <c r="BT25" s="398"/>
      <c r="BU25" s="398"/>
      <c r="BV25" s="398"/>
      <c r="BW25" s="415" t="s">
        <v>1192</v>
      </c>
      <c r="BX25" s="415" t="s">
        <v>1193</v>
      </c>
      <c r="BY25" s="414"/>
      <c r="BZ25" s="415" t="s">
        <v>1192</v>
      </c>
      <c r="CA25" s="415" t="s">
        <v>1193</v>
      </c>
      <c r="CB25" s="414"/>
      <c r="CC25" s="414" t="s">
        <v>1194</v>
      </c>
      <c r="CD25" s="415" t="s">
        <v>1195</v>
      </c>
      <c r="CE25" s="414"/>
      <c r="CF25" s="414"/>
      <c r="CG25" s="414"/>
      <c r="CH25" s="415" t="s">
        <v>1196</v>
      </c>
      <c r="CI25" s="415" t="s">
        <v>1197</v>
      </c>
      <c r="CJ25" s="415" t="s">
        <v>1198</v>
      </c>
      <c r="CK25" s="414" t="s">
        <v>1199</v>
      </c>
      <c r="CL25" s="399"/>
      <c r="CM25" s="399"/>
      <c r="CN25" s="399"/>
      <c r="CO25" s="244">
        <f t="shared" si="0"/>
        <v>0</v>
      </c>
      <c r="CP25" s="288" t="s">
        <v>176</v>
      </c>
      <c r="CQ25" s="245" t="str">
        <f t="shared" si="1"/>
        <v/>
      </c>
      <c r="CR25" s="245" t="str">
        <f t="shared" si="2"/>
        <v/>
      </c>
      <c r="CS25" s="245">
        <v>0</v>
      </c>
      <c r="CT25" s="245" t="str">
        <f t="shared" si="34"/>
        <v/>
      </c>
      <c r="CU25" s="245" t="str">
        <f t="shared" si="3"/>
        <v/>
      </c>
      <c r="CV25" s="245" t="str">
        <f t="shared" si="4"/>
        <v/>
      </c>
      <c r="CW25" s="245" t="str">
        <f t="shared" si="5"/>
        <v/>
      </c>
      <c r="CX25" s="245" t="str">
        <f t="shared" si="6"/>
        <v/>
      </c>
      <c r="CY25" s="245" t="str">
        <f t="shared" si="7"/>
        <v/>
      </c>
      <c r="CZ25" s="245" t="str">
        <f t="shared" si="8"/>
        <v/>
      </c>
      <c r="DA25" s="261"/>
      <c r="DB25" s="261"/>
      <c r="DC25" s="262"/>
      <c r="DD25" s="262"/>
      <c r="DE25" s="263"/>
      <c r="DF25" s="275">
        <f>'編號 No18.家庭成員 '!X$4</f>
        <v>1</v>
      </c>
      <c r="DG25" s="265">
        <f>'編號 No18.家庭成員 '!N$23</f>
        <v>0</v>
      </c>
      <c r="DH25" s="265">
        <f>'編號 No18.家庭成員 '!O$23</f>
        <v>0</v>
      </c>
      <c r="DI25" s="265">
        <f>'編號 No18.家庭成員 '!P$23</f>
        <v>0</v>
      </c>
      <c r="DJ25" s="265">
        <f>'編號 No18.家庭成員 '!Q$23</f>
        <v>0</v>
      </c>
      <c r="DK25" s="265">
        <f>'編號 No18.家庭成員 '!R$23</f>
        <v>0</v>
      </c>
      <c r="DL25" s="266">
        <f t="shared" si="9"/>
        <v>0</v>
      </c>
      <c r="DM25" s="266">
        <f t="shared" si="10"/>
        <v>0</v>
      </c>
      <c r="DN25" s="266">
        <f t="shared" si="11"/>
        <v>0</v>
      </c>
      <c r="DO25" s="267" t="str">
        <f t="shared" si="12"/>
        <v>身份空白</v>
      </c>
      <c r="DP25" s="267" t="str">
        <f t="shared" si="13"/>
        <v>身份空白</v>
      </c>
      <c r="DQ25" s="267" t="str">
        <f t="shared" si="14"/>
        <v>身份空白</v>
      </c>
      <c r="DR25" s="268">
        <v>0</v>
      </c>
      <c r="DS25" s="268"/>
      <c r="DT25" s="268"/>
      <c r="DU25" s="268"/>
      <c r="DV25" s="268"/>
      <c r="DW25" s="268"/>
      <c r="DX25" s="268"/>
      <c r="DY25" s="268"/>
      <c r="DZ25" s="268"/>
      <c r="EA25" s="268"/>
      <c r="EB25" s="268">
        <f t="shared" si="35"/>
        <v>0</v>
      </c>
      <c r="EC25" s="268"/>
      <c r="ED25" s="268"/>
      <c r="EE25" s="268"/>
      <c r="EF25" s="268"/>
      <c r="EG25" s="268"/>
      <c r="EH25" s="268"/>
      <c r="EI25" s="268"/>
      <c r="EJ25" s="268"/>
      <c r="EK25" s="268"/>
      <c r="EL25" s="268"/>
      <c r="EM25" s="268"/>
      <c r="EN25" s="268"/>
      <c r="EO25" s="268"/>
      <c r="EP25" s="268"/>
      <c r="EQ25" s="268"/>
      <c r="ER25" s="268"/>
      <c r="ES25" s="268"/>
      <c r="ET25" s="268"/>
      <c r="EU25" s="259"/>
      <c r="EV25" s="259"/>
      <c r="EW25" s="259"/>
      <c r="EX25" s="258" t="str">
        <f t="shared" si="15"/>
        <v/>
      </c>
      <c r="EY25" s="258" t="str">
        <f t="shared" si="16"/>
        <v/>
      </c>
      <c r="EZ25" s="258" t="str">
        <f t="shared" si="17"/>
        <v/>
      </c>
      <c r="FA25" s="259" t="str">
        <f t="shared" si="18"/>
        <v/>
      </c>
      <c r="FB25" s="259" t="str">
        <f t="shared" si="19"/>
        <v/>
      </c>
      <c r="FC25" s="259" t="str">
        <f t="shared" si="20"/>
        <v/>
      </c>
      <c r="FD25" s="259" t="str">
        <f t="shared" si="21"/>
        <v/>
      </c>
      <c r="FE25" s="259" t="str">
        <f t="shared" si="22"/>
        <v/>
      </c>
      <c r="FF25" s="259" t="str">
        <f t="shared" si="23"/>
        <v/>
      </c>
      <c r="FG25" s="259" t="str">
        <f t="shared" si="24"/>
        <v/>
      </c>
      <c r="FH25" s="259" t="str">
        <f t="shared" si="25"/>
        <v/>
      </c>
      <c r="FI25" s="258" t="str">
        <f t="shared" si="26"/>
        <v/>
      </c>
      <c r="FJ25" s="260" t="str">
        <f t="shared" si="27"/>
        <v/>
      </c>
      <c r="FK25" s="259" t="str">
        <f t="shared" si="28"/>
        <v/>
      </c>
      <c r="FL25" s="259" t="str">
        <f t="shared" si="29"/>
        <v/>
      </c>
      <c r="FM25" s="259" t="str">
        <f t="shared" si="30"/>
        <v/>
      </c>
      <c r="FN25" s="259"/>
      <c r="FO25" s="259"/>
      <c r="FP25" s="259"/>
      <c r="FQ25" s="259"/>
      <c r="FR25" s="259"/>
      <c r="FS25" s="259"/>
      <c r="FT25" s="259"/>
      <c r="FU25" s="259"/>
      <c r="FV25" s="259" t="str">
        <f t="shared" si="31"/>
        <v/>
      </c>
      <c r="FW25" s="259" t="str">
        <f t="shared" si="32"/>
        <v/>
      </c>
      <c r="FX25" s="259" t="str">
        <f t="shared" si="33"/>
        <v/>
      </c>
      <c r="FY25" s="259"/>
      <c r="FZ25" s="259"/>
      <c r="GA25" s="259"/>
      <c r="GB25" s="259"/>
      <c r="GC25" s="259"/>
      <c r="GD25" s="259"/>
      <c r="GE25" s="259"/>
      <c r="GF25" s="259"/>
      <c r="GG25" s="259"/>
      <c r="GH25" s="259"/>
      <c r="GI25" s="259"/>
      <c r="GJ25" s="259"/>
      <c r="GK25" s="259"/>
      <c r="GL25" s="259"/>
      <c r="GM25" s="259"/>
      <c r="GN25" s="259"/>
      <c r="GO25" s="259" t="s">
        <v>263</v>
      </c>
      <c r="GP25" s="259"/>
      <c r="GQ25" s="259"/>
      <c r="GR25" s="259"/>
      <c r="GS25" s="259"/>
    </row>
    <row r="26" spans="1:201" s="271" customFormat="1" ht="79.5" customHeight="1">
      <c r="A26" s="287" t="str">
        <f t="shared" si="36"/>
        <v>114學年度第一學期</v>
      </c>
      <c r="B26" s="259"/>
      <c r="C26" s="398"/>
      <c r="D26" s="272" t="s">
        <v>72</v>
      </c>
      <c r="E26" s="272"/>
      <c r="F26" s="272"/>
      <c r="G26" s="273"/>
      <c r="H26" s="399"/>
      <c r="I26" s="399"/>
      <c r="J26" s="399"/>
      <c r="K26" s="399"/>
      <c r="L26" s="399"/>
      <c r="M26" s="400"/>
      <c r="N26" s="401"/>
      <c r="O26" s="243" t="s">
        <v>914</v>
      </c>
      <c r="P26" s="273" t="s">
        <v>869</v>
      </c>
      <c r="Q26" s="402"/>
      <c r="R26" s="403"/>
      <c r="S26" s="404"/>
      <c r="T26" s="405"/>
      <c r="U26" s="405"/>
      <c r="V26" s="405"/>
      <c r="W26" s="416"/>
      <c r="X26" s="405"/>
      <c r="Y26" s="405"/>
      <c r="Z26" s="405"/>
      <c r="AA26" s="405"/>
      <c r="AB26" s="405"/>
      <c r="AC26" s="405"/>
      <c r="AD26" s="405"/>
      <c r="AE26" s="405"/>
      <c r="AF26" s="406"/>
      <c r="AG26" s="407"/>
      <c r="AH26" s="407"/>
      <c r="AI26" s="407"/>
      <c r="AJ26" s="407"/>
      <c r="AK26" s="399"/>
      <c r="AL26" s="399"/>
      <c r="AM26" s="399"/>
      <c r="AN26" s="399"/>
      <c r="AO26" s="408"/>
      <c r="AP26" s="408"/>
      <c r="AQ26" s="417"/>
      <c r="AR26" s="417"/>
      <c r="AS26" s="398"/>
      <c r="AT26" s="398"/>
      <c r="AU26" s="398"/>
      <c r="AV26" s="398"/>
      <c r="AW26" s="398"/>
      <c r="AX26" s="398"/>
      <c r="AY26" s="410"/>
      <c r="AZ26" s="410"/>
      <c r="BA26" s="410"/>
      <c r="BB26" s="410"/>
      <c r="BC26" s="418"/>
      <c r="BD26" s="412"/>
      <c r="BE26" s="413"/>
      <c r="BF26" s="413"/>
      <c r="BG26" s="413"/>
      <c r="BH26" s="413"/>
      <c r="BI26" s="398"/>
      <c r="BJ26" s="398"/>
      <c r="BK26" s="398"/>
      <c r="BL26" s="398"/>
      <c r="BM26" s="398"/>
      <c r="BN26" s="398"/>
      <c r="BO26" s="398"/>
      <c r="BP26" s="398"/>
      <c r="BQ26" s="398"/>
      <c r="BR26" s="398"/>
      <c r="BS26" s="398"/>
      <c r="BT26" s="398"/>
      <c r="BU26" s="398"/>
      <c r="BV26" s="398"/>
      <c r="BW26" s="415" t="s">
        <v>1192</v>
      </c>
      <c r="BX26" s="415" t="s">
        <v>1193</v>
      </c>
      <c r="BY26" s="414"/>
      <c r="BZ26" s="415" t="s">
        <v>1192</v>
      </c>
      <c r="CA26" s="415" t="s">
        <v>1193</v>
      </c>
      <c r="CB26" s="414"/>
      <c r="CC26" s="414" t="s">
        <v>1194</v>
      </c>
      <c r="CD26" s="415" t="s">
        <v>1195</v>
      </c>
      <c r="CE26" s="414"/>
      <c r="CF26" s="414"/>
      <c r="CG26" s="414"/>
      <c r="CH26" s="415" t="s">
        <v>1196</v>
      </c>
      <c r="CI26" s="415" t="s">
        <v>1197</v>
      </c>
      <c r="CJ26" s="415" t="s">
        <v>1198</v>
      </c>
      <c r="CK26" s="414" t="s">
        <v>1199</v>
      </c>
      <c r="CL26" s="399"/>
      <c r="CM26" s="399"/>
      <c r="CN26" s="399"/>
      <c r="CO26" s="244">
        <f t="shared" si="0"/>
        <v>0</v>
      </c>
      <c r="CP26" s="288" t="s">
        <v>176</v>
      </c>
      <c r="CQ26" s="245" t="str">
        <f t="shared" si="1"/>
        <v/>
      </c>
      <c r="CR26" s="245" t="str">
        <f t="shared" si="2"/>
        <v/>
      </c>
      <c r="CS26" s="245">
        <v>0</v>
      </c>
      <c r="CT26" s="245" t="str">
        <f t="shared" si="34"/>
        <v/>
      </c>
      <c r="CU26" s="245" t="str">
        <f t="shared" si="3"/>
        <v/>
      </c>
      <c r="CV26" s="245" t="str">
        <f t="shared" si="4"/>
        <v/>
      </c>
      <c r="CW26" s="245" t="str">
        <f t="shared" si="5"/>
        <v/>
      </c>
      <c r="CX26" s="245" t="str">
        <f t="shared" si="6"/>
        <v/>
      </c>
      <c r="CY26" s="245" t="str">
        <f t="shared" si="7"/>
        <v/>
      </c>
      <c r="CZ26" s="245" t="str">
        <f t="shared" si="8"/>
        <v/>
      </c>
      <c r="DA26" s="261"/>
      <c r="DB26" s="261"/>
      <c r="DC26" s="262"/>
      <c r="DD26" s="262"/>
      <c r="DE26" s="263"/>
      <c r="DF26" s="275">
        <f>'編號 No19.家庭成員 '!X$4</f>
        <v>1</v>
      </c>
      <c r="DG26" s="265">
        <f>'編號 No19.家庭成員 '!N$23</f>
        <v>0</v>
      </c>
      <c r="DH26" s="265">
        <f>'編號 No19.家庭成員 '!O$23</f>
        <v>0</v>
      </c>
      <c r="DI26" s="265">
        <f>'編號 No19.家庭成員 '!P$23</f>
        <v>0</v>
      </c>
      <c r="DJ26" s="265">
        <f>'編號 No19.家庭成員 '!Q$23</f>
        <v>0</v>
      </c>
      <c r="DK26" s="265">
        <f>'編號 No19.家庭成員 '!R$23</f>
        <v>0</v>
      </c>
      <c r="DL26" s="266">
        <f t="shared" si="9"/>
        <v>0</v>
      </c>
      <c r="DM26" s="266">
        <f t="shared" si="10"/>
        <v>0</v>
      </c>
      <c r="DN26" s="266">
        <f t="shared" si="11"/>
        <v>0</v>
      </c>
      <c r="DO26" s="267" t="str">
        <f t="shared" si="12"/>
        <v>身份空白</v>
      </c>
      <c r="DP26" s="267" t="str">
        <f t="shared" si="13"/>
        <v>身份空白</v>
      </c>
      <c r="DQ26" s="267" t="str">
        <f t="shared" si="14"/>
        <v>身份空白</v>
      </c>
      <c r="DR26" s="268">
        <v>0</v>
      </c>
      <c r="DS26" s="268"/>
      <c r="DT26" s="268"/>
      <c r="DU26" s="268"/>
      <c r="DV26" s="268"/>
      <c r="DW26" s="268"/>
      <c r="DX26" s="268"/>
      <c r="DY26" s="268"/>
      <c r="DZ26" s="268"/>
      <c r="EA26" s="268"/>
      <c r="EB26" s="268">
        <f t="shared" si="35"/>
        <v>0</v>
      </c>
      <c r="EC26" s="268"/>
      <c r="ED26" s="268"/>
      <c r="EE26" s="268"/>
      <c r="EF26" s="268"/>
      <c r="EG26" s="268"/>
      <c r="EH26" s="268"/>
      <c r="EI26" s="268"/>
      <c r="EJ26" s="268"/>
      <c r="EK26" s="268"/>
      <c r="EL26" s="268"/>
      <c r="EM26" s="268"/>
      <c r="EN26" s="268"/>
      <c r="EO26" s="268"/>
      <c r="EP26" s="268"/>
      <c r="EQ26" s="268"/>
      <c r="ER26" s="268"/>
      <c r="ES26" s="268"/>
      <c r="ET26" s="268"/>
      <c r="EU26" s="259"/>
      <c r="EV26" s="259"/>
      <c r="EW26" s="259"/>
      <c r="EX26" s="258" t="str">
        <f t="shared" si="15"/>
        <v/>
      </c>
      <c r="EY26" s="258" t="str">
        <f t="shared" si="16"/>
        <v/>
      </c>
      <c r="EZ26" s="258" t="str">
        <f t="shared" si="17"/>
        <v/>
      </c>
      <c r="FA26" s="259" t="str">
        <f t="shared" si="18"/>
        <v/>
      </c>
      <c r="FB26" s="259" t="str">
        <f t="shared" si="19"/>
        <v/>
      </c>
      <c r="FC26" s="259" t="str">
        <f t="shared" si="20"/>
        <v/>
      </c>
      <c r="FD26" s="259" t="str">
        <f t="shared" si="21"/>
        <v/>
      </c>
      <c r="FE26" s="259" t="str">
        <f t="shared" si="22"/>
        <v/>
      </c>
      <c r="FF26" s="259" t="str">
        <f t="shared" si="23"/>
        <v/>
      </c>
      <c r="FG26" s="259" t="str">
        <f t="shared" si="24"/>
        <v/>
      </c>
      <c r="FH26" s="259" t="str">
        <f t="shared" si="25"/>
        <v/>
      </c>
      <c r="FI26" s="258" t="str">
        <f t="shared" si="26"/>
        <v/>
      </c>
      <c r="FJ26" s="260" t="str">
        <f t="shared" si="27"/>
        <v/>
      </c>
      <c r="FK26" s="259" t="str">
        <f t="shared" si="28"/>
        <v/>
      </c>
      <c r="FL26" s="259" t="str">
        <f t="shared" si="29"/>
        <v/>
      </c>
      <c r="FM26" s="259" t="str">
        <f t="shared" si="30"/>
        <v/>
      </c>
      <c r="FN26" s="259"/>
      <c r="FO26" s="259"/>
      <c r="FP26" s="259"/>
      <c r="FQ26" s="259"/>
      <c r="FR26" s="259"/>
      <c r="FS26" s="259"/>
      <c r="FT26" s="259"/>
      <c r="FU26" s="259"/>
      <c r="FV26" s="259" t="str">
        <f t="shared" si="31"/>
        <v/>
      </c>
      <c r="FW26" s="259" t="str">
        <f t="shared" si="32"/>
        <v/>
      </c>
      <c r="FX26" s="259" t="str">
        <f t="shared" si="33"/>
        <v/>
      </c>
      <c r="FY26" s="259"/>
      <c r="FZ26" s="259"/>
      <c r="GA26" s="259"/>
      <c r="GB26" s="259"/>
      <c r="GC26" s="259"/>
      <c r="GD26" s="259"/>
      <c r="GE26" s="259"/>
      <c r="GF26" s="259"/>
      <c r="GG26" s="259"/>
      <c r="GH26" s="259"/>
      <c r="GI26" s="259"/>
      <c r="GJ26" s="259"/>
      <c r="GK26" s="259"/>
      <c r="GL26" s="259"/>
      <c r="GM26" s="259"/>
      <c r="GN26" s="259"/>
      <c r="GO26" s="259" t="s">
        <v>263</v>
      </c>
      <c r="GP26" s="259"/>
      <c r="GQ26" s="259"/>
      <c r="GR26" s="259"/>
      <c r="GS26" s="259"/>
    </row>
    <row r="27" spans="1:201" s="271" customFormat="1" ht="79.5" customHeight="1">
      <c r="A27" s="287" t="str">
        <f t="shared" si="36"/>
        <v>114學年度第一學期</v>
      </c>
      <c r="B27" s="259"/>
      <c r="C27" s="398"/>
      <c r="D27" s="272" t="s">
        <v>73</v>
      </c>
      <c r="E27" s="272"/>
      <c r="F27" s="272"/>
      <c r="G27" s="273"/>
      <c r="H27" s="399"/>
      <c r="I27" s="399"/>
      <c r="J27" s="399"/>
      <c r="K27" s="399"/>
      <c r="L27" s="399"/>
      <c r="M27" s="400"/>
      <c r="N27" s="401"/>
      <c r="O27" s="243" t="s">
        <v>914</v>
      </c>
      <c r="P27" s="273" t="s">
        <v>869</v>
      </c>
      <c r="Q27" s="402"/>
      <c r="R27" s="403"/>
      <c r="S27" s="404"/>
      <c r="T27" s="405"/>
      <c r="U27" s="405"/>
      <c r="V27" s="405"/>
      <c r="W27" s="416"/>
      <c r="X27" s="405"/>
      <c r="Y27" s="405"/>
      <c r="Z27" s="405"/>
      <c r="AA27" s="405"/>
      <c r="AB27" s="405"/>
      <c r="AC27" s="405"/>
      <c r="AD27" s="405"/>
      <c r="AE27" s="405"/>
      <c r="AF27" s="406"/>
      <c r="AG27" s="407"/>
      <c r="AH27" s="407"/>
      <c r="AI27" s="407"/>
      <c r="AJ27" s="407"/>
      <c r="AK27" s="399"/>
      <c r="AL27" s="399"/>
      <c r="AM27" s="399"/>
      <c r="AN27" s="399"/>
      <c r="AO27" s="408"/>
      <c r="AP27" s="408"/>
      <c r="AQ27" s="417"/>
      <c r="AR27" s="417"/>
      <c r="AS27" s="398"/>
      <c r="AT27" s="398"/>
      <c r="AU27" s="398"/>
      <c r="AV27" s="398"/>
      <c r="AW27" s="398"/>
      <c r="AX27" s="398"/>
      <c r="AY27" s="410"/>
      <c r="AZ27" s="410"/>
      <c r="BA27" s="410"/>
      <c r="BB27" s="410"/>
      <c r="BC27" s="418"/>
      <c r="BD27" s="412"/>
      <c r="BE27" s="413"/>
      <c r="BF27" s="413"/>
      <c r="BG27" s="413"/>
      <c r="BH27" s="413"/>
      <c r="BI27" s="398"/>
      <c r="BJ27" s="398"/>
      <c r="BK27" s="398"/>
      <c r="BL27" s="398"/>
      <c r="BM27" s="398"/>
      <c r="BN27" s="398"/>
      <c r="BO27" s="398"/>
      <c r="BP27" s="398"/>
      <c r="BQ27" s="398"/>
      <c r="BR27" s="398"/>
      <c r="BS27" s="398"/>
      <c r="BT27" s="398"/>
      <c r="BU27" s="398"/>
      <c r="BV27" s="398"/>
      <c r="BW27" s="415" t="s">
        <v>1192</v>
      </c>
      <c r="BX27" s="415" t="s">
        <v>1193</v>
      </c>
      <c r="BY27" s="414"/>
      <c r="BZ27" s="415" t="s">
        <v>1192</v>
      </c>
      <c r="CA27" s="415" t="s">
        <v>1193</v>
      </c>
      <c r="CB27" s="414"/>
      <c r="CC27" s="414" t="s">
        <v>1194</v>
      </c>
      <c r="CD27" s="415" t="s">
        <v>1195</v>
      </c>
      <c r="CE27" s="414"/>
      <c r="CF27" s="414"/>
      <c r="CG27" s="414"/>
      <c r="CH27" s="415" t="s">
        <v>1196</v>
      </c>
      <c r="CI27" s="415" t="s">
        <v>1197</v>
      </c>
      <c r="CJ27" s="415" t="s">
        <v>1198</v>
      </c>
      <c r="CK27" s="414" t="s">
        <v>1199</v>
      </c>
      <c r="CL27" s="399"/>
      <c r="CM27" s="399"/>
      <c r="CN27" s="399"/>
      <c r="CO27" s="244">
        <f t="shared" si="0"/>
        <v>0</v>
      </c>
      <c r="CP27" s="288" t="s">
        <v>176</v>
      </c>
      <c r="CQ27" s="245" t="str">
        <f t="shared" si="1"/>
        <v/>
      </c>
      <c r="CR27" s="245" t="str">
        <f t="shared" si="2"/>
        <v/>
      </c>
      <c r="CS27" s="245">
        <v>0</v>
      </c>
      <c r="CT27" s="245" t="str">
        <f t="shared" si="34"/>
        <v/>
      </c>
      <c r="CU27" s="245" t="str">
        <f t="shared" si="3"/>
        <v/>
      </c>
      <c r="CV27" s="245" t="str">
        <f t="shared" si="4"/>
        <v/>
      </c>
      <c r="CW27" s="245" t="str">
        <f t="shared" si="5"/>
        <v/>
      </c>
      <c r="CX27" s="245" t="str">
        <f t="shared" si="6"/>
        <v/>
      </c>
      <c r="CY27" s="245" t="str">
        <f t="shared" si="7"/>
        <v/>
      </c>
      <c r="CZ27" s="245" t="str">
        <f t="shared" si="8"/>
        <v/>
      </c>
      <c r="DA27" s="261"/>
      <c r="DB27" s="261"/>
      <c r="DC27" s="262"/>
      <c r="DD27" s="262"/>
      <c r="DE27" s="263"/>
      <c r="DF27" s="275">
        <f>'編號 No20.家庭成員'!X$4</f>
        <v>1</v>
      </c>
      <c r="DG27" s="265">
        <f>'編號 No20.家庭成員'!N$23</f>
        <v>0</v>
      </c>
      <c r="DH27" s="265">
        <f>'編號 No20.家庭成員'!O$23</f>
        <v>0</v>
      </c>
      <c r="DI27" s="265">
        <f>'編號 No20.家庭成員'!P$23</f>
        <v>0</v>
      </c>
      <c r="DJ27" s="265">
        <f>'編號 No20.家庭成員'!Q$23</f>
        <v>0</v>
      </c>
      <c r="DK27" s="265">
        <f>'編號 No20.家庭成員'!R$23</f>
        <v>0</v>
      </c>
      <c r="DL27" s="266">
        <f t="shared" si="9"/>
        <v>0</v>
      </c>
      <c r="DM27" s="266">
        <f t="shared" si="10"/>
        <v>0</v>
      </c>
      <c r="DN27" s="266">
        <f t="shared" si="11"/>
        <v>0</v>
      </c>
      <c r="DO27" s="267" t="str">
        <f t="shared" si="12"/>
        <v>身份空白</v>
      </c>
      <c r="DP27" s="267" t="str">
        <f t="shared" si="13"/>
        <v>身份空白</v>
      </c>
      <c r="DQ27" s="267" t="str">
        <f t="shared" si="14"/>
        <v>身份空白</v>
      </c>
      <c r="DR27" s="268">
        <v>0</v>
      </c>
      <c r="DS27" s="268"/>
      <c r="DT27" s="268"/>
      <c r="DU27" s="268"/>
      <c r="DV27" s="268"/>
      <c r="DW27" s="268"/>
      <c r="DX27" s="268"/>
      <c r="DY27" s="268"/>
      <c r="DZ27" s="268"/>
      <c r="EA27" s="268"/>
      <c r="EB27" s="268">
        <f t="shared" si="35"/>
        <v>0</v>
      </c>
      <c r="EC27" s="268"/>
      <c r="ED27" s="268"/>
      <c r="EE27" s="268"/>
      <c r="EF27" s="268"/>
      <c r="EG27" s="268"/>
      <c r="EH27" s="268"/>
      <c r="EI27" s="268"/>
      <c r="EJ27" s="268"/>
      <c r="EK27" s="268"/>
      <c r="EL27" s="268"/>
      <c r="EM27" s="268"/>
      <c r="EN27" s="268"/>
      <c r="EO27" s="268"/>
      <c r="EP27" s="268"/>
      <c r="EQ27" s="268"/>
      <c r="ER27" s="268"/>
      <c r="ES27" s="268"/>
      <c r="ET27" s="268"/>
      <c r="EU27" s="259"/>
      <c r="EV27" s="259"/>
      <c r="EW27" s="259"/>
      <c r="EX27" s="258" t="str">
        <f t="shared" si="15"/>
        <v/>
      </c>
      <c r="EY27" s="258" t="str">
        <f t="shared" si="16"/>
        <v/>
      </c>
      <c r="EZ27" s="258" t="str">
        <f t="shared" si="17"/>
        <v/>
      </c>
      <c r="FA27" s="259" t="str">
        <f t="shared" si="18"/>
        <v/>
      </c>
      <c r="FB27" s="259" t="str">
        <f t="shared" si="19"/>
        <v/>
      </c>
      <c r="FC27" s="259" t="str">
        <f t="shared" si="20"/>
        <v/>
      </c>
      <c r="FD27" s="259" t="str">
        <f t="shared" si="21"/>
        <v/>
      </c>
      <c r="FE27" s="259" t="str">
        <f t="shared" si="22"/>
        <v/>
      </c>
      <c r="FF27" s="259" t="str">
        <f t="shared" si="23"/>
        <v/>
      </c>
      <c r="FG27" s="259" t="str">
        <f t="shared" si="24"/>
        <v/>
      </c>
      <c r="FH27" s="259" t="str">
        <f t="shared" si="25"/>
        <v/>
      </c>
      <c r="FI27" s="258" t="str">
        <f t="shared" si="26"/>
        <v/>
      </c>
      <c r="FJ27" s="260" t="str">
        <f t="shared" si="27"/>
        <v/>
      </c>
      <c r="FK27" s="259" t="str">
        <f t="shared" si="28"/>
        <v/>
      </c>
      <c r="FL27" s="259" t="str">
        <f t="shared" si="29"/>
        <v/>
      </c>
      <c r="FM27" s="259" t="str">
        <f t="shared" si="30"/>
        <v/>
      </c>
      <c r="FN27" s="259"/>
      <c r="FO27" s="259"/>
      <c r="FP27" s="259"/>
      <c r="FQ27" s="259"/>
      <c r="FR27" s="259"/>
      <c r="FS27" s="259"/>
      <c r="FT27" s="259"/>
      <c r="FU27" s="259"/>
      <c r="FV27" s="259" t="str">
        <f t="shared" si="31"/>
        <v/>
      </c>
      <c r="FW27" s="259" t="str">
        <f t="shared" si="32"/>
        <v/>
      </c>
      <c r="FX27" s="259" t="str">
        <f t="shared" si="33"/>
        <v/>
      </c>
      <c r="FY27" s="259"/>
      <c r="FZ27" s="259"/>
      <c r="GA27" s="259"/>
      <c r="GB27" s="259"/>
      <c r="GC27" s="259"/>
      <c r="GD27" s="259"/>
      <c r="GE27" s="259"/>
      <c r="GF27" s="259"/>
      <c r="GG27" s="259"/>
      <c r="GH27" s="259"/>
      <c r="GI27" s="259"/>
      <c r="GJ27" s="259"/>
      <c r="GK27" s="259"/>
      <c r="GL27" s="259"/>
      <c r="GM27" s="259"/>
      <c r="GN27" s="259"/>
      <c r="GO27" s="259" t="s">
        <v>263</v>
      </c>
      <c r="GP27" s="259"/>
      <c r="GQ27" s="259"/>
      <c r="GR27" s="259"/>
      <c r="GS27" s="259"/>
    </row>
    <row r="28" spans="1:201" s="271" customFormat="1" ht="79.5" customHeight="1">
      <c r="A28" s="287" t="str">
        <f t="shared" si="36"/>
        <v>114學年度第一學期</v>
      </c>
      <c r="B28" s="259"/>
      <c r="C28" s="398"/>
      <c r="D28" s="272" t="s">
        <v>74</v>
      </c>
      <c r="E28" s="272"/>
      <c r="F28" s="272"/>
      <c r="G28" s="273"/>
      <c r="H28" s="399"/>
      <c r="I28" s="399"/>
      <c r="J28" s="399"/>
      <c r="K28" s="399"/>
      <c r="L28" s="399"/>
      <c r="M28" s="400"/>
      <c r="N28" s="401"/>
      <c r="O28" s="243" t="s">
        <v>914</v>
      </c>
      <c r="P28" s="273" t="s">
        <v>869</v>
      </c>
      <c r="Q28" s="402"/>
      <c r="R28" s="403"/>
      <c r="S28" s="404"/>
      <c r="T28" s="405"/>
      <c r="U28" s="405"/>
      <c r="V28" s="405"/>
      <c r="W28" s="416"/>
      <c r="X28" s="405"/>
      <c r="Y28" s="405"/>
      <c r="Z28" s="405"/>
      <c r="AA28" s="405"/>
      <c r="AB28" s="405"/>
      <c r="AC28" s="405"/>
      <c r="AD28" s="405"/>
      <c r="AE28" s="405"/>
      <c r="AF28" s="406"/>
      <c r="AG28" s="407"/>
      <c r="AH28" s="407"/>
      <c r="AI28" s="407"/>
      <c r="AJ28" s="407"/>
      <c r="AK28" s="399"/>
      <c r="AL28" s="399"/>
      <c r="AM28" s="399"/>
      <c r="AN28" s="399"/>
      <c r="AO28" s="408"/>
      <c r="AP28" s="408"/>
      <c r="AQ28" s="417"/>
      <c r="AR28" s="417"/>
      <c r="AS28" s="398"/>
      <c r="AT28" s="398"/>
      <c r="AU28" s="398"/>
      <c r="AV28" s="398"/>
      <c r="AW28" s="398"/>
      <c r="AX28" s="398"/>
      <c r="AY28" s="410"/>
      <c r="AZ28" s="410"/>
      <c r="BA28" s="410"/>
      <c r="BB28" s="410"/>
      <c r="BC28" s="418"/>
      <c r="BD28" s="412"/>
      <c r="BE28" s="413"/>
      <c r="BF28" s="413"/>
      <c r="BG28" s="413"/>
      <c r="BH28" s="413"/>
      <c r="BI28" s="398"/>
      <c r="BJ28" s="398"/>
      <c r="BK28" s="398"/>
      <c r="BL28" s="398"/>
      <c r="BM28" s="398"/>
      <c r="BN28" s="398"/>
      <c r="BO28" s="398"/>
      <c r="BP28" s="398"/>
      <c r="BQ28" s="398"/>
      <c r="BR28" s="398"/>
      <c r="BS28" s="398"/>
      <c r="BT28" s="398"/>
      <c r="BU28" s="398"/>
      <c r="BV28" s="398"/>
      <c r="BW28" s="415" t="s">
        <v>1192</v>
      </c>
      <c r="BX28" s="415" t="s">
        <v>1193</v>
      </c>
      <c r="BY28" s="414"/>
      <c r="BZ28" s="415" t="s">
        <v>1192</v>
      </c>
      <c r="CA28" s="415" t="s">
        <v>1193</v>
      </c>
      <c r="CB28" s="414"/>
      <c r="CC28" s="414" t="s">
        <v>1194</v>
      </c>
      <c r="CD28" s="415" t="s">
        <v>1195</v>
      </c>
      <c r="CE28" s="414"/>
      <c r="CF28" s="414"/>
      <c r="CG28" s="414"/>
      <c r="CH28" s="415" t="s">
        <v>1196</v>
      </c>
      <c r="CI28" s="415" t="s">
        <v>1197</v>
      </c>
      <c r="CJ28" s="415" t="s">
        <v>1198</v>
      </c>
      <c r="CK28" s="414" t="s">
        <v>1199</v>
      </c>
      <c r="CL28" s="399"/>
      <c r="CM28" s="399"/>
      <c r="CN28" s="399"/>
      <c r="CO28" s="244">
        <f t="shared" si="0"/>
        <v>0</v>
      </c>
      <c r="CP28" s="288" t="s">
        <v>176</v>
      </c>
      <c r="CQ28" s="245" t="str">
        <f t="shared" si="1"/>
        <v/>
      </c>
      <c r="CR28" s="245" t="str">
        <f t="shared" si="2"/>
        <v/>
      </c>
      <c r="CS28" s="245">
        <v>0</v>
      </c>
      <c r="CT28" s="245" t="str">
        <f t="shared" si="34"/>
        <v/>
      </c>
      <c r="CU28" s="245" t="str">
        <f t="shared" si="3"/>
        <v/>
      </c>
      <c r="CV28" s="245" t="str">
        <f t="shared" si="4"/>
        <v/>
      </c>
      <c r="CW28" s="245" t="str">
        <f t="shared" si="5"/>
        <v/>
      </c>
      <c r="CX28" s="245" t="str">
        <f t="shared" si="6"/>
        <v/>
      </c>
      <c r="CY28" s="245" t="str">
        <f t="shared" si="7"/>
        <v/>
      </c>
      <c r="CZ28" s="245" t="str">
        <f t="shared" si="8"/>
        <v/>
      </c>
      <c r="DA28" s="261"/>
      <c r="DB28" s="261"/>
      <c r="DC28" s="262"/>
      <c r="DD28" s="262"/>
      <c r="DE28" s="263"/>
      <c r="DF28" s="275">
        <f>'編號 No21.家庭成員'!X$4</f>
        <v>1</v>
      </c>
      <c r="DG28" s="265">
        <f>'編號 No21.家庭成員'!N$23</f>
        <v>0</v>
      </c>
      <c r="DH28" s="265">
        <f>'編號 No21.家庭成員'!O$23</f>
        <v>0</v>
      </c>
      <c r="DI28" s="265">
        <f>'編號 No21.家庭成員'!P$23</f>
        <v>0</v>
      </c>
      <c r="DJ28" s="265">
        <f>'編號 No21.家庭成員'!Q$23</f>
        <v>0</v>
      </c>
      <c r="DK28" s="265">
        <f>'編號 No21.家庭成員'!R$23</f>
        <v>0</v>
      </c>
      <c r="DL28" s="266">
        <f t="shared" si="9"/>
        <v>0</v>
      </c>
      <c r="DM28" s="266">
        <f t="shared" si="10"/>
        <v>0</v>
      </c>
      <c r="DN28" s="266">
        <f t="shared" si="11"/>
        <v>0</v>
      </c>
      <c r="DO28" s="267" t="str">
        <f t="shared" si="12"/>
        <v>身份空白</v>
      </c>
      <c r="DP28" s="267" t="str">
        <f t="shared" si="13"/>
        <v>身份空白</v>
      </c>
      <c r="DQ28" s="267" t="str">
        <f t="shared" si="14"/>
        <v>身份空白</v>
      </c>
      <c r="DR28" s="268">
        <v>0</v>
      </c>
      <c r="DS28" s="268"/>
      <c r="DT28" s="268"/>
      <c r="DU28" s="268"/>
      <c r="DV28" s="268"/>
      <c r="DW28" s="268"/>
      <c r="DX28" s="268"/>
      <c r="DY28" s="268"/>
      <c r="DZ28" s="268"/>
      <c r="EA28" s="268"/>
      <c r="EB28" s="268">
        <f t="shared" si="35"/>
        <v>0</v>
      </c>
      <c r="EC28" s="268"/>
      <c r="ED28" s="268"/>
      <c r="EE28" s="268"/>
      <c r="EF28" s="268"/>
      <c r="EG28" s="268"/>
      <c r="EH28" s="268"/>
      <c r="EI28" s="268"/>
      <c r="EJ28" s="268"/>
      <c r="EK28" s="268"/>
      <c r="EL28" s="268"/>
      <c r="EM28" s="268"/>
      <c r="EN28" s="268"/>
      <c r="EO28" s="268"/>
      <c r="EP28" s="268"/>
      <c r="EQ28" s="268"/>
      <c r="ER28" s="268"/>
      <c r="ES28" s="268"/>
      <c r="ET28" s="268"/>
      <c r="EU28" s="259"/>
      <c r="EV28" s="259"/>
      <c r="EW28" s="259"/>
      <c r="EX28" s="258" t="str">
        <f t="shared" si="15"/>
        <v/>
      </c>
      <c r="EY28" s="258" t="str">
        <f t="shared" si="16"/>
        <v/>
      </c>
      <c r="EZ28" s="258" t="str">
        <f t="shared" si="17"/>
        <v/>
      </c>
      <c r="FA28" s="259" t="str">
        <f t="shared" si="18"/>
        <v/>
      </c>
      <c r="FB28" s="259" t="str">
        <f t="shared" si="19"/>
        <v/>
      </c>
      <c r="FC28" s="259" t="str">
        <f t="shared" si="20"/>
        <v/>
      </c>
      <c r="FD28" s="259" t="str">
        <f t="shared" si="21"/>
        <v/>
      </c>
      <c r="FE28" s="259" t="str">
        <f t="shared" si="22"/>
        <v/>
      </c>
      <c r="FF28" s="259" t="str">
        <f t="shared" si="23"/>
        <v/>
      </c>
      <c r="FG28" s="259" t="str">
        <f t="shared" si="24"/>
        <v/>
      </c>
      <c r="FH28" s="259" t="str">
        <f t="shared" si="25"/>
        <v/>
      </c>
      <c r="FI28" s="258" t="str">
        <f t="shared" si="26"/>
        <v/>
      </c>
      <c r="FJ28" s="260" t="str">
        <f t="shared" si="27"/>
        <v/>
      </c>
      <c r="FK28" s="259" t="str">
        <f t="shared" si="28"/>
        <v/>
      </c>
      <c r="FL28" s="259" t="str">
        <f t="shared" si="29"/>
        <v/>
      </c>
      <c r="FM28" s="259" t="str">
        <f t="shared" si="30"/>
        <v/>
      </c>
      <c r="FN28" s="259"/>
      <c r="FO28" s="259"/>
      <c r="FP28" s="259"/>
      <c r="FQ28" s="259"/>
      <c r="FR28" s="259"/>
      <c r="FS28" s="259"/>
      <c r="FT28" s="259"/>
      <c r="FU28" s="259"/>
      <c r="FV28" s="259" t="str">
        <f t="shared" si="31"/>
        <v/>
      </c>
      <c r="FW28" s="259" t="str">
        <f t="shared" si="32"/>
        <v/>
      </c>
      <c r="FX28" s="259" t="str">
        <f t="shared" si="33"/>
        <v/>
      </c>
      <c r="FY28" s="259"/>
      <c r="FZ28" s="259"/>
      <c r="GA28" s="259"/>
      <c r="GB28" s="259"/>
      <c r="GC28" s="259"/>
      <c r="GD28" s="259"/>
      <c r="GE28" s="259"/>
      <c r="GF28" s="259"/>
      <c r="GG28" s="259"/>
      <c r="GH28" s="259"/>
      <c r="GI28" s="259"/>
      <c r="GJ28" s="259"/>
      <c r="GK28" s="259"/>
      <c r="GL28" s="259"/>
      <c r="GM28" s="259"/>
      <c r="GN28" s="259"/>
      <c r="GO28" s="259" t="s">
        <v>263</v>
      </c>
      <c r="GP28" s="259"/>
      <c r="GQ28" s="259"/>
      <c r="GR28" s="259"/>
      <c r="GS28" s="259"/>
    </row>
    <row r="29" spans="1:201" s="271" customFormat="1" ht="79.5" customHeight="1">
      <c r="A29" s="287" t="str">
        <f t="shared" si="36"/>
        <v>114學年度第一學期</v>
      </c>
      <c r="B29" s="259"/>
      <c r="C29" s="398"/>
      <c r="D29" s="272" t="s">
        <v>75</v>
      </c>
      <c r="E29" s="272"/>
      <c r="F29" s="272"/>
      <c r="G29" s="273"/>
      <c r="H29" s="399"/>
      <c r="I29" s="399"/>
      <c r="J29" s="399"/>
      <c r="K29" s="399"/>
      <c r="L29" s="399"/>
      <c r="M29" s="400"/>
      <c r="N29" s="401"/>
      <c r="O29" s="243" t="s">
        <v>914</v>
      </c>
      <c r="P29" s="273" t="s">
        <v>869</v>
      </c>
      <c r="Q29" s="402"/>
      <c r="R29" s="403"/>
      <c r="S29" s="404"/>
      <c r="T29" s="405"/>
      <c r="U29" s="405"/>
      <c r="V29" s="405"/>
      <c r="W29" s="416"/>
      <c r="X29" s="405"/>
      <c r="Y29" s="405"/>
      <c r="Z29" s="405"/>
      <c r="AA29" s="405"/>
      <c r="AB29" s="405"/>
      <c r="AC29" s="405"/>
      <c r="AD29" s="405"/>
      <c r="AE29" s="405"/>
      <c r="AF29" s="406"/>
      <c r="AG29" s="407"/>
      <c r="AH29" s="407"/>
      <c r="AI29" s="407"/>
      <c r="AJ29" s="407"/>
      <c r="AK29" s="399"/>
      <c r="AL29" s="399"/>
      <c r="AM29" s="399"/>
      <c r="AN29" s="399"/>
      <c r="AO29" s="408"/>
      <c r="AP29" s="408"/>
      <c r="AQ29" s="417"/>
      <c r="AR29" s="417"/>
      <c r="AS29" s="398"/>
      <c r="AT29" s="398"/>
      <c r="AU29" s="398"/>
      <c r="AV29" s="398"/>
      <c r="AW29" s="398"/>
      <c r="AX29" s="398"/>
      <c r="AY29" s="410"/>
      <c r="AZ29" s="410"/>
      <c r="BA29" s="410"/>
      <c r="BB29" s="410"/>
      <c r="BC29" s="418"/>
      <c r="BD29" s="412"/>
      <c r="BE29" s="413"/>
      <c r="BF29" s="413"/>
      <c r="BG29" s="413"/>
      <c r="BH29" s="413"/>
      <c r="BI29" s="398"/>
      <c r="BJ29" s="398"/>
      <c r="BK29" s="398"/>
      <c r="BL29" s="398"/>
      <c r="BM29" s="398"/>
      <c r="BN29" s="398"/>
      <c r="BO29" s="398"/>
      <c r="BP29" s="398"/>
      <c r="BQ29" s="398"/>
      <c r="BR29" s="398"/>
      <c r="BS29" s="398"/>
      <c r="BT29" s="398"/>
      <c r="BU29" s="398"/>
      <c r="BV29" s="398"/>
      <c r="BW29" s="415" t="s">
        <v>1192</v>
      </c>
      <c r="BX29" s="415" t="s">
        <v>1193</v>
      </c>
      <c r="BY29" s="414"/>
      <c r="BZ29" s="415" t="s">
        <v>1192</v>
      </c>
      <c r="CA29" s="415" t="s">
        <v>1193</v>
      </c>
      <c r="CB29" s="414"/>
      <c r="CC29" s="414" t="s">
        <v>1194</v>
      </c>
      <c r="CD29" s="415" t="s">
        <v>1195</v>
      </c>
      <c r="CE29" s="414"/>
      <c r="CF29" s="414"/>
      <c r="CG29" s="414"/>
      <c r="CH29" s="415" t="s">
        <v>1196</v>
      </c>
      <c r="CI29" s="415" t="s">
        <v>1197</v>
      </c>
      <c r="CJ29" s="415" t="s">
        <v>1198</v>
      </c>
      <c r="CK29" s="414" t="s">
        <v>1199</v>
      </c>
      <c r="CL29" s="399"/>
      <c r="CM29" s="399"/>
      <c r="CN29" s="399"/>
      <c r="CO29" s="244">
        <f t="shared" si="0"/>
        <v>0</v>
      </c>
      <c r="CP29" s="288" t="s">
        <v>176</v>
      </c>
      <c r="CQ29" s="245" t="str">
        <f t="shared" si="1"/>
        <v/>
      </c>
      <c r="CR29" s="245" t="str">
        <f t="shared" si="2"/>
        <v/>
      </c>
      <c r="CS29" s="245">
        <v>0</v>
      </c>
      <c r="CT29" s="245" t="str">
        <f t="shared" si="34"/>
        <v/>
      </c>
      <c r="CU29" s="245" t="str">
        <f t="shared" si="3"/>
        <v/>
      </c>
      <c r="CV29" s="245" t="str">
        <f t="shared" si="4"/>
        <v/>
      </c>
      <c r="CW29" s="245" t="str">
        <f t="shared" si="5"/>
        <v/>
      </c>
      <c r="CX29" s="245" t="str">
        <f t="shared" si="6"/>
        <v/>
      </c>
      <c r="CY29" s="245" t="str">
        <f t="shared" si="7"/>
        <v/>
      </c>
      <c r="CZ29" s="245" t="str">
        <f t="shared" si="8"/>
        <v/>
      </c>
      <c r="DA29" s="261"/>
      <c r="DB29" s="261"/>
      <c r="DC29" s="262"/>
      <c r="DD29" s="262"/>
      <c r="DE29" s="263"/>
      <c r="DF29" s="275">
        <f>'編號 No22.家庭成員'!X$4</f>
        <v>1</v>
      </c>
      <c r="DG29" s="265">
        <f>'編號 No22.家庭成員'!N$23</f>
        <v>0</v>
      </c>
      <c r="DH29" s="265">
        <f>'編號 No22.家庭成員'!O$23</f>
        <v>0</v>
      </c>
      <c r="DI29" s="265">
        <f>'編號 No22.家庭成員'!P$23</f>
        <v>0</v>
      </c>
      <c r="DJ29" s="265">
        <f>'編號 No22.家庭成員'!Q$23</f>
        <v>0</v>
      </c>
      <c r="DK29" s="265">
        <f>'編號 No22.家庭成員'!R$23</f>
        <v>0</v>
      </c>
      <c r="DL29" s="266">
        <f t="shared" si="9"/>
        <v>0</v>
      </c>
      <c r="DM29" s="266">
        <f t="shared" si="10"/>
        <v>0</v>
      </c>
      <c r="DN29" s="266">
        <f t="shared" si="11"/>
        <v>0</v>
      </c>
      <c r="DO29" s="267" t="str">
        <f t="shared" si="12"/>
        <v>身份空白</v>
      </c>
      <c r="DP29" s="267" t="str">
        <f t="shared" si="13"/>
        <v>身份空白</v>
      </c>
      <c r="DQ29" s="267" t="str">
        <f t="shared" si="14"/>
        <v>身份空白</v>
      </c>
      <c r="DR29" s="268">
        <v>0</v>
      </c>
      <c r="DS29" s="268"/>
      <c r="DT29" s="268"/>
      <c r="DU29" s="268"/>
      <c r="DV29" s="268"/>
      <c r="DW29" s="268"/>
      <c r="DX29" s="268"/>
      <c r="DY29" s="268"/>
      <c r="DZ29" s="268"/>
      <c r="EA29" s="268"/>
      <c r="EB29" s="268">
        <f t="shared" si="35"/>
        <v>0</v>
      </c>
      <c r="EC29" s="268"/>
      <c r="ED29" s="268"/>
      <c r="EE29" s="268"/>
      <c r="EF29" s="268"/>
      <c r="EG29" s="268"/>
      <c r="EH29" s="268"/>
      <c r="EI29" s="268"/>
      <c r="EJ29" s="268"/>
      <c r="EK29" s="268"/>
      <c r="EL29" s="268"/>
      <c r="EM29" s="268"/>
      <c r="EN29" s="268"/>
      <c r="EO29" s="268"/>
      <c r="EP29" s="268"/>
      <c r="EQ29" s="268"/>
      <c r="ER29" s="268"/>
      <c r="ES29" s="268"/>
      <c r="ET29" s="268"/>
      <c r="EU29" s="259"/>
      <c r="EV29" s="259"/>
      <c r="EW29" s="259"/>
      <c r="EX29" s="258" t="str">
        <f t="shared" si="15"/>
        <v/>
      </c>
      <c r="EY29" s="258" t="str">
        <f t="shared" si="16"/>
        <v/>
      </c>
      <c r="EZ29" s="258" t="str">
        <f t="shared" si="17"/>
        <v/>
      </c>
      <c r="FA29" s="259" t="str">
        <f t="shared" si="18"/>
        <v/>
      </c>
      <c r="FB29" s="259" t="str">
        <f t="shared" si="19"/>
        <v/>
      </c>
      <c r="FC29" s="259" t="str">
        <f t="shared" si="20"/>
        <v/>
      </c>
      <c r="FD29" s="259" t="str">
        <f t="shared" si="21"/>
        <v/>
      </c>
      <c r="FE29" s="259" t="str">
        <f t="shared" si="22"/>
        <v/>
      </c>
      <c r="FF29" s="259" t="str">
        <f t="shared" si="23"/>
        <v/>
      </c>
      <c r="FG29" s="259" t="str">
        <f t="shared" si="24"/>
        <v/>
      </c>
      <c r="FH29" s="259" t="str">
        <f t="shared" si="25"/>
        <v/>
      </c>
      <c r="FI29" s="258" t="str">
        <f t="shared" si="26"/>
        <v/>
      </c>
      <c r="FJ29" s="260" t="str">
        <f t="shared" si="27"/>
        <v/>
      </c>
      <c r="FK29" s="259" t="str">
        <f t="shared" si="28"/>
        <v/>
      </c>
      <c r="FL29" s="259" t="str">
        <f t="shared" si="29"/>
        <v/>
      </c>
      <c r="FM29" s="259" t="str">
        <f t="shared" si="30"/>
        <v/>
      </c>
      <c r="FN29" s="259"/>
      <c r="FO29" s="259"/>
      <c r="FP29" s="259"/>
      <c r="FQ29" s="259"/>
      <c r="FR29" s="259"/>
      <c r="FS29" s="259"/>
      <c r="FT29" s="259"/>
      <c r="FU29" s="259"/>
      <c r="FV29" s="259" t="str">
        <f t="shared" si="31"/>
        <v/>
      </c>
      <c r="FW29" s="259" t="str">
        <f t="shared" si="32"/>
        <v/>
      </c>
      <c r="FX29" s="259" t="str">
        <f t="shared" si="33"/>
        <v/>
      </c>
      <c r="FY29" s="259"/>
      <c r="FZ29" s="259"/>
      <c r="GA29" s="259"/>
      <c r="GB29" s="259"/>
      <c r="GC29" s="259"/>
      <c r="GD29" s="259"/>
      <c r="GE29" s="259"/>
      <c r="GF29" s="259"/>
      <c r="GG29" s="259"/>
      <c r="GH29" s="259"/>
      <c r="GI29" s="259"/>
      <c r="GJ29" s="259"/>
      <c r="GK29" s="259"/>
      <c r="GL29" s="259"/>
      <c r="GM29" s="259"/>
      <c r="GN29" s="259"/>
      <c r="GO29" s="259" t="s">
        <v>263</v>
      </c>
      <c r="GP29" s="259"/>
      <c r="GQ29" s="259"/>
      <c r="GR29" s="259"/>
      <c r="GS29" s="259"/>
    </row>
    <row r="30" spans="1:201" s="271" customFormat="1" ht="79.5" customHeight="1">
      <c r="A30" s="287" t="str">
        <f t="shared" si="36"/>
        <v>114學年度第一學期</v>
      </c>
      <c r="B30" s="259"/>
      <c r="C30" s="398"/>
      <c r="D30" s="272" t="s">
        <v>76</v>
      </c>
      <c r="E30" s="272"/>
      <c r="F30" s="272"/>
      <c r="G30" s="273"/>
      <c r="H30" s="399"/>
      <c r="I30" s="399"/>
      <c r="J30" s="399"/>
      <c r="K30" s="399"/>
      <c r="L30" s="399"/>
      <c r="M30" s="400"/>
      <c r="N30" s="401"/>
      <c r="O30" s="243" t="s">
        <v>914</v>
      </c>
      <c r="P30" s="273" t="s">
        <v>869</v>
      </c>
      <c r="Q30" s="402"/>
      <c r="R30" s="403"/>
      <c r="S30" s="404"/>
      <c r="T30" s="405"/>
      <c r="U30" s="405"/>
      <c r="V30" s="405"/>
      <c r="W30" s="416"/>
      <c r="X30" s="405"/>
      <c r="Y30" s="405"/>
      <c r="Z30" s="405"/>
      <c r="AA30" s="405"/>
      <c r="AB30" s="405"/>
      <c r="AC30" s="405"/>
      <c r="AD30" s="405"/>
      <c r="AE30" s="405"/>
      <c r="AF30" s="406"/>
      <c r="AG30" s="407"/>
      <c r="AH30" s="407"/>
      <c r="AI30" s="407"/>
      <c r="AJ30" s="407"/>
      <c r="AK30" s="399"/>
      <c r="AL30" s="399"/>
      <c r="AM30" s="399"/>
      <c r="AN30" s="399"/>
      <c r="AO30" s="408"/>
      <c r="AP30" s="408"/>
      <c r="AQ30" s="417"/>
      <c r="AR30" s="417"/>
      <c r="AS30" s="398"/>
      <c r="AT30" s="398"/>
      <c r="AU30" s="398"/>
      <c r="AV30" s="398"/>
      <c r="AW30" s="398"/>
      <c r="AX30" s="398"/>
      <c r="AY30" s="410"/>
      <c r="AZ30" s="410"/>
      <c r="BA30" s="410"/>
      <c r="BB30" s="410"/>
      <c r="BC30" s="418"/>
      <c r="BD30" s="412"/>
      <c r="BE30" s="413"/>
      <c r="BF30" s="413"/>
      <c r="BG30" s="413"/>
      <c r="BH30" s="413"/>
      <c r="BI30" s="398"/>
      <c r="BJ30" s="398"/>
      <c r="BK30" s="398"/>
      <c r="BL30" s="398"/>
      <c r="BM30" s="398"/>
      <c r="BN30" s="398"/>
      <c r="BO30" s="398"/>
      <c r="BP30" s="398"/>
      <c r="BQ30" s="398"/>
      <c r="BR30" s="398"/>
      <c r="BS30" s="398"/>
      <c r="BT30" s="398"/>
      <c r="BU30" s="398"/>
      <c r="BV30" s="398"/>
      <c r="BW30" s="415" t="s">
        <v>1192</v>
      </c>
      <c r="BX30" s="415" t="s">
        <v>1193</v>
      </c>
      <c r="BY30" s="414"/>
      <c r="BZ30" s="415" t="s">
        <v>1192</v>
      </c>
      <c r="CA30" s="415" t="s">
        <v>1193</v>
      </c>
      <c r="CB30" s="414"/>
      <c r="CC30" s="414" t="s">
        <v>1194</v>
      </c>
      <c r="CD30" s="415" t="s">
        <v>1195</v>
      </c>
      <c r="CE30" s="414"/>
      <c r="CF30" s="414"/>
      <c r="CG30" s="414"/>
      <c r="CH30" s="415" t="s">
        <v>1196</v>
      </c>
      <c r="CI30" s="415" t="s">
        <v>1197</v>
      </c>
      <c r="CJ30" s="415" t="s">
        <v>1198</v>
      </c>
      <c r="CK30" s="414" t="s">
        <v>1199</v>
      </c>
      <c r="CL30" s="399"/>
      <c r="CM30" s="399"/>
      <c r="CN30" s="399"/>
      <c r="CO30" s="244">
        <f t="shared" si="0"/>
        <v>0</v>
      </c>
      <c r="CP30" s="288" t="s">
        <v>176</v>
      </c>
      <c r="CQ30" s="245" t="str">
        <f t="shared" si="1"/>
        <v/>
      </c>
      <c r="CR30" s="245" t="str">
        <f t="shared" si="2"/>
        <v/>
      </c>
      <c r="CS30" s="245">
        <v>0</v>
      </c>
      <c r="CT30" s="245" t="str">
        <f t="shared" si="34"/>
        <v/>
      </c>
      <c r="CU30" s="245" t="str">
        <f t="shared" si="3"/>
        <v/>
      </c>
      <c r="CV30" s="245" t="str">
        <f t="shared" si="4"/>
        <v/>
      </c>
      <c r="CW30" s="245" t="str">
        <f t="shared" si="5"/>
        <v/>
      </c>
      <c r="CX30" s="245" t="str">
        <f t="shared" si="6"/>
        <v/>
      </c>
      <c r="CY30" s="245" t="str">
        <f t="shared" si="7"/>
        <v/>
      </c>
      <c r="CZ30" s="245" t="str">
        <f t="shared" si="8"/>
        <v/>
      </c>
      <c r="DA30" s="261"/>
      <c r="DB30" s="261"/>
      <c r="DC30" s="262"/>
      <c r="DD30" s="262"/>
      <c r="DE30" s="263"/>
      <c r="DF30" s="275">
        <f>'編號 No23.家庭成員'!X$4</f>
        <v>1</v>
      </c>
      <c r="DG30" s="265">
        <f>'編號 No23.家庭成員'!N$23</f>
        <v>0</v>
      </c>
      <c r="DH30" s="265">
        <f>'編號 No23.家庭成員'!O$23</f>
        <v>0</v>
      </c>
      <c r="DI30" s="265">
        <f>'編號 No23.家庭成員'!P$23</f>
        <v>0</v>
      </c>
      <c r="DJ30" s="265">
        <f>'編號 No23.家庭成員'!Q$23</f>
        <v>0</v>
      </c>
      <c r="DK30" s="265">
        <f>'編號 No23.家庭成員'!R$23</f>
        <v>0</v>
      </c>
      <c r="DL30" s="266">
        <f t="shared" si="9"/>
        <v>0</v>
      </c>
      <c r="DM30" s="266">
        <f t="shared" si="10"/>
        <v>0</v>
      </c>
      <c r="DN30" s="266">
        <f t="shared" si="11"/>
        <v>0</v>
      </c>
      <c r="DO30" s="267" t="str">
        <f t="shared" si="12"/>
        <v>身份空白</v>
      </c>
      <c r="DP30" s="267" t="str">
        <f t="shared" si="13"/>
        <v>身份空白</v>
      </c>
      <c r="DQ30" s="267" t="str">
        <f t="shared" si="14"/>
        <v>身份空白</v>
      </c>
      <c r="DR30" s="268">
        <v>0</v>
      </c>
      <c r="DS30" s="268"/>
      <c r="DT30" s="268"/>
      <c r="DU30" s="268"/>
      <c r="DV30" s="268"/>
      <c r="DW30" s="268"/>
      <c r="DX30" s="268"/>
      <c r="DY30" s="268"/>
      <c r="DZ30" s="268"/>
      <c r="EA30" s="268"/>
      <c r="EB30" s="268">
        <f t="shared" si="35"/>
        <v>0</v>
      </c>
      <c r="EC30" s="268"/>
      <c r="ED30" s="268"/>
      <c r="EE30" s="268"/>
      <c r="EF30" s="268"/>
      <c r="EG30" s="268"/>
      <c r="EH30" s="268"/>
      <c r="EI30" s="268"/>
      <c r="EJ30" s="268"/>
      <c r="EK30" s="268"/>
      <c r="EL30" s="268"/>
      <c r="EM30" s="268"/>
      <c r="EN30" s="268"/>
      <c r="EO30" s="268"/>
      <c r="EP30" s="268"/>
      <c r="EQ30" s="268"/>
      <c r="ER30" s="268"/>
      <c r="ES30" s="268"/>
      <c r="ET30" s="268"/>
      <c r="EU30" s="259"/>
      <c r="EV30" s="259"/>
      <c r="EW30" s="259"/>
      <c r="EX30" s="258" t="str">
        <f t="shared" si="15"/>
        <v/>
      </c>
      <c r="EY30" s="258" t="str">
        <f t="shared" si="16"/>
        <v/>
      </c>
      <c r="EZ30" s="258" t="str">
        <f t="shared" si="17"/>
        <v/>
      </c>
      <c r="FA30" s="259" t="str">
        <f t="shared" si="18"/>
        <v/>
      </c>
      <c r="FB30" s="259" t="str">
        <f t="shared" si="19"/>
        <v/>
      </c>
      <c r="FC30" s="259" t="str">
        <f t="shared" si="20"/>
        <v/>
      </c>
      <c r="FD30" s="259" t="str">
        <f t="shared" si="21"/>
        <v/>
      </c>
      <c r="FE30" s="259" t="str">
        <f t="shared" si="22"/>
        <v/>
      </c>
      <c r="FF30" s="259" t="str">
        <f t="shared" si="23"/>
        <v/>
      </c>
      <c r="FG30" s="259" t="str">
        <f t="shared" si="24"/>
        <v/>
      </c>
      <c r="FH30" s="259" t="str">
        <f t="shared" si="25"/>
        <v/>
      </c>
      <c r="FI30" s="258" t="str">
        <f t="shared" si="26"/>
        <v/>
      </c>
      <c r="FJ30" s="260" t="str">
        <f t="shared" si="27"/>
        <v/>
      </c>
      <c r="FK30" s="259" t="str">
        <f t="shared" si="28"/>
        <v/>
      </c>
      <c r="FL30" s="259" t="str">
        <f t="shared" si="29"/>
        <v/>
      </c>
      <c r="FM30" s="259" t="str">
        <f t="shared" si="30"/>
        <v/>
      </c>
      <c r="FN30" s="259"/>
      <c r="FO30" s="259"/>
      <c r="FP30" s="259"/>
      <c r="FQ30" s="259"/>
      <c r="FR30" s="259"/>
      <c r="FS30" s="259"/>
      <c r="FT30" s="259"/>
      <c r="FU30" s="259"/>
      <c r="FV30" s="259" t="str">
        <f t="shared" si="31"/>
        <v/>
      </c>
      <c r="FW30" s="259" t="str">
        <f t="shared" si="32"/>
        <v/>
      </c>
      <c r="FX30" s="259" t="str">
        <f t="shared" si="33"/>
        <v/>
      </c>
      <c r="FY30" s="259"/>
      <c r="FZ30" s="259"/>
      <c r="GA30" s="259"/>
      <c r="GB30" s="259"/>
      <c r="GC30" s="259"/>
      <c r="GD30" s="259"/>
      <c r="GE30" s="259"/>
      <c r="GF30" s="259"/>
      <c r="GG30" s="259"/>
      <c r="GH30" s="259"/>
      <c r="GI30" s="259"/>
      <c r="GJ30" s="259"/>
      <c r="GK30" s="259"/>
      <c r="GL30" s="259"/>
      <c r="GM30" s="259"/>
      <c r="GN30" s="259"/>
      <c r="GO30" s="259" t="s">
        <v>263</v>
      </c>
      <c r="GP30" s="259"/>
      <c r="GQ30" s="259"/>
      <c r="GR30" s="259"/>
      <c r="GS30" s="259"/>
    </row>
    <row r="31" spans="1:201" s="271" customFormat="1" ht="79.5" customHeight="1">
      <c r="A31" s="287" t="str">
        <f t="shared" si="36"/>
        <v>114學年度第一學期</v>
      </c>
      <c r="B31" s="259"/>
      <c r="C31" s="398"/>
      <c r="D31" s="272" t="s">
        <v>77</v>
      </c>
      <c r="E31" s="272"/>
      <c r="F31" s="272"/>
      <c r="G31" s="273"/>
      <c r="H31" s="399"/>
      <c r="I31" s="399"/>
      <c r="J31" s="399"/>
      <c r="K31" s="399"/>
      <c r="L31" s="399"/>
      <c r="M31" s="400"/>
      <c r="N31" s="401"/>
      <c r="O31" s="243" t="s">
        <v>914</v>
      </c>
      <c r="P31" s="273" t="s">
        <v>869</v>
      </c>
      <c r="Q31" s="402"/>
      <c r="R31" s="403"/>
      <c r="S31" s="404"/>
      <c r="T31" s="405"/>
      <c r="U31" s="405"/>
      <c r="V31" s="405"/>
      <c r="W31" s="416"/>
      <c r="X31" s="405"/>
      <c r="Y31" s="405"/>
      <c r="Z31" s="405"/>
      <c r="AA31" s="405"/>
      <c r="AB31" s="405"/>
      <c r="AC31" s="405"/>
      <c r="AD31" s="405"/>
      <c r="AE31" s="405"/>
      <c r="AF31" s="406"/>
      <c r="AG31" s="407"/>
      <c r="AH31" s="407"/>
      <c r="AI31" s="407"/>
      <c r="AJ31" s="407"/>
      <c r="AK31" s="399"/>
      <c r="AL31" s="399"/>
      <c r="AM31" s="399"/>
      <c r="AN31" s="399"/>
      <c r="AO31" s="408"/>
      <c r="AP31" s="408"/>
      <c r="AQ31" s="417"/>
      <c r="AR31" s="417"/>
      <c r="AS31" s="398"/>
      <c r="AT31" s="398"/>
      <c r="AU31" s="398"/>
      <c r="AV31" s="398"/>
      <c r="AW31" s="398"/>
      <c r="AX31" s="398"/>
      <c r="AY31" s="410"/>
      <c r="AZ31" s="410"/>
      <c r="BA31" s="410"/>
      <c r="BB31" s="410"/>
      <c r="BC31" s="418"/>
      <c r="BD31" s="412"/>
      <c r="BE31" s="413"/>
      <c r="BF31" s="413"/>
      <c r="BG31" s="413"/>
      <c r="BH31" s="413"/>
      <c r="BI31" s="398"/>
      <c r="BJ31" s="398"/>
      <c r="BK31" s="398"/>
      <c r="BL31" s="398"/>
      <c r="BM31" s="398"/>
      <c r="BN31" s="398"/>
      <c r="BO31" s="398"/>
      <c r="BP31" s="398"/>
      <c r="BQ31" s="398"/>
      <c r="BR31" s="398"/>
      <c r="BS31" s="398"/>
      <c r="BT31" s="398"/>
      <c r="BU31" s="398"/>
      <c r="BV31" s="398"/>
      <c r="BW31" s="415" t="s">
        <v>1192</v>
      </c>
      <c r="BX31" s="415" t="s">
        <v>1193</v>
      </c>
      <c r="BY31" s="414"/>
      <c r="BZ31" s="415" t="s">
        <v>1192</v>
      </c>
      <c r="CA31" s="415" t="s">
        <v>1193</v>
      </c>
      <c r="CB31" s="414"/>
      <c r="CC31" s="414" t="s">
        <v>1194</v>
      </c>
      <c r="CD31" s="415" t="s">
        <v>1195</v>
      </c>
      <c r="CE31" s="414"/>
      <c r="CF31" s="414"/>
      <c r="CG31" s="414"/>
      <c r="CH31" s="415" t="s">
        <v>1196</v>
      </c>
      <c r="CI31" s="415" t="s">
        <v>1197</v>
      </c>
      <c r="CJ31" s="415" t="s">
        <v>1198</v>
      </c>
      <c r="CK31" s="414" t="s">
        <v>1199</v>
      </c>
      <c r="CL31" s="399"/>
      <c r="CM31" s="399"/>
      <c r="CN31" s="399"/>
      <c r="CO31" s="244">
        <f t="shared" si="0"/>
        <v>0</v>
      </c>
      <c r="CP31" s="288" t="s">
        <v>176</v>
      </c>
      <c r="CQ31" s="245" t="str">
        <f t="shared" si="1"/>
        <v/>
      </c>
      <c r="CR31" s="245" t="str">
        <f t="shared" si="2"/>
        <v/>
      </c>
      <c r="CS31" s="245">
        <v>0</v>
      </c>
      <c r="CT31" s="245" t="str">
        <f t="shared" si="34"/>
        <v/>
      </c>
      <c r="CU31" s="245" t="str">
        <f t="shared" si="3"/>
        <v/>
      </c>
      <c r="CV31" s="245" t="str">
        <f t="shared" si="4"/>
        <v/>
      </c>
      <c r="CW31" s="245" t="str">
        <f t="shared" si="5"/>
        <v/>
      </c>
      <c r="CX31" s="245" t="str">
        <f t="shared" si="6"/>
        <v/>
      </c>
      <c r="CY31" s="245" t="str">
        <f t="shared" si="7"/>
        <v/>
      </c>
      <c r="CZ31" s="245" t="str">
        <f t="shared" si="8"/>
        <v/>
      </c>
      <c r="DA31" s="261"/>
      <c r="DB31" s="261"/>
      <c r="DC31" s="262"/>
      <c r="DD31" s="262"/>
      <c r="DE31" s="262"/>
      <c r="DF31" s="275">
        <f>'編號 No24.家庭成員'!X$4</f>
        <v>1</v>
      </c>
      <c r="DG31" s="265">
        <f>'編號 No24.家庭成員'!N$23</f>
        <v>0</v>
      </c>
      <c r="DH31" s="265">
        <f>'編號 No24.家庭成員'!O$23</f>
        <v>0</v>
      </c>
      <c r="DI31" s="265">
        <f>'編號 No24.家庭成員'!P$23</f>
        <v>0</v>
      </c>
      <c r="DJ31" s="265">
        <f>'編號 No24.家庭成員'!Q$23</f>
        <v>0</v>
      </c>
      <c r="DK31" s="265">
        <f>'編號 No24.家庭成員'!R$23</f>
        <v>0</v>
      </c>
      <c r="DL31" s="266">
        <f t="shared" si="9"/>
        <v>0</v>
      </c>
      <c r="DM31" s="266">
        <f t="shared" si="10"/>
        <v>0</v>
      </c>
      <c r="DN31" s="266">
        <f t="shared" si="11"/>
        <v>0</v>
      </c>
      <c r="DO31" s="267" t="str">
        <f t="shared" si="12"/>
        <v>身份空白</v>
      </c>
      <c r="DP31" s="267" t="str">
        <f t="shared" si="13"/>
        <v>身份空白</v>
      </c>
      <c r="DQ31" s="267" t="str">
        <f t="shared" si="14"/>
        <v>身份空白</v>
      </c>
      <c r="DR31" s="268">
        <v>0</v>
      </c>
      <c r="DS31" s="268"/>
      <c r="DT31" s="268"/>
      <c r="DU31" s="268"/>
      <c r="DV31" s="268"/>
      <c r="DW31" s="268"/>
      <c r="DX31" s="268"/>
      <c r="DY31" s="268"/>
      <c r="DZ31" s="268"/>
      <c r="EA31" s="268"/>
      <c r="EB31" s="268">
        <f t="shared" si="35"/>
        <v>0</v>
      </c>
      <c r="EC31" s="268"/>
      <c r="ED31" s="268"/>
      <c r="EE31" s="268"/>
      <c r="EF31" s="268"/>
      <c r="EG31" s="268"/>
      <c r="EH31" s="268"/>
      <c r="EI31" s="268"/>
      <c r="EJ31" s="268"/>
      <c r="EK31" s="268"/>
      <c r="EL31" s="268"/>
      <c r="EM31" s="268"/>
      <c r="EN31" s="268"/>
      <c r="EO31" s="268"/>
      <c r="EP31" s="268"/>
      <c r="EQ31" s="268"/>
      <c r="ER31" s="268"/>
      <c r="ES31" s="268"/>
      <c r="ET31" s="268"/>
      <c r="EU31" s="259"/>
      <c r="EV31" s="259"/>
      <c r="EW31" s="259"/>
      <c r="EX31" s="258" t="str">
        <f t="shared" si="15"/>
        <v/>
      </c>
      <c r="EY31" s="258" t="str">
        <f t="shared" si="16"/>
        <v/>
      </c>
      <c r="EZ31" s="258" t="str">
        <f t="shared" si="17"/>
        <v/>
      </c>
      <c r="FA31" s="259" t="str">
        <f t="shared" si="18"/>
        <v/>
      </c>
      <c r="FB31" s="259" t="str">
        <f t="shared" si="19"/>
        <v/>
      </c>
      <c r="FC31" s="259" t="str">
        <f t="shared" si="20"/>
        <v/>
      </c>
      <c r="FD31" s="259" t="str">
        <f t="shared" si="21"/>
        <v/>
      </c>
      <c r="FE31" s="259" t="str">
        <f t="shared" si="22"/>
        <v/>
      </c>
      <c r="FF31" s="259" t="str">
        <f t="shared" si="23"/>
        <v/>
      </c>
      <c r="FG31" s="259" t="str">
        <f t="shared" si="24"/>
        <v/>
      </c>
      <c r="FH31" s="259" t="str">
        <f t="shared" si="25"/>
        <v/>
      </c>
      <c r="FI31" s="258" t="str">
        <f t="shared" si="26"/>
        <v/>
      </c>
      <c r="FJ31" s="260" t="str">
        <f t="shared" si="27"/>
        <v/>
      </c>
      <c r="FK31" s="259" t="str">
        <f t="shared" si="28"/>
        <v/>
      </c>
      <c r="FL31" s="259" t="str">
        <f t="shared" si="29"/>
        <v/>
      </c>
      <c r="FM31" s="259" t="str">
        <f t="shared" si="30"/>
        <v/>
      </c>
      <c r="FN31" s="259"/>
      <c r="FO31" s="259"/>
      <c r="FP31" s="259"/>
      <c r="FQ31" s="259"/>
      <c r="FR31" s="259"/>
      <c r="FS31" s="259"/>
      <c r="FT31" s="259"/>
      <c r="FU31" s="259"/>
      <c r="FV31" s="259" t="str">
        <f t="shared" si="31"/>
        <v/>
      </c>
      <c r="FW31" s="259" t="str">
        <f t="shared" si="32"/>
        <v/>
      </c>
      <c r="FX31" s="259" t="str">
        <f t="shared" si="33"/>
        <v/>
      </c>
      <c r="FY31" s="259"/>
      <c r="FZ31" s="259"/>
      <c r="GA31" s="259"/>
      <c r="GB31" s="259"/>
      <c r="GC31" s="259"/>
      <c r="GD31" s="259"/>
      <c r="GE31" s="259"/>
      <c r="GF31" s="259"/>
      <c r="GG31" s="259"/>
      <c r="GH31" s="259"/>
      <c r="GI31" s="259"/>
      <c r="GJ31" s="259"/>
      <c r="GK31" s="259"/>
      <c r="GL31" s="259"/>
      <c r="GM31" s="259"/>
      <c r="GN31" s="259"/>
      <c r="GO31" s="259" t="s">
        <v>263</v>
      </c>
      <c r="GP31" s="259"/>
      <c r="GQ31" s="259"/>
      <c r="GR31" s="259"/>
      <c r="GS31" s="259"/>
    </row>
    <row r="32" spans="1:201" s="271" customFormat="1" ht="79.5" customHeight="1">
      <c r="A32" s="287" t="str">
        <f t="shared" si="36"/>
        <v>114學年度第一學期</v>
      </c>
      <c r="B32" s="259"/>
      <c r="C32" s="398"/>
      <c r="D32" s="272" t="s">
        <v>78</v>
      </c>
      <c r="E32" s="272"/>
      <c r="F32" s="272"/>
      <c r="G32" s="273"/>
      <c r="H32" s="399"/>
      <c r="I32" s="399"/>
      <c r="J32" s="399"/>
      <c r="K32" s="399"/>
      <c r="L32" s="399"/>
      <c r="M32" s="400"/>
      <c r="N32" s="401"/>
      <c r="O32" s="243" t="s">
        <v>914</v>
      </c>
      <c r="P32" s="273" t="s">
        <v>869</v>
      </c>
      <c r="Q32" s="402"/>
      <c r="R32" s="403"/>
      <c r="S32" s="404"/>
      <c r="T32" s="405"/>
      <c r="U32" s="405"/>
      <c r="V32" s="405"/>
      <c r="W32" s="416"/>
      <c r="X32" s="405"/>
      <c r="Y32" s="405"/>
      <c r="Z32" s="405"/>
      <c r="AA32" s="405"/>
      <c r="AB32" s="405"/>
      <c r="AC32" s="405"/>
      <c r="AD32" s="405"/>
      <c r="AE32" s="405"/>
      <c r="AF32" s="406"/>
      <c r="AG32" s="407"/>
      <c r="AH32" s="407"/>
      <c r="AI32" s="407"/>
      <c r="AJ32" s="407"/>
      <c r="AK32" s="399"/>
      <c r="AL32" s="399"/>
      <c r="AM32" s="399"/>
      <c r="AN32" s="399"/>
      <c r="AO32" s="408"/>
      <c r="AP32" s="408"/>
      <c r="AQ32" s="417"/>
      <c r="AR32" s="417"/>
      <c r="AS32" s="398"/>
      <c r="AT32" s="398"/>
      <c r="AU32" s="398"/>
      <c r="AV32" s="398"/>
      <c r="AW32" s="398"/>
      <c r="AX32" s="398"/>
      <c r="AY32" s="410"/>
      <c r="AZ32" s="410"/>
      <c r="BA32" s="410"/>
      <c r="BB32" s="410"/>
      <c r="BC32" s="418"/>
      <c r="BD32" s="412"/>
      <c r="BE32" s="413"/>
      <c r="BF32" s="413"/>
      <c r="BG32" s="413"/>
      <c r="BH32" s="413"/>
      <c r="BI32" s="398"/>
      <c r="BJ32" s="398"/>
      <c r="BK32" s="398"/>
      <c r="BL32" s="398"/>
      <c r="BM32" s="398"/>
      <c r="BN32" s="398"/>
      <c r="BO32" s="398"/>
      <c r="BP32" s="398"/>
      <c r="BQ32" s="398"/>
      <c r="BR32" s="398"/>
      <c r="BS32" s="398"/>
      <c r="BT32" s="398"/>
      <c r="BU32" s="398"/>
      <c r="BV32" s="398"/>
      <c r="BW32" s="415" t="s">
        <v>1192</v>
      </c>
      <c r="BX32" s="415" t="s">
        <v>1193</v>
      </c>
      <c r="BY32" s="414"/>
      <c r="BZ32" s="415" t="s">
        <v>1192</v>
      </c>
      <c r="CA32" s="415" t="s">
        <v>1193</v>
      </c>
      <c r="CB32" s="414"/>
      <c r="CC32" s="414" t="s">
        <v>1194</v>
      </c>
      <c r="CD32" s="415" t="s">
        <v>1195</v>
      </c>
      <c r="CE32" s="414"/>
      <c r="CF32" s="414"/>
      <c r="CG32" s="414"/>
      <c r="CH32" s="415" t="s">
        <v>1196</v>
      </c>
      <c r="CI32" s="415" t="s">
        <v>1197</v>
      </c>
      <c r="CJ32" s="415" t="s">
        <v>1198</v>
      </c>
      <c r="CK32" s="414" t="s">
        <v>1199</v>
      </c>
      <c r="CL32" s="399"/>
      <c r="CM32" s="399"/>
      <c r="CN32" s="399"/>
      <c r="CO32" s="244">
        <f t="shared" si="0"/>
        <v>0</v>
      </c>
      <c r="CP32" s="288" t="s">
        <v>176</v>
      </c>
      <c r="CQ32" s="245" t="str">
        <f t="shared" si="1"/>
        <v/>
      </c>
      <c r="CR32" s="245" t="str">
        <f t="shared" si="2"/>
        <v/>
      </c>
      <c r="CS32" s="245">
        <v>0</v>
      </c>
      <c r="CT32" s="245" t="str">
        <f t="shared" si="34"/>
        <v/>
      </c>
      <c r="CU32" s="245" t="str">
        <f t="shared" si="3"/>
        <v/>
      </c>
      <c r="CV32" s="245" t="str">
        <f t="shared" si="4"/>
        <v/>
      </c>
      <c r="CW32" s="245" t="str">
        <f t="shared" si="5"/>
        <v/>
      </c>
      <c r="CX32" s="245" t="str">
        <f t="shared" si="6"/>
        <v/>
      </c>
      <c r="CY32" s="245" t="str">
        <f t="shared" si="7"/>
        <v/>
      </c>
      <c r="CZ32" s="245" t="str">
        <f t="shared" si="8"/>
        <v/>
      </c>
      <c r="DA32" s="261"/>
      <c r="DB32" s="261"/>
      <c r="DC32" s="262"/>
      <c r="DD32" s="262"/>
      <c r="DE32" s="263"/>
      <c r="DF32" s="275">
        <f>'編號 No25.家庭成員'!X$4</f>
        <v>1</v>
      </c>
      <c r="DG32" s="265">
        <f>'編號 No25.家庭成員'!N$23</f>
        <v>0</v>
      </c>
      <c r="DH32" s="265">
        <f>'編號 No25.家庭成員'!O$23</f>
        <v>0</v>
      </c>
      <c r="DI32" s="265">
        <f>'編號 No25.家庭成員'!P$23</f>
        <v>0</v>
      </c>
      <c r="DJ32" s="265">
        <f>'編號 No25.家庭成員'!Q$23</f>
        <v>0</v>
      </c>
      <c r="DK32" s="265">
        <f>'編號 No25.家庭成員'!R$23</f>
        <v>0</v>
      </c>
      <c r="DL32" s="266">
        <f t="shared" si="9"/>
        <v>0</v>
      </c>
      <c r="DM32" s="266">
        <f t="shared" si="10"/>
        <v>0</v>
      </c>
      <c r="DN32" s="266">
        <f t="shared" si="11"/>
        <v>0</v>
      </c>
      <c r="DO32" s="267" t="str">
        <f t="shared" si="12"/>
        <v>身份空白</v>
      </c>
      <c r="DP32" s="267" t="str">
        <f t="shared" si="13"/>
        <v>身份空白</v>
      </c>
      <c r="DQ32" s="267" t="str">
        <f t="shared" si="14"/>
        <v>身份空白</v>
      </c>
      <c r="DR32" s="268">
        <v>0</v>
      </c>
      <c r="DS32" s="268"/>
      <c r="DT32" s="268"/>
      <c r="DU32" s="268"/>
      <c r="DV32" s="268"/>
      <c r="DW32" s="268"/>
      <c r="DX32" s="268"/>
      <c r="DY32" s="268"/>
      <c r="DZ32" s="268"/>
      <c r="EA32" s="268"/>
      <c r="EB32" s="268">
        <f t="shared" si="35"/>
        <v>0</v>
      </c>
      <c r="EC32" s="268"/>
      <c r="ED32" s="268"/>
      <c r="EE32" s="268"/>
      <c r="EF32" s="268"/>
      <c r="EG32" s="268"/>
      <c r="EH32" s="268"/>
      <c r="EI32" s="268"/>
      <c r="EJ32" s="268"/>
      <c r="EK32" s="268"/>
      <c r="EL32" s="268"/>
      <c r="EM32" s="268"/>
      <c r="EN32" s="268"/>
      <c r="EO32" s="268"/>
      <c r="EP32" s="268"/>
      <c r="EQ32" s="268"/>
      <c r="ER32" s="268"/>
      <c r="ES32" s="268"/>
      <c r="ET32" s="268"/>
      <c r="EU32" s="259"/>
      <c r="EV32" s="259"/>
      <c r="EW32" s="259"/>
      <c r="EX32" s="258" t="str">
        <f t="shared" si="15"/>
        <v/>
      </c>
      <c r="EY32" s="258" t="str">
        <f t="shared" si="16"/>
        <v/>
      </c>
      <c r="EZ32" s="258" t="str">
        <f t="shared" si="17"/>
        <v/>
      </c>
      <c r="FA32" s="259" t="str">
        <f t="shared" si="18"/>
        <v/>
      </c>
      <c r="FB32" s="259" t="str">
        <f t="shared" si="19"/>
        <v/>
      </c>
      <c r="FC32" s="259" t="str">
        <f t="shared" si="20"/>
        <v/>
      </c>
      <c r="FD32" s="259" t="str">
        <f t="shared" si="21"/>
        <v/>
      </c>
      <c r="FE32" s="259" t="str">
        <f t="shared" si="22"/>
        <v/>
      </c>
      <c r="FF32" s="259" t="str">
        <f t="shared" si="23"/>
        <v/>
      </c>
      <c r="FG32" s="259" t="str">
        <f t="shared" si="24"/>
        <v/>
      </c>
      <c r="FH32" s="259" t="str">
        <f t="shared" si="25"/>
        <v/>
      </c>
      <c r="FI32" s="258" t="str">
        <f t="shared" si="26"/>
        <v/>
      </c>
      <c r="FJ32" s="260" t="str">
        <f t="shared" si="27"/>
        <v/>
      </c>
      <c r="FK32" s="259" t="str">
        <f t="shared" si="28"/>
        <v/>
      </c>
      <c r="FL32" s="259" t="str">
        <f t="shared" si="29"/>
        <v/>
      </c>
      <c r="FM32" s="259" t="str">
        <f t="shared" si="30"/>
        <v/>
      </c>
      <c r="FN32" s="259"/>
      <c r="FO32" s="259"/>
      <c r="FP32" s="259"/>
      <c r="FQ32" s="259"/>
      <c r="FR32" s="259"/>
      <c r="FS32" s="259"/>
      <c r="FT32" s="259"/>
      <c r="FU32" s="259"/>
      <c r="FV32" s="259" t="str">
        <f t="shared" si="31"/>
        <v/>
      </c>
      <c r="FW32" s="259" t="str">
        <f t="shared" si="32"/>
        <v/>
      </c>
      <c r="FX32" s="259" t="str">
        <f t="shared" si="33"/>
        <v/>
      </c>
      <c r="FY32" s="259"/>
      <c r="FZ32" s="259"/>
      <c r="GA32" s="259"/>
      <c r="GB32" s="259"/>
      <c r="GC32" s="259"/>
      <c r="GD32" s="259"/>
      <c r="GE32" s="259"/>
      <c r="GF32" s="259"/>
      <c r="GG32" s="259"/>
      <c r="GH32" s="259"/>
      <c r="GI32" s="259"/>
      <c r="GJ32" s="259"/>
      <c r="GK32" s="259"/>
      <c r="GL32" s="259"/>
      <c r="GM32" s="259"/>
      <c r="GN32" s="259"/>
      <c r="GO32" s="259" t="s">
        <v>263</v>
      </c>
      <c r="GP32" s="259"/>
      <c r="GQ32" s="259"/>
      <c r="GR32" s="259"/>
      <c r="GS32" s="259"/>
    </row>
    <row r="33" spans="1:201" s="271" customFormat="1" ht="79.5" customHeight="1">
      <c r="A33" s="287" t="str">
        <f t="shared" si="36"/>
        <v>114學年度第一學期</v>
      </c>
      <c r="B33" s="259"/>
      <c r="C33" s="398"/>
      <c r="D33" s="272" t="s">
        <v>79</v>
      </c>
      <c r="E33" s="272"/>
      <c r="F33" s="272"/>
      <c r="G33" s="273"/>
      <c r="H33" s="399"/>
      <c r="I33" s="399"/>
      <c r="J33" s="399"/>
      <c r="K33" s="399"/>
      <c r="L33" s="399"/>
      <c r="M33" s="400"/>
      <c r="N33" s="401"/>
      <c r="O33" s="243" t="s">
        <v>914</v>
      </c>
      <c r="P33" s="273" t="s">
        <v>869</v>
      </c>
      <c r="Q33" s="402"/>
      <c r="R33" s="403"/>
      <c r="S33" s="404"/>
      <c r="T33" s="405"/>
      <c r="U33" s="405"/>
      <c r="V33" s="405"/>
      <c r="W33" s="416"/>
      <c r="X33" s="405"/>
      <c r="Y33" s="405"/>
      <c r="Z33" s="405"/>
      <c r="AA33" s="405"/>
      <c r="AB33" s="405"/>
      <c r="AC33" s="405"/>
      <c r="AD33" s="405"/>
      <c r="AE33" s="405"/>
      <c r="AF33" s="406"/>
      <c r="AG33" s="407"/>
      <c r="AH33" s="407"/>
      <c r="AI33" s="407"/>
      <c r="AJ33" s="407"/>
      <c r="AK33" s="399"/>
      <c r="AL33" s="399"/>
      <c r="AM33" s="399"/>
      <c r="AN33" s="399"/>
      <c r="AO33" s="408"/>
      <c r="AP33" s="408"/>
      <c r="AQ33" s="417"/>
      <c r="AR33" s="417"/>
      <c r="AS33" s="398"/>
      <c r="AT33" s="398"/>
      <c r="AU33" s="398"/>
      <c r="AV33" s="398"/>
      <c r="AW33" s="398"/>
      <c r="AX33" s="398"/>
      <c r="AY33" s="410"/>
      <c r="AZ33" s="410"/>
      <c r="BA33" s="410"/>
      <c r="BB33" s="410"/>
      <c r="BC33" s="418"/>
      <c r="BD33" s="412"/>
      <c r="BE33" s="413"/>
      <c r="BF33" s="413"/>
      <c r="BG33" s="413"/>
      <c r="BH33" s="413"/>
      <c r="BI33" s="398"/>
      <c r="BJ33" s="398"/>
      <c r="BK33" s="398"/>
      <c r="BL33" s="398"/>
      <c r="BM33" s="398"/>
      <c r="BN33" s="398"/>
      <c r="BO33" s="398"/>
      <c r="BP33" s="398"/>
      <c r="BQ33" s="398"/>
      <c r="BR33" s="398"/>
      <c r="BS33" s="398"/>
      <c r="BT33" s="398"/>
      <c r="BU33" s="398"/>
      <c r="BV33" s="398"/>
      <c r="BW33" s="415" t="s">
        <v>1192</v>
      </c>
      <c r="BX33" s="415" t="s">
        <v>1193</v>
      </c>
      <c r="BY33" s="414"/>
      <c r="BZ33" s="415" t="s">
        <v>1192</v>
      </c>
      <c r="CA33" s="415" t="s">
        <v>1193</v>
      </c>
      <c r="CB33" s="414"/>
      <c r="CC33" s="414" t="s">
        <v>1194</v>
      </c>
      <c r="CD33" s="415" t="s">
        <v>1195</v>
      </c>
      <c r="CE33" s="414"/>
      <c r="CF33" s="414"/>
      <c r="CG33" s="414"/>
      <c r="CH33" s="415" t="s">
        <v>1196</v>
      </c>
      <c r="CI33" s="415" t="s">
        <v>1197</v>
      </c>
      <c r="CJ33" s="415" t="s">
        <v>1198</v>
      </c>
      <c r="CK33" s="414" t="s">
        <v>1199</v>
      </c>
      <c r="CL33" s="399"/>
      <c r="CM33" s="399"/>
      <c r="CN33" s="399"/>
      <c r="CO33" s="244">
        <f t="shared" si="0"/>
        <v>0</v>
      </c>
      <c r="CP33" s="288" t="s">
        <v>176</v>
      </c>
      <c r="CQ33" s="245" t="str">
        <f t="shared" si="1"/>
        <v/>
      </c>
      <c r="CR33" s="245" t="str">
        <f t="shared" si="2"/>
        <v/>
      </c>
      <c r="CS33" s="245">
        <v>0</v>
      </c>
      <c r="CT33" s="245" t="str">
        <f t="shared" si="34"/>
        <v/>
      </c>
      <c r="CU33" s="245" t="str">
        <f t="shared" si="3"/>
        <v/>
      </c>
      <c r="CV33" s="245" t="str">
        <f t="shared" si="4"/>
        <v/>
      </c>
      <c r="CW33" s="245" t="str">
        <f t="shared" si="5"/>
        <v/>
      </c>
      <c r="CX33" s="245" t="str">
        <f t="shared" si="6"/>
        <v/>
      </c>
      <c r="CY33" s="245" t="str">
        <f t="shared" si="7"/>
        <v/>
      </c>
      <c r="CZ33" s="245" t="str">
        <f t="shared" si="8"/>
        <v/>
      </c>
      <c r="DA33" s="261"/>
      <c r="DB33" s="261"/>
      <c r="DC33" s="262"/>
      <c r="DD33" s="262"/>
      <c r="DE33" s="263"/>
      <c r="DF33" s="275">
        <f>'編號 No26.家庭成員'!X$4</f>
        <v>1</v>
      </c>
      <c r="DG33" s="265">
        <f>'編號 No26.家庭成員'!N$23</f>
        <v>0</v>
      </c>
      <c r="DH33" s="265">
        <f>'編號 No26.家庭成員'!O$23</f>
        <v>0</v>
      </c>
      <c r="DI33" s="265">
        <f>'編號 No26.家庭成員'!P$23</f>
        <v>0</v>
      </c>
      <c r="DJ33" s="265">
        <f>'編號 No26.家庭成員'!Q$23</f>
        <v>0</v>
      </c>
      <c r="DK33" s="265">
        <f>'編號 No26.家庭成員'!R$23</f>
        <v>0</v>
      </c>
      <c r="DL33" s="266">
        <f t="shared" si="9"/>
        <v>0</v>
      </c>
      <c r="DM33" s="266">
        <f t="shared" si="10"/>
        <v>0</v>
      </c>
      <c r="DN33" s="266">
        <f t="shared" si="11"/>
        <v>0</v>
      </c>
      <c r="DO33" s="267" t="str">
        <f t="shared" si="12"/>
        <v>身份空白</v>
      </c>
      <c r="DP33" s="267" t="str">
        <f t="shared" si="13"/>
        <v>身份空白</v>
      </c>
      <c r="DQ33" s="267" t="str">
        <f t="shared" si="14"/>
        <v>身份空白</v>
      </c>
      <c r="DR33" s="268">
        <v>0</v>
      </c>
      <c r="DS33" s="268"/>
      <c r="DT33" s="268"/>
      <c r="DU33" s="268"/>
      <c r="DV33" s="268"/>
      <c r="DW33" s="268"/>
      <c r="DX33" s="268"/>
      <c r="DY33" s="268"/>
      <c r="DZ33" s="268"/>
      <c r="EA33" s="268"/>
      <c r="EB33" s="268">
        <f t="shared" si="35"/>
        <v>0</v>
      </c>
      <c r="EC33" s="268"/>
      <c r="ED33" s="268"/>
      <c r="EE33" s="268"/>
      <c r="EF33" s="268"/>
      <c r="EG33" s="268"/>
      <c r="EH33" s="268"/>
      <c r="EI33" s="268"/>
      <c r="EJ33" s="268"/>
      <c r="EK33" s="268"/>
      <c r="EL33" s="268"/>
      <c r="EM33" s="268"/>
      <c r="EN33" s="268"/>
      <c r="EO33" s="268"/>
      <c r="EP33" s="268"/>
      <c r="EQ33" s="268"/>
      <c r="ER33" s="268"/>
      <c r="ES33" s="268"/>
      <c r="ET33" s="268"/>
      <c r="EU33" s="259"/>
      <c r="EV33" s="259"/>
      <c r="EW33" s="259"/>
      <c r="EX33" s="258" t="str">
        <f t="shared" si="15"/>
        <v/>
      </c>
      <c r="EY33" s="258" t="str">
        <f t="shared" si="16"/>
        <v/>
      </c>
      <c r="EZ33" s="258" t="str">
        <f t="shared" si="17"/>
        <v/>
      </c>
      <c r="FA33" s="259" t="str">
        <f t="shared" si="18"/>
        <v/>
      </c>
      <c r="FB33" s="259" t="str">
        <f t="shared" si="19"/>
        <v/>
      </c>
      <c r="FC33" s="259" t="str">
        <f t="shared" si="20"/>
        <v/>
      </c>
      <c r="FD33" s="259" t="str">
        <f t="shared" si="21"/>
        <v/>
      </c>
      <c r="FE33" s="259" t="str">
        <f t="shared" si="22"/>
        <v/>
      </c>
      <c r="FF33" s="259" t="str">
        <f t="shared" si="23"/>
        <v/>
      </c>
      <c r="FG33" s="259" t="str">
        <f t="shared" si="24"/>
        <v/>
      </c>
      <c r="FH33" s="259" t="str">
        <f t="shared" si="25"/>
        <v/>
      </c>
      <c r="FI33" s="258" t="str">
        <f t="shared" si="26"/>
        <v/>
      </c>
      <c r="FJ33" s="260" t="str">
        <f t="shared" si="27"/>
        <v/>
      </c>
      <c r="FK33" s="259" t="str">
        <f t="shared" si="28"/>
        <v/>
      </c>
      <c r="FL33" s="259" t="str">
        <f t="shared" si="29"/>
        <v/>
      </c>
      <c r="FM33" s="259" t="str">
        <f t="shared" si="30"/>
        <v/>
      </c>
      <c r="FN33" s="259"/>
      <c r="FO33" s="259"/>
      <c r="FP33" s="259"/>
      <c r="FQ33" s="259"/>
      <c r="FR33" s="259"/>
      <c r="FS33" s="259"/>
      <c r="FT33" s="259"/>
      <c r="FU33" s="259"/>
      <c r="FV33" s="259" t="str">
        <f t="shared" si="31"/>
        <v/>
      </c>
      <c r="FW33" s="259" t="str">
        <f t="shared" si="32"/>
        <v/>
      </c>
      <c r="FX33" s="259" t="str">
        <f t="shared" si="33"/>
        <v/>
      </c>
      <c r="FY33" s="259"/>
      <c r="FZ33" s="259"/>
      <c r="GA33" s="259"/>
      <c r="GB33" s="259"/>
      <c r="GC33" s="259"/>
      <c r="GD33" s="259"/>
      <c r="GE33" s="259"/>
      <c r="GF33" s="259"/>
      <c r="GG33" s="259"/>
      <c r="GH33" s="259"/>
      <c r="GI33" s="259"/>
      <c r="GJ33" s="259"/>
      <c r="GK33" s="259"/>
      <c r="GL33" s="259"/>
      <c r="GM33" s="259"/>
      <c r="GN33" s="259"/>
      <c r="GO33" s="259" t="s">
        <v>263</v>
      </c>
      <c r="GP33" s="259"/>
      <c r="GQ33" s="259"/>
      <c r="GR33" s="259"/>
      <c r="GS33" s="259"/>
    </row>
    <row r="34" spans="1:201" s="271" customFormat="1" ht="79.5" customHeight="1">
      <c r="A34" s="287" t="str">
        <f t="shared" si="36"/>
        <v>114學年度第一學期</v>
      </c>
      <c r="B34" s="259"/>
      <c r="C34" s="398"/>
      <c r="D34" s="272" t="s">
        <v>80</v>
      </c>
      <c r="E34" s="272"/>
      <c r="F34" s="272"/>
      <c r="G34" s="273"/>
      <c r="H34" s="399"/>
      <c r="I34" s="399"/>
      <c r="J34" s="399"/>
      <c r="K34" s="399"/>
      <c r="L34" s="399"/>
      <c r="M34" s="400"/>
      <c r="N34" s="401"/>
      <c r="O34" s="243" t="s">
        <v>914</v>
      </c>
      <c r="P34" s="273" t="s">
        <v>869</v>
      </c>
      <c r="Q34" s="402"/>
      <c r="R34" s="403"/>
      <c r="S34" s="404"/>
      <c r="T34" s="405"/>
      <c r="U34" s="405"/>
      <c r="V34" s="405"/>
      <c r="W34" s="416"/>
      <c r="X34" s="405"/>
      <c r="Y34" s="405"/>
      <c r="Z34" s="405"/>
      <c r="AA34" s="405"/>
      <c r="AB34" s="405"/>
      <c r="AC34" s="405"/>
      <c r="AD34" s="405"/>
      <c r="AE34" s="405"/>
      <c r="AF34" s="406"/>
      <c r="AG34" s="407"/>
      <c r="AH34" s="407"/>
      <c r="AI34" s="407"/>
      <c r="AJ34" s="407"/>
      <c r="AK34" s="399"/>
      <c r="AL34" s="399"/>
      <c r="AM34" s="399"/>
      <c r="AN34" s="399"/>
      <c r="AO34" s="408"/>
      <c r="AP34" s="408"/>
      <c r="AQ34" s="417"/>
      <c r="AR34" s="417"/>
      <c r="AS34" s="398"/>
      <c r="AT34" s="398"/>
      <c r="AU34" s="398"/>
      <c r="AV34" s="398"/>
      <c r="AW34" s="398"/>
      <c r="AX34" s="398"/>
      <c r="AY34" s="410"/>
      <c r="AZ34" s="410"/>
      <c r="BA34" s="410"/>
      <c r="BB34" s="410"/>
      <c r="BC34" s="418"/>
      <c r="BD34" s="412"/>
      <c r="BE34" s="413"/>
      <c r="BF34" s="413"/>
      <c r="BG34" s="413"/>
      <c r="BH34" s="413"/>
      <c r="BI34" s="398"/>
      <c r="BJ34" s="398"/>
      <c r="BK34" s="398"/>
      <c r="BL34" s="398"/>
      <c r="BM34" s="398"/>
      <c r="BN34" s="398"/>
      <c r="BO34" s="398"/>
      <c r="BP34" s="398"/>
      <c r="BQ34" s="398"/>
      <c r="BR34" s="398"/>
      <c r="BS34" s="398"/>
      <c r="BT34" s="398"/>
      <c r="BU34" s="398"/>
      <c r="BV34" s="398"/>
      <c r="BW34" s="415" t="s">
        <v>1192</v>
      </c>
      <c r="BX34" s="415" t="s">
        <v>1193</v>
      </c>
      <c r="BY34" s="414"/>
      <c r="BZ34" s="415" t="s">
        <v>1192</v>
      </c>
      <c r="CA34" s="415" t="s">
        <v>1193</v>
      </c>
      <c r="CB34" s="414"/>
      <c r="CC34" s="414" t="s">
        <v>1194</v>
      </c>
      <c r="CD34" s="415" t="s">
        <v>1195</v>
      </c>
      <c r="CE34" s="414"/>
      <c r="CF34" s="414"/>
      <c r="CG34" s="414"/>
      <c r="CH34" s="415" t="s">
        <v>1196</v>
      </c>
      <c r="CI34" s="415" t="s">
        <v>1197</v>
      </c>
      <c r="CJ34" s="415" t="s">
        <v>1198</v>
      </c>
      <c r="CK34" s="414" t="s">
        <v>1199</v>
      </c>
      <c r="CL34" s="399"/>
      <c r="CM34" s="399"/>
      <c r="CN34" s="399"/>
      <c r="CO34" s="244">
        <f t="shared" si="0"/>
        <v>0</v>
      </c>
      <c r="CP34" s="288" t="s">
        <v>176</v>
      </c>
      <c r="CQ34" s="245" t="str">
        <f t="shared" si="1"/>
        <v/>
      </c>
      <c r="CR34" s="245" t="str">
        <f t="shared" si="2"/>
        <v/>
      </c>
      <c r="CS34" s="245">
        <v>0</v>
      </c>
      <c r="CT34" s="245" t="str">
        <f t="shared" si="34"/>
        <v/>
      </c>
      <c r="CU34" s="245" t="str">
        <f t="shared" si="3"/>
        <v/>
      </c>
      <c r="CV34" s="245" t="str">
        <f t="shared" si="4"/>
        <v/>
      </c>
      <c r="CW34" s="245" t="str">
        <f t="shared" si="5"/>
        <v/>
      </c>
      <c r="CX34" s="245" t="str">
        <f t="shared" si="6"/>
        <v/>
      </c>
      <c r="CY34" s="245" t="str">
        <f t="shared" si="7"/>
        <v/>
      </c>
      <c r="CZ34" s="245" t="str">
        <f t="shared" si="8"/>
        <v/>
      </c>
      <c r="DA34" s="261"/>
      <c r="DB34" s="261"/>
      <c r="DC34" s="262"/>
      <c r="DD34" s="262"/>
      <c r="DE34" s="263"/>
      <c r="DF34" s="275">
        <f>'編號 No27.家庭成員'!X$4</f>
        <v>1</v>
      </c>
      <c r="DG34" s="265">
        <f>'編號 No27.家庭成員'!N$23</f>
        <v>0</v>
      </c>
      <c r="DH34" s="265">
        <f>'編號 No27.家庭成員'!O$23</f>
        <v>0</v>
      </c>
      <c r="DI34" s="265">
        <f>'編號 No27.家庭成員'!P$23</f>
        <v>0</v>
      </c>
      <c r="DJ34" s="265">
        <f>'編號 No27.家庭成員'!Q$23</f>
        <v>0</v>
      </c>
      <c r="DK34" s="265">
        <f>'編號 No27.家庭成員'!R$23</f>
        <v>0</v>
      </c>
      <c r="DL34" s="266">
        <f t="shared" si="9"/>
        <v>0</v>
      </c>
      <c r="DM34" s="266">
        <f t="shared" si="10"/>
        <v>0</v>
      </c>
      <c r="DN34" s="266">
        <f t="shared" si="11"/>
        <v>0</v>
      </c>
      <c r="DO34" s="267" t="str">
        <f t="shared" si="12"/>
        <v>身份空白</v>
      </c>
      <c r="DP34" s="267" t="str">
        <f t="shared" si="13"/>
        <v>身份空白</v>
      </c>
      <c r="DQ34" s="267" t="str">
        <f t="shared" si="14"/>
        <v>身份空白</v>
      </c>
      <c r="DR34" s="268">
        <v>0</v>
      </c>
      <c r="DS34" s="268"/>
      <c r="DT34" s="268"/>
      <c r="DU34" s="268"/>
      <c r="DV34" s="268"/>
      <c r="DW34" s="268"/>
      <c r="DX34" s="268"/>
      <c r="DY34" s="268"/>
      <c r="DZ34" s="268"/>
      <c r="EA34" s="268"/>
      <c r="EB34" s="268">
        <f t="shared" si="35"/>
        <v>0</v>
      </c>
      <c r="EC34" s="268"/>
      <c r="ED34" s="268"/>
      <c r="EE34" s="268"/>
      <c r="EF34" s="268"/>
      <c r="EG34" s="268"/>
      <c r="EH34" s="268"/>
      <c r="EI34" s="268"/>
      <c r="EJ34" s="268"/>
      <c r="EK34" s="268"/>
      <c r="EL34" s="268"/>
      <c r="EM34" s="268"/>
      <c r="EN34" s="268"/>
      <c r="EO34" s="268"/>
      <c r="EP34" s="268"/>
      <c r="EQ34" s="268"/>
      <c r="ER34" s="268"/>
      <c r="ES34" s="268"/>
      <c r="ET34" s="268"/>
      <c r="EU34" s="259"/>
      <c r="EV34" s="259"/>
      <c r="EW34" s="259"/>
      <c r="EX34" s="258" t="str">
        <f t="shared" si="15"/>
        <v/>
      </c>
      <c r="EY34" s="258" t="str">
        <f t="shared" si="16"/>
        <v/>
      </c>
      <c r="EZ34" s="258" t="str">
        <f t="shared" si="17"/>
        <v/>
      </c>
      <c r="FA34" s="259" t="str">
        <f t="shared" si="18"/>
        <v/>
      </c>
      <c r="FB34" s="259" t="str">
        <f t="shared" si="19"/>
        <v/>
      </c>
      <c r="FC34" s="259" t="str">
        <f t="shared" si="20"/>
        <v/>
      </c>
      <c r="FD34" s="259" t="str">
        <f t="shared" si="21"/>
        <v/>
      </c>
      <c r="FE34" s="259" t="str">
        <f t="shared" si="22"/>
        <v/>
      </c>
      <c r="FF34" s="259" t="str">
        <f t="shared" si="23"/>
        <v/>
      </c>
      <c r="FG34" s="259" t="str">
        <f t="shared" si="24"/>
        <v/>
      </c>
      <c r="FH34" s="259" t="str">
        <f t="shared" si="25"/>
        <v/>
      </c>
      <c r="FI34" s="258" t="str">
        <f t="shared" si="26"/>
        <v/>
      </c>
      <c r="FJ34" s="260" t="str">
        <f t="shared" si="27"/>
        <v/>
      </c>
      <c r="FK34" s="259" t="str">
        <f t="shared" si="28"/>
        <v/>
      </c>
      <c r="FL34" s="259" t="str">
        <f t="shared" si="29"/>
        <v/>
      </c>
      <c r="FM34" s="259" t="str">
        <f t="shared" si="30"/>
        <v/>
      </c>
      <c r="FN34" s="259"/>
      <c r="FO34" s="259"/>
      <c r="FP34" s="259"/>
      <c r="FQ34" s="259"/>
      <c r="FR34" s="259"/>
      <c r="FS34" s="259"/>
      <c r="FT34" s="259"/>
      <c r="FU34" s="259"/>
      <c r="FV34" s="259" t="str">
        <f t="shared" si="31"/>
        <v/>
      </c>
      <c r="FW34" s="259" t="str">
        <f t="shared" si="32"/>
        <v/>
      </c>
      <c r="FX34" s="259" t="str">
        <f t="shared" si="33"/>
        <v/>
      </c>
      <c r="FY34" s="259"/>
      <c r="FZ34" s="259"/>
      <c r="GA34" s="259"/>
      <c r="GB34" s="259"/>
      <c r="GC34" s="259"/>
      <c r="GD34" s="259"/>
      <c r="GE34" s="259"/>
      <c r="GF34" s="259"/>
      <c r="GG34" s="259"/>
      <c r="GH34" s="259"/>
      <c r="GI34" s="259"/>
      <c r="GJ34" s="259"/>
      <c r="GK34" s="259"/>
      <c r="GL34" s="259"/>
      <c r="GM34" s="259"/>
      <c r="GN34" s="259"/>
      <c r="GO34" s="259" t="s">
        <v>263</v>
      </c>
      <c r="GP34" s="259"/>
      <c r="GQ34" s="259"/>
      <c r="GR34" s="259"/>
      <c r="GS34" s="259"/>
    </row>
    <row r="35" spans="1:201" s="271" customFormat="1" ht="79.5" customHeight="1">
      <c r="A35" s="287" t="str">
        <f t="shared" si="36"/>
        <v>114學年度第一學期</v>
      </c>
      <c r="B35" s="259"/>
      <c r="C35" s="398"/>
      <c r="D35" s="272" t="s">
        <v>81</v>
      </c>
      <c r="E35" s="272"/>
      <c r="F35" s="272"/>
      <c r="G35" s="273"/>
      <c r="H35" s="399"/>
      <c r="I35" s="399"/>
      <c r="J35" s="399"/>
      <c r="K35" s="399"/>
      <c r="L35" s="399"/>
      <c r="M35" s="400"/>
      <c r="N35" s="401"/>
      <c r="O35" s="243" t="s">
        <v>914</v>
      </c>
      <c r="P35" s="273" t="s">
        <v>869</v>
      </c>
      <c r="Q35" s="402"/>
      <c r="R35" s="403"/>
      <c r="S35" s="404"/>
      <c r="T35" s="405"/>
      <c r="U35" s="405"/>
      <c r="V35" s="405"/>
      <c r="W35" s="416"/>
      <c r="X35" s="405"/>
      <c r="Y35" s="405"/>
      <c r="Z35" s="405"/>
      <c r="AA35" s="405"/>
      <c r="AB35" s="405"/>
      <c r="AC35" s="405"/>
      <c r="AD35" s="405"/>
      <c r="AE35" s="405"/>
      <c r="AF35" s="406"/>
      <c r="AG35" s="407"/>
      <c r="AH35" s="407"/>
      <c r="AI35" s="407"/>
      <c r="AJ35" s="407"/>
      <c r="AK35" s="399"/>
      <c r="AL35" s="399"/>
      <c r="AM35" s="399"/>
      <c r="AN35" s="399"/>
      <c r="AO35" s="408"/>
      <c r="AP35" s="408"/>
      <c r="AQ35" s="417"/>
      <c r="AR35" s="417"/>
      <c r="AS35" s="398"/>
      <c r="AT35" s="398"/>
      <c r="AU35" s="398"/>
      <c r="AV35" s="398"/>
      <c r="AW35" s="398"/>
      <c r="AX35" s="398"/>
      <c r="AY35" s="410"/>
      <c r="AZ35" s="410"/>
      <c r="BA35" s="410"/>
      <c r="BB35" s="410"/>
      <c r="BC35" s="418"/>
      <c r="BD35" s="412"/>
      <c r="BE35" s="413"/>
      <c r="BF35" s="413"/>
      <c r="BG35" s="413"/>
      <c r="BH35" s="413"/>
      <c r="BI35" s="398"/>
      <c r="BJ35" s="398"/>
      <c r="BK35" s="398"/>
      <c r="BL35" s="398"/>
      <c r="BM35" s="398"/>
      <c r="BN35" s="398"/>
      <c r="BO35" s="398"/>
      <c r="BP35" s="398"/>
      <c r="BQ35" s="398"/>
      <c r="BR35" s="398"/>
      <c r="BS35" s="398"/>
      <c r="BT35" s="398"/>
      <c r="BU35" s="398"/>
      <c r="BV35" s="398"/>
      <c r="BW35" s="415" t="s">
        <v>1192</v>
      </c>
      <c r="BX35" s="415" t="s">
        <v>1193</v>
      </c>
      <c r="BY35" s="414"/>
      <c r="BZ35" s="415" t="s">
        <v>1192</v>
      </c>
      <c r="CA35" s="415" t="s">
        <v>1193</v>
      </c>
      <c r="CB35" s="414"/>
      <c r="CC35" s="414" t="s">
        <v>1194</v>
      </c>
      <c r="CD35" s="415" t="s">
        <v>1195</v>
      </c>
      <c r="CE35" s="414"/>
      <c r="CF35" s="414"/>
      <c r="CG35" s="414"/>
      <c r="CH35" s="415" t="s">
        <v>1196</v>
      </c>
      <c r="CI35" s="415" t="s">
        <v>1197</v>
      </c>
      <c r="CJ35" s="415" t="s">
        <v>1198</v>
      </c>
      <c r="CK35" s="414" t="s">
        <v>1199</v>
      </c>
      <c r="CL35" s="399"/>
      <c r="CM35" s="399"/>
      <c r="CN35" s="399"/>
      <c r="CO35" s="244">
        <f t="shared" si="0"/>
        <v>0</v>
      </c>
      <c r="CP35" s="288" t="s">
        <v>176</v>
      </c>
      <c r="CQ35" s="245" t="str">
        <f t="shared" si="1"/>
        <v/>
      </c>
      <c r="CR35" s="245" t="str">
        <f t="shared" si="2"/>
        <v/>
      </c>
      <c r="CS35" s="245">
        <v>0</v>
      </c>
      <c r="CT35" s="245" t="str">
        <f t="shared" si="34"/>
        <v/>
      </c>
      <c r="CU35" s="245" t="str">
        <f t="shared" si="3"/>
        <v/>
      </c>
      <c r="CV35" s="245" t="str">
        <f t="shared" si="4"/>
        <v/>
      </c>
      <c r="CW35" s="245" t="str">
        <f t="shared" si="5"/>
        <v/>
      </c>
      <c r="CX35" s="245" t="str">
        <f t="shared" si="6"/>
        <v/>
      </c>
      <c r="CY35" s="245" t="str">
        <f t="shared" si="7"/>
        <v/>
      </c>
      <c r="CZ35" s="245" t="str">
        <f t="shared" si="8"/>
        <v/>
      </c>
      <c r="DA35" s="261"/>
      <c r="DB35" s="261"/>
      <c r="DC35" s="262"/>
      <c r="DD35" s="262"/>
      <c r="DE35" s="263"/>
      <c r="DF35" s="275">
        <f>'編號 No28.家庭成員'!X$4</f>
        <v>1</v>
      </c>
      <c r="DG35" s="265">
        <f>'編號 No28.家庭成員'!N$23</f>
        <v>0</v>
      </c>
      <c r="DH35" s="265">
        <f>'編號 No28.家庭成員'!O$23</f>
        <v>0</v>
      </c>
      <c r="DI35" s="265">
        <f>'編號 No28.家庭成員'!P$23</f>
        <v>0</v>
      </c>
      <c r="DJ35" s="265">
        <f>'編號 No28.家庭成員'!Q$23</f>
        <v>0</v>
      </c>
      <c r="DK35" s="265">
        <f>'編號 No28.家庭成員'!R$23</f>
        <v>0</v>
      </c>
      <c r="DL35" s="266">
        <f t="shared" si="9"/>
        <v>0</v>
      </c>
      <c r="DM35" s="266">
        <f t="shared" si="10"/>
        <v>0</v>
      </c>
      <c r="DN35" s="266">
        <f t="shared" si="11"/>
        <v>0</v>
      </c>
      <c r="DO35" s="267" t="str">
        <f t="shared" si="12"/>
        <v>身份空白</v>
      </c>
      <c r="DP35" s="267" t="str">
        <f t="shared" si="13"/>
        <v>身份空白</v>
      </c>
      <c r="DQ35" s="267" t="str">
        <f t="shared" si="14"/>
        <v>身份空白</v>
      </c>
      <c r="DR35" s="268">
        <v>0</v>
      </c>
      <c r="DS35" s="268"/>
      <c r="DT35" s="268"/>
      <c r="DU35" s="268"/>
      <c r="DV35" s="268"/>
      <c r="DW35" s="268"/>
      <c r="DX35" s="268"/>
      <c r="DY35" s="268"/>
      <c r="DZ35" s="268"/>
      <c r="EA35" s="268"/>
      <c r="EB35" s="268">
        <f t="shared" si="35"/>
        <v>0</v>
      </c>
      <c r="EC35" s="268"/>
      <c r="ED35" s="268"/>
      <c r="EE35" s="268"/>
      <c r="EF35" s="268"/>
      <c r="EG35" s="268"/>
      <c r="EH35" s="268"/>
      <c r="EI35" s="268"/>
      <c r="EJ35" s="268"/>
      <c r="EK35" s="268"/>
      <c r="EL35" s="268"/>
      <c r="EM35" s="268"/>
      <c r="EN35" s="268"/>
      <c r="EO35" s="268"/>
      <c r="EP35" s="268"/>
      <c r="EQ35" s="268"/>
      <c r="ER35" s="268"/>
      <c r="ES35" s="268"/>
      <c r="ET35" s="268"/>
      <c r="EU35" s="259"/>
      <c r="EV35" s="259"/>
      <c r="EW35" s="259"/>
      <c r="EX35" s="258" t="str">
        <f t="shared" si="15"/>
        <v/>
      </c>
      <c r="EY35" s="258" t="str">
        <f t="shared" si="16"/>
        <v/>
      </c>
      <c r="EZ35" s="258" t="str">
        <f t="shared" si="17"/>
        <v/>
      </c>
      <c r="FA35" s="259" t="str">
        <f t="shared" si="18"/>
        <v/>
      </c>
      <c r="FB35" s="259" t="str">
        <f t="shared" si="19"/>
        <v/>
      </c>
      <c r="FC35" s="259" t="str">
        <f t="shared" si="20"/>
        <v/>
      </c>
      <c r="FD35" s="259" t="str">
        <f t="shared" si="21"/>
        <v/>
      </c>
      <c r="FE35" s="259" t="str">
        <f t="shared" si="22"/>
        <v/>
      </c>
      <c r="FF35" s="259" t="str">
        <f t="shared" si="23"/>
        <v/>
      </c>
      <c r="FG35" s="259" t="str">
        <f t="shared" si="24"/>
        <v/>
      </c>
      <c r="FH35" s="259" t="str">
        <f t="shared" si="25"/>
        <v/>
      </c>
      <c r="FI35" s="258" t="str">
        <f t="shared" si="26"/>
        <v/>
      </c>
      <c r="FJ35" s="260" t="str">
        <f t="shared" si="27"/>
        <v/>
      </c>
      <c r="FK35" s="259" t="str">
        <f t="shared" si="28"/>
        <v/>
      </c>
      <c r="FL35" s="259" t="str">
        <f t="shared" si="29"/>
        <v/>
      </c>
      <c r="FM35" s="259" t="str">
        <f t="shared" si="30"/>
        <v/>
      </c>
      <c r="FN35" s="259"/>
      <c r="FO35" s="259"/>
      <c r="FP35" s="259"/>
      <c r="FQ35" s="259"/>
      <c r="FR35" s="259"/>
      <c r="FS35" s="259"/>
      <c r="FT35" s="259"/>
      <c r="FU35" s="259"/>
      <c r="FV35" s="259" t="str">
        <f t="shared" si="31"/>
        <v/>
      </c>
      <c r="FW35" s="259" t="str">
        <f t="shared" si="32"/>
        <v/>
      </c>
      <c r="FX35" s="259" t="str">
        <f t="shared" si="33"/>
        <v/>
      </c>
      <c r="FY35" s="259"/>
      <c r="FZ35" s="259"/>
      <c r="GA35" s="259"/>
      <c r="GB35" s="259"/>
      <c r="GC35" s="259"/>
      <c r="GD35" s="259"/>
      <c r="GE35" s="259"/>
      <c r="GF35" s="259"/>
      <c r="GG35" s="259"/>
      <c r="GH35" s="259"/>
      <c r="GI35" s="259"/>
      <c r="GJ35" s="259"/>
      <c r="GK35" s="259"/>
      <c r="GL35" s="259"/>
      <c r="GM35" s="259"/>
      <c r="GN35" s="259"/>
      <c r="GO35" s="259" t="s">
        <v>263</v>
      </c>
      <c r="GP35" s="259"/>
      <c r="GQ35" s="259"/>
      <c r="GR35" s="259"/>
      <c r="GS35" s="259"/>
    </row>
    <row r="36" spans="1:201" s="271" customFormat="1" ht="79.5" customHeight="1">
      <c r="A36" s="287" t="str">
        <f t="shared" si="36"/>
        <v>114學年度第一學期</v>
      </c>
      <c r="B36" s="259"/>
      <c r="C36" s="398"/>
      <c r="D36" s="272" t="s">
        <v>82</v>
      </c>
      <c r="E36" s="272"/>
      <c r="F36" s="272"/>
      <c r="G36" s="273"/>
      <c r="H36" s="399"/>
      <c r="I36" s="399"/>
      <c r="J36" s="399"/>
      <c r="K36" s="399"/>
      <c r="L36" s="399"/>
      <c r="M36" s="400"/>
      <c r="N36" s="401"/>
      <c r="O36" s="243" t="s">
        <v>914</v>
      </c>
      <c r="P36" s="273" t="s">
        <v>869</v>
      </c>
      <c r="Q36" s="402"/>
      <c r="R36" s="403"/>
      <c r="S36" s="404"/>
      <c r="T36" s="405"/>
      <c r="U36" s="405"/>
      <c r="V36" s="405"/>
      <c r="W36" s="416"/>
      <c r="X36" s="405"/>
      <c r="Y36" s="405"/>
      <c r="Z36" s="405"/>
      <c r="AA36" s="405"/>
      <c r="AB36" s="405"/>
      <c r="AC36" s="405"/>
      <c r="AD36" s="405"/>
      <c r="AE36" s="405"/>
      <c r="AF36" s="406"/>
      <c r="AG36" s="407"/>
      <c r="AH36" s="407"/>
      <c r="AI36" s="407"/>
      <c r="AJ36" s="407"/>
      <c r="AK36" s="399"/>
      <c r="AL36" s="399"/>
      <c r="AM36" s="399"/>
      <c r="AN36" s="399"/>
      <c r="AO36" s="408"/>
      <c r="AP36" s="408"/>
      <c r="AQ36" s="417"/>
      <c r="AR36" s="417"/>
      <c r="AS36" s="398"/>
      <c r="AT36" s="398"/>
      <c r="AU36" s="398"/>
      <c r="AV36" s="398"/>
      <c r="AW36" s="398"/>
      <c r="AX36" s="398"/>
      <c r="AY36" s="410"/>
      <c r="AZ36" s="410"/>
      <c r="BA36" s="410"/>
      <c r="BB36" s="410"/>
      <c r="BC36" s="418"/>
      <c r="BD36" s="412"/>
      <c r="BE36" s="413"/>
      <c r="BF36" s="413"/>
      <c r="BG36" s="413"/>
      <c r="BH36" s="413"/>
      <c r="BI36" s="398"/>
      <c r="BJ36" s="398"/>
      <c r="BK36" s="398"/>
      <c r="BL36" s="398"/>
      <c r="BM36" s="398"/>
      <c r="BN36" s="398"/>
      <c r="BO36" s="398"/>
      <c r="BP36" s="398"/>
      <c r="BQ36" s="398"/>
      <c r="BR36" s="398"/>
      <c r="BS36" s="398"/>
      <c r="BT36" s="398"/>
      <c r="BU36" s="398"/>
      <c r="BV36" s="398"/>
      <c r="BW36" s="415" t="s">
        <v>1192</v>
      </c>
      <c r="BX36" s="415" t="s">
        <v>1193</v>
      </c>
      <c r="BY36" s="414"/>
      <c r="BZ36" s="415" t="s">
        <v>1192</v>
      </c>
      <c r="CA36" s="415" t="s">
        <v>1193</v>
      </c>
      <c r="CB36" s="414"/>
      <c r="CC36" s="414" t="s">
        <v>1194</v>
      </c>
      <c r="CD36" s="415" t="s">
        <v>1195</v>
      </c>
      <c r="CE36" s="414"/>
      <c r="CF36" s="414"/>
      <c r="CG36" s="414"/>
      <c r="CH36" s="415" t="s">
        <v>1196</v>
      </c>
      <c r="CI36" s="415" t="s">
        <v>1197</v>
      </c>
      <c r="CJ36" s="415" t="s">
        <v>1198</v>
      </c>
      <c r="CK36" s="414" t="s">
        <v>1199</v>
      </c>
      <c r="CL36" s="399"/>
      <c r="CM36" s="399"/>
      <c r="CN36" s="399"/>
      <c r="CO36" s="244">
        <f t="shared" si="0"/>
        <v>0</v>
      </c>
      <c r="CP36" s="288" t="s">
        <v>176</v>
      </c>
      <c r="CQ36" s="245" t="str">
        <f t="shared" si="1"/>
        <v/>
      </c>
      <c r="CR36" s="245" t="str">
        <f t="shared" si="2"/>
        <v/>
      </c>
      <c r="CS36" s="245">
        <v>0</v>
      </c>
      <c r="CT36" s="245" t="str">
        <f t="shared" si="34"/>
        <v/>
      </c>
      <c r="CU36" s="245" t="str">
        <f t="shared" si="3"/>
        <v/>
      </c>
      <c r="CV36" s="245" t="str">
        <f t="shared" si="4"/>
        <v/>
      </c>
      <c r="CW36" s="245" t="str">
        <f t="shared" si="5"/>
        <v/>
      </c>
      <c r="CX36" s="245" t="str">
        <f t="shared" si="6"/>
        <v/>
      </c>
      <c r="CY36" s="245" t="str">
        <f t="shared" si="7"/>
        <v/>
      </c>
      <c r="CZ36" s="245" t="str">
        <f t="shared" si="8"/>
        <v/>
      </c>
      <c r="DA36" s="261"/>
      <c r="DB36" s="261"/>
      <c r="DC36" s="262"/>
      <c r="DD36" s="262"/>
      <c r="DE36" s="263"/>
      <c r="DF36" s="275">
        <f>'編號 No29.家庭成員 '!X$4</f>
        <v>1</v>
      </c>
      <c r="DG36" s="265">
        <f>'編號 No29.家庭成員 '!N$23</f>
        <v>0</v>
      </c>
      <c r="DH36" s="265">
        <f>'編號 No29.家庭成員 '!O$23</f>
        <v>0</v>
      </c>
      <c r="DI36" s="265">
        <f>'編號 No29.家庭成員 '!P$23</f>
        <v>0</v>
      </c>
      <c r="DJ36" s="265">
        <f>'編號 No29.家庭成員 '!Q$23</f>
        <v>0</v>
      </c>
      <c r="DK36" s="265">
        <f>'編號 No29.家庭成員 '!R$23</f>
        <v>0</v>
      </c>
      <c r="DL36" s="266">
        <f t="shared" si="9"/>
        <v>0</v>
      </c>
      <c r="DM36" s="266">
        <f t="shared" si="10"/>
        <v>0</v>
      </c>
      <c r="DN36" s="266">
        <f t="shared" si="11"/>
        <v>0</v>
      </c>
      <c r="DO36" s="267" t="str">
        <f t="shared" si="12"/>
        <v>身份空白</v>
      </c>
      <c r="DP36" s="267" t="str">
        <f t="shared" si="13"/>
        <v>身份空白</v>
      </c>
      <c r="DQ36" s="267" t="str">
        <f t="shared" si="14"/>
        <v>身份空白</v>
      </c>
      <c r="DR36" s="268">
        <v>0</v>
      </c>
      <c r="DS36" s="268"/>
      <c r="DT36" s="268"/>
      <c r="DU36" s="268"/>
      <c r="DV36" s="268"/>
      <c r="DW36" s="268"/>
      <c r="DX36" s="268"/>
      <c r="DY36" s="268"/>
      <c r="DZ36" s="268"/>
      <c r="EA36" s="268"/>
      <c r="EB36" s="268">
        <f t="shared" si="35"/>
        <v>0</v>
      </c>
      <c r="EC36" s="268"/>
      <c r="ED36" s="268"/>
      <c r="EE36" s="268"/>
      <c r="EF36" s="268"/>
      <c r="EG36" s="268"/>
      <c r="EH36" s="268"/>
      <c r="EI36" s="268"/>
      <c r="EJ36" s="268"/>
      <c r="EK36" s="268"/>
      <c r="EL36" s="268"/>
      <c r="EM36" s="268"/>
      <c r="EN36" s="268"/>
      <c r="EO36" s="268"/>
      <c r="EP36" s="268"/>
      <c r="EQ36" s="268"/>
      <c r="ER36" s="268"/>
      <c r="ES36" s="268"/>
      <c r="ET36" s="268"/>
      <c r="EU36" s="259"/>
      <c r="EV36" s="259"/>
      <c r="EW36" s="259"/>
      <c r="EX36" s="258" t="str">
        <f t="shared" si="15"/>
        <v/>
      </c>
      <c r="EY36" s="258" t="str">
        <f t="shared" si="16"/>
        <v/>
      </c>
      <c r="EZ36" s="258" t="str">
        <f t="shared" si="17"/>
        <v/>
      </c>
      <c r="FA36" s="259" t="str">
        <f t="shared" si="18"/>
        <v/>
      </c>
      <c r="FB36" s="259" t="str">
        <f t="shared" si="19"/>
        <v/>
      </c>
      <c r="FC36" s="259" t="str">
        <f t="shared" si="20"/>
        <v/>
      </c>
      <c r="FD36" s="259" t="str">
        <f t="shared" si="21"/>
        <v/>
      </c>
      <c r="FE36" s="259" t="str">
        <f t="shared" si="22"/>
        <v/>
      </c>
      <c r="FF36" s="259" t="str">
        <f t="shared" si="23"/>
        <v/>
      </c>
      <c r="FG36" s="259" t="str">
        <f t="shared" si="24"/>
        <v/>
      </c>
      <c r="FH36" s="259" t="str">
        <f t="shared" si="25"/>
        <v/>
      </c>
      <c r="FI36" s="258" t="str">
        <f t="shared" si="26"/>
        <v/>
      </c>
      <c r="FJ36" s="260" t="str">
        <f t="shared" si="27"/>
        <v/>
      </c>
      <c r="FK36" s="259" t="str">
        <f t="shared" si="28"/>
        <v/>
      </c>
      <c r="FL36" s="259" t="str">
        <f t="shared" si="29"/>
        <v/>
      </c>
      <c r="FM36" s="259" t="str">
        <f t="shared" si="30"/>
        <v/>
      </c>
      <c r="FN36" s="259"/>
      <c r="FO36" s="259"/>
      <c r="FP36" s="259"/>
      <c r="FQ36" s="259"/>
      <c r="FR36" s="259"/>
      <c r="FS36" s="259"/>
      <c r="FT36" s="259"/>
      <c r="FU36" s="259"/>
      <c r="FV36" s="259" t="str">
        <f t="shared" si="31"/>
        <v/>
      </c>
      <c r="FW36" s="259" t="str">
        <f t="shared" si="32"/>
        <v/>
      </c>
      <c r="FX36" s="259" t="str">
        <f t="shared" si="33"/>
        <v/>
      </c>
      <c r="FY36" s="259"/>
      <c r="FZ36" s="259"/>
      <c r="GA36" s="259"/>
      <c r="GB36" s="259"/>
      <c r="GC36" s="259"/>
      <c r="GD36" s="259"/>
      <c r="GE36" s="259"/>
      <c r="GF36" s="259"/>
      <c r="GG36" s="259"/>
      <c r="GH36" s="259"/>
      <c r="GI36" s="259"/>
      <c r="GJ36" s="259"/>
      <c r="GK36" s="259"/>
      <c r="GL36" s="259"/>
      <c r="GM36" s="259"/>
      <c r="GN36" s="259"/>
      <c r="GO36" s="259" t="s">
        <v>263</v>
      </c>
      <c r="GP36" s="259"/>
      <c r="GQ36" s="259"/>
      <c r="GR36" s="259"/>
      <c r="GS36" s="259"/>
    </row>
    <row r="37" spans="1:201" s="271" customFormat="1" ht="79.5" customHeight="1">
      <c r="A37" s="287" t="str">
        <f t="shared" si="36"/>
        <v>114學年度第一學期</v>
      </c>
      <c r="B37" s="259"/>
      <c r="C37" s="398"/>
      <c r="D37" s="272" t="s">
        <v>83</v>
      </c>
      <c r="E37" s="272"/>
      <c r="F37" s="272"/>
      <c r="G37" s="273"/>
      <c r="H37" s="399"/>
      <c r="I37" s="399"/>
      <c r="J37" s="399"/>
      <c r="K37" s="399"/>
      <c r="L37" s="399"/>
      <c r="M37" s="400"/>
      <c r="N37" s="401"/>
      <c r="O37" s="243" t="s">
        <v>914</v>
      </c>
      <c r="P37" s="273" t="s">
        <v>869</v>
      </c>
      <c r="Q37" s="402"/>
      <c r="R37" s="403"/>
      <c r="S37" s="404"/>
      <c r="T37" s="405"/>
      <c r="U37" s="405"/>
      <c r="V37" s="405"/>
      <c r="W37" s="416"/>
      <c r="X37" s="405"/>
      <c r="Y37" s="405"/>
      <c r="Z37" s="405"/>
      <c r="AA37" s="405"/>
      <c r="AB37" s="405"/>
      <c r="AC37" s="405"/>
      <c r="AD37" s="405"/>
      <c r="AE37" s="405"/>
      <c r="AF37" s="406"/>
      <c r="AG37" s="407"/>
      <c r="AH37" s="407"/>
      <c r="AI37" s="407"/>
      <c r="AJ37" s="407"/>
      <c r="AK37" s="399"/>
      <c r="AL37" s="399"/>
      <c r="AM37" s="399"/>
      <c r="AN37" s="399"/>
      <c r="AO37" s="408"/>
      <c r="AP37" s="408"/>
      <c r="AQ37" s="417"/>
      <c r="AR37" s="417"/>
      <c r="AS37" s="398"/>
      <c r="AT37" s="398"/>
      <c r="AU37" s="398"/>
      <c r="AV37" s="398"/>
      <c r="AW37" s="398"/>
      <c r="AX37" s="398"/>
      <c r="AY37" s="410"/>
      <c r="AZ37" s="410"/>
      <c r="BA37" s="410"/>
      <c r="BB37" s="410"/>
      <c r="BC37" s="418"/>
      <c r="BD37" s="412"/>
      <c r="BE37" s="413"/>
      <c r="BF37" s="413"/>
      <c r="BG37" s="413"/>
      <c r="BH37" s="413"/>
      <c r="BI37" s="398"/>
      <c r="BJ37" s="398"/>
      <c r="BK37" s="398"/>
      <c r="BL37" s="398"/>
      <c r="BM37" s="398"/>
      <c r="BN37" s="398"/>
      <c r="BO37" s="398"/>
      <c r="BP37" s="398"/>
      <c r="BQ37" s="398"/>
      <c r="BR37" s="398"/>
      <c r="BS37" s="398"/>
      <c r="BT37" s="398"/>
      <c r="BU37" s="398"/>
      <c r="BV37" s="398"/>
      <c r="BW37" s="415" t="s">
        <v>1192</v>
      </c>
      <c r="BX37" s="415" t="s">
        <v>1193</v>
      </c>
      <c r="BY37" s="414"/>
      <c r="BZ37" s="415" t="s">
        <v>1192</v>
      </c>
      <c r="CA37" s="415" t="s">
        <v>1193</v>
      </c>
      <c r="CB37" s="414"/>
      <c r="CC37" s="414" t="s">
        <v>1194</v>
      </c>
      <c r="CD37" s="415" t="s">
        <v>1195</v>
      </c>
      <c r="CE37" s="414"/>
      <c r="CF37" s="414"/>
      <c r="CG37" s="414"/>
      <c r="CH37" s="415" t="s">
        <v>1196</v>
      </c>
      <c r="CI37" s="415" t="s">
        <v>1197</v>
      </c>
      <c r="CJ37" s="415" t="s">
        <v>1198</v>
      </c>
      <c r="CK37" s="414" t="s">
        <v>1199</v>
      </c>
      <c r="CL37" s="399"/>
      <c r="CM37" s="399"/>
      <c r="CN37" s="399"/>
      <c r="CO37" s="244">
        <f t="shared" si="0"/>
        <v>0</v>
      </c>
      <c r="CP37" s="288" t="s">
        <v>176</v>
      </c>
      <c r="CQ37" s="245" t="str">
        <f t="shared" si="1"/>
        <v/>
      </c>
      <c r="CR37" s="245" t="str">
        <f t="shared" si="2"/>
        <v/>
      </c>
      <c r="CS37" s="245">
        <v>0</v>
      </c>
      <c r="CT37" s="245" t="str">
        <f t="shared" si="34"/>
        <v/>
      </c>
      <c r="CU37" s="245" t="str">
        <f t="shared" si="3"/>
        <v/>
      </c>
      <c r="CV37" s="245" t="str">
        <f t="shared" si="4"/>
        <v/>
      </c>
      <c r="CW37" s="245" t="str">
        <f t="shared" si="5"/>
        <v/>
      </c>
      <c r="CX37" s="245" t="str">
        <f t="shared" si="6"/>
        <v/>
      </c>
      <c r="CY37" s="245" t="str">
        <f t="shared" si="7"/>
        <v/>
      </c>
      <c r="CZ37" s="245" t="str">
        <f t="shared" si="8"/>
        <v/>
      </c>
      <c r="DA37" s="261"/>
      <c r="DB37" s="261"/>
      <c r="DC37" s="262"/>
      <c r="DD37" s="262"/>
      <c r="DE37" s="263"/>
      <c r="DF37" s="275">
        <f>'編號 No30.家庭成員 '!X$4</f>
        <v>1</v>
      </c>
      <c r="DG37" s="265">
        <f>'編號 No30.家庭成員 '!N$23</f>
        <v>0</v>
      </c>
      <c r="DH37" s="265">
        <f>'編號 No30.家庭成員 '!O$23</f>
        <v>0</v>
      </c>
      <c r="DI37" s="265">
        <f>'編號 No30.家庭成員 '!P$23</f>
        <v>0</v>
      </c>
      <c r="DJ37" s="265">
        <f>'編號 No30.家庭成員 '!Q$23</f>
        <v>0</v>
      </c>
      <c r="DK37" s="265">
        <f>'編號 No30.家庭成員 '!R$23</f>
        <v>0</v>
      </c>
      <c r="DL37" s="266">
        <f t="shared" si="9"/>
        <v>0</v>
      </c>
      <c r="DM37" s="266">
        <f t="shared" si="10"/>
        <v>0</v>
      </c>
      <c r="DN37" s="266">
        <f t="shared" si="11"/>
        <v>0</v>
      </c>
      <c r="DO37" s="267" t="str">
        <f t="shared" si="12"/>
        <v>身份空白</v>
      </c>
      <c r="DP37" s="267" t="str">
        <f t="shared" si="13"/>
        <v>身份空白</v>
      </c>
      <c r="DQ37" s="267" t="str">
        <f t="shared" si="14"/>
        <v>身份空白</v>
      </c>
      <c r="DR37" s="268">
        <v>0</v>
      </c>
      <c r="DS37" s="268"/>
      <c r="DT37" s="268"/>
      <c r="DU37" s="268"/>
      <c r="DV37" s="268"/>
      <c r="DW37" s="268"/>
      <c r="DX37" s="268"/>
      <c r="DY37" s="268"/>
      <c r="DZ37" s="268"/>
      <c r="EA37" s="268"/>
      <c r="EB37" s="268">
        <f t="shared" si="35"/>
        <v>0</v>
      </c>
      <c r="EC37" s="268"/>
      <c r="ED37" s="268"/>
      <c r="EE37" s="268"/>
      <c r="EF37" s="268"/>
      <c r="EG37" s="268"/>
      <c r="EH37" s="268"/>
      <c r="EI37" s="268"/>
      <c r="EJ37" s="268"/>
      <c r="EK37" s="268"/>
      <c r="EL37" s="268"/>
      <c r="EM37" s="268"/>
      <c r="EN37" s="268"/>
      <c r="EO37" s="268"/>
      <c r="EP37" s="268"/>
      <c r="EQ37" s="268"/>
      <c r="ER37" s="268"/>
      <c r="ES37" s="268"/>
      <c r="ET37" s="268"/>
      <c r="EU37" s="259"/>
      <c r="EV37" s="259"/>
      <c r="EW37" s="259"/>
      <c r="EX37" s="258" t="str">
        <f t="shared" si="15"/>
        <v/>
      </c>
      <c r="EY37" s="258" t="str">
        <f t="shared" si="16"/>
        <v/>
      </c>
      <c r="EZ37" s="258" t="str">
        <f t="shared" si="17"/>
        <v/>
      </c>
      <c r="FA37" s="259" t="str">
        <f t="shared" si="18"/>
        <v/>
      </c>
      <c r="FB37" s="259" t="str">
        <f t="shared" si="19"/>
        <v/>
      </c>
      <c r="FC37" s="259" t="str">
        <f t="shared" si="20"/>
        <v/>
      </c>
      <c r="FD37" s="259" t="str">
        <f t="shared" si="21"/>
        <v/>
      </c>
      <c r="FE37" s="259" t="str">
        <f t="shared" si="22"/>
        <v/>
      </c>
      <c r="FF37" s="259" t="str">
        <f t="shared" si="23"/>
        <v/>
      </c>
      <c r="FG37" s="259" t="str">
        <f t="shared" si="24"/>
        <v/>
      </c>
      <c r="FH37" s="259" t="str">
        <f t="shared" si="25"/>
        <v/>
      </c>
      <c r="FI37" s="258" t="str">
        <f t="shared" si="26"/>
        <v/>
      </c>
      <c r="FJ37" s="260" t="str">
        <f t="shared" si="27"/>
        <v/>
      </c>
      <c r="FK37" s="259" t="str">
        <f t="shared" si="28"/>
        <v/>
      </c>
      <c r="FL37" s="259" t="str">
        <f t="shared" si="29"/>
        <v/>
      </c>
      <c r="FM37" s="259" t="str">
        <f t="shared" si="30"/>
        <v/>
      </c>
      <c r="FN37" s="259"/>
      <c r="FO37" s="259"/>
      <c r="FP37" s="259"/>
      <c r="FQ37" s="259"/>
      <c r="FR37" s="259"/>
      <c r="FS37" s="259"/>
      <c r="FT37" s="259"/>
      <c r="FU37" s="259"/>
      <c r="FV37" s="259" t="str">
        <f t="shared" si="31"/>
        <v/>
      </c>
      <c r="FW37" s="259" t="str">
        <f t="shared" si="32"/>
        <v/>
      </c>
      <c r="FX37" s="259" t="str">
        <f t="shared" si="33"/>
        <v/>
      </c>
      <c r="FY37" s="259"/>
      <c r="FZ37" s="259"/>
      <c r="GA37" s="259"/>
      <c r="GB37" s="259"/>
      <c r="GC37" s="259"/>
      <c r="GD37" s="259"/>
      <c r="GE37" s="259"/>
      <c r="GF37" s="259"/>
      <c r="GG37" s="259"/>
      <c r="GH37" s="259"/>
      <c r="GI37" s="259"/>
      <c r="GJ37" s="259"/>
      <c r="GK37" s="259"/>
      <c r="GL37" s="259"/>
      <c r="GM37" s="259"/>
      <c r="GN37" s="259"/>
      <c r="GO37" s="259" t="s">
        <v>263</v>
      </c>
      <c r="GP37" s="259"/>
      <c r="GQ37" s="259"/>
      <c r="GR37" s="259"/>
      <c r="GS37" s="259"/>
    </row>
    <row r="38" spans="1:201" s="271" customFormat="1" ht="79.5" customHeight="1">
      <c r="A38" s="287" t="str">
        <f t="shared" si="36"/>
        <v>114學年度第一學期</v>
      </c>
      <c r="B38" s="259"/>
      <c r="C38" s="398"/>
      <c r="D38" s="272" t="s">
        <v>84</v>
      </c>
      <c r="E38" s="272"/>
      <c r="F38" s="272"/>
      <c r="G38" s="273"/>
      <c r="H38" s="399"/>
      <c r="I38" s="399"/>
      <c r="J38" s="399"/>
      <c r="K38" s="399"/>
      <c r="L38" s="399"/>
      <c r="M38" s="400"/>
      <c r="N38" s="401"/>
      <c r="O38" s="243" t="s">
        <v>914</v>
      </c>
      <c r="P38" s="273" t="s">
        <v>869</v>
      </c>
      <c r="Q38" s="402"/>
      <c r="R38" s="403"/>
      <c r="S38" s="404"/>
      <c r="T38" s="405"/>
      <c r="U38" s="405"/>
      <c r="V38" s="405"/>
      <c r="W38" s="416"/>
      <c r="X38" s="405"/>
      <c r="Y38" s="405"/>
      <c r="Z38" s="405"/>
      <c r="AA38" s="405"/>
      <c r="AB38" s="405"/>
      <c r="AC38" s="405"/>
      <c r="AD38" s="405"/>
      <c r="AE38" s="405"/>
      <c r="AF38" s="406"/>
      <c r="AG38" s="407"/>
      <c r="AH38" s="407"/>
      <c r="AI38" s="407"/>
      <c r="AJ38" s="407"/>
      <c r="AK38" s="399"/>
      <c r="AL38" s="399"/>
      <c r="AM38" s="399"/>
      <c r="AN38" s="399"/>
      <c r="AO38" s="408"/>
      <c r="AP38" s="408"/>
      <c r="AQ38" s="417"/>
      <c r="AR38" s="417"/>
      <c r="AS38" s="398"/>
      <c r="AT38" s="398"/>
      <c r="AU38" s="398"/>
      <c r="AV38" s="398"/>
      <c r="AW38" s="398"/>
      <c r="AX38" s="398"/>
      <c r="AY38" s="410"/>
      <c r="AZ38" s="410"/>
      <c r="BA38" s="410"/>
      <c r="BB38" s="410"/>
      <c r="BC38" s="418"/>
      <c r="BD38" s="412"/>
      <c r="BE38" s="413"/>
      <c r="BF38" s="413"/>
      <c r="BG38" s="413"/>
      <c r="BH38" s="413"/>
      <c r="BI38" s="398"/>
      <c r="BJ38" s="398"/>
      <c r="BK38" s="398"/>
      <c r="BL38" s="398"/>
      <c r="BM38" s="398"/>
      <c r="BN38" s="398"/>
      <c r="BO38" s="398"/>
      <c r="BP38" s="398"/>
      <c r="BQ38" s="398"/>
      <c r="BR38" s="398"/>
      <c r="BS38" s="398"/>
      <c r="BT38" s="398"/>
      <c r="BU38" s="398"/>
      <c r="BV38" s="398"/>
      <c r="BW38" s="415" t="s">
        <v>1192</v>
      </c>
      <c r="BX38" s="415" t="s">
        <v>1193</v>
      </c>
      <c r="BY38" s="414"/>
      <c r="BZ38" s="415" t="s">
        <v>1192</v>
      </c>
      <c r="CA38" s="415" t="s">
        <v>1193</v>
      </c>
      <c r="CB38" s="414"/>
      <c r="CC38" s="414" t="s">
        <v>1194</v>
      </c>
      <c r="CD38" s="415" t="s">
        <v>1195</v>
      </c>
      <c r="CE38" s="414"/>
      <c r="CF38" s="414"/>
      <c r="CG38" s="414"/>
      <c r="CH38" s="415" t="s">
        <v>1196</v>
      </c>
      <c r="CI38" s="415" t="s">
        <v>1197</v>
      </c>
      <c r="CJ38" s="415" t="s">
        <v>1198</v>
      </c>
      <c r="CK38" s="414" t="s">
        <v>1199</v>
      </c>
      <c r="CL38" s="399"/>
      <c r="CM38" s="399"/>
      <c r="CN38" s="399"/>
      <c r="CO38" s="244">
        <f t="shared" si="0"/>
        <v>0</v>
      </c>
      <c r="CP38" s="288" t="s">
        <v>176</v>
      </c>
      <c r="CQ38" s="245" t="str">
        <f t="shared" si="1"/>
        <v/>
      </c>
      <c r="CR38" s="245" t="str">
        <f t="shared" si="2"/>
        <v/>
      </c>
      <c r="CS38" s="245">
        <v>0</v>
      </c>
      <c r="CT38" s="245" t="str">
        <f t="shared" si="34"/>
        <v/>
      </c>
      <c r="CU38" s="245" t="str">
        <f t="shared" si="3"/>
        <v/>
      </c>
      <c r="CV38" s="245" t="str">
        <f t="shared" si="4"/>
        <v/>
      </c>
      <c r="CW38" s="245" t="str">
        <f t="shared" si="5"/>
        <v/>
      </c>
      <c r="CX38" s="245" t="str">
        <f t="shared" si="6"/>
        <v/>
      </c>
      <c r="CY38" s="245" t="str">
        <f t="shared" si="7"/>
        <v/>
      </c>
      <c r="CZ38" s="245" t="str">
        <f t="shared" si="8"/>
        <v/>
      </c>
      <c r="DA38" s="261"/>
      <c r="DB38" s="261"/>
      <c r="DC38" s="262"/>
      <c r="DD38" s="262"/>
      <c r="DE38" s="263"/>
      <c r="DF38" s="275">
        <f>'編號 No31.家庭成員 '!X$4</f>
        <v>1</v>
      </c>
      <c r="DG38" s="265">
        <f>'編號 No31.家庭成員 '!N$23</f>
        <v>0</v>
      </c>
      <c r="DH38" s="265">
        <f>'編號 No31.家庭成員 '!O$23</f>
        <v>0</v>
      </c>
      <c r="DI38" s="265">
        <f>'編號 No31.家庭成員 '!P$23</f>
        <v>0</v>
      </c>
      <c r="DJ38" s="265">
        <f>'編號 No31.家庭成員 '!Q$23</f>
        <v>0</v>
      </c>
      <c r="DK38" s="265">
        <f>'編號 No31.家庭成員 '!R$23</f>
        <v>0</v>
      </c>
      <c r="DL38" s="266">
        <f t="shared" si="9"/>
        <v>0</v>
      </c>
      <c r="DM38" s="266">
        <f t="shared" si="10"/>
        <v>0</v>
      </c>
      <c r="DN38" s="266">
        <f t="shared" si="11"/>
        <v>0</v>
      </c>
      <c r="DO38" s="267" t="str">
        <f t="shared" si="12"/>
        <v>身份空白</v>
      </c>
      <c r="DP38" s="267" t="str">
        <f t="shared" si="13"/>
        <v>身份空白</v>
      </c>
      <c r="DQ38" s="267" t="str">
        <f t="shared" si="14"/>
        <v>身份空白</v>
      </c>
      <c r="DR38" s="268">
        <v>0</v>
      </c>
      <c r="DS38" s="268"/>
      <c r="DT38" s="268"/>
      <c r="DU38" s="268"/>
      <c r="DV38" s="268"/>
      <c r="DW38" s="268"/>
      <c r="DX38" s="268"/>
      <c r="DY38" s="268"/>
      <c r="DZ38" s="268"/>
      <c r="EA38" s="268"/>
      <c r="EB38" s="268">
        <f t="shared" si="35"/>
        <v>0</v>
      </c>
      <c r="EC38" s="268"/>
      <c r="ED38" s="268"/>
      <c r="EE38" s="268"/>
      <c r="EF38" s="268"/>
      <c r="EG38" s="268"/>
      <c r="EH38" s="268"/>
      <c r="EI38" s="268"/>
      <c r="EJ38" s="268"/>
      <c r="EK38" s="268"/>
      <c r="EL38" s="268"/>
      <c r="EM38" s="268"/>
      <c r="EN38" s="268"/>
      <c r="EO38" s="268"/>
      <c r="EP38" s="268"/>
      <c r="EQ38" s="268"/>
      <c r="ER38" s="268"/>
      <c r="ES38" s="268"/>
      <c r="ET38" s="268"/>
      <c r="EU38" s="259"/>
      <c r="EV38" s="259"/>
      <c r="EW38" s="259"/>
      <c r="EX38" s="258" t="str">
        <f t="shared" si="15"/>
        <v/>
      </c>
      <c r="EY38" s="258" t="str">
        <f t="shared" si="16"/>
        <v/>
      </c>
      <c r="EZ38" s="258" t="str">
        <f t="shared" si="17"/>
        <v/>
      </c>
      <c r="FA38" s="259" t="str">
        <f t="shared" si="18"/>
        <v/>
      </c>
      <c r="FB38" s="259" t="str">
        <f t="shared" si="19"/>
        <v/>
      </c>
      <c r="FC38" s="259" t="str">
        <f t="shared" si="20"/>
        <v/>
      </c>
      <c r="FD38" s="259" t="str">
        <f t="shared" si="21"/>
        <v/>
      </c>
      <c r="FE38" s="259" t="str">
        <f t="shared" si="22"/>
        <v/>
      </c>
      <c r="FF38" s="259" t="str">
        <f t="shared" si="23"/>
        <v/>
      </c>
      <c r="FG38" s="259" t="str">
        <f t="shared" si="24"/>
        <v/>
      </c>
      <c r="FH38" s="259" t="str">
        <f t="shared" si="25"/>
        <v/>
      </c>
      <c r="FI38" s="258" t="str">
        <f t="shared" si="26"/>
        <v/>
      </c>
      <c r="FJ38" s="260" t="str">
        <f t="shared" si="27"/>
        <v/>
      </c>
      <c r="FK38" s="259" t="str">
        <f t="shared" si="28"/>
        <v/>
      </c>
      <c r="FL38" s="259" t="str">
        <f t="shared" si="29"/>
        <v/>
      </c>
      <c r="FM38" s="259" t="str">
        <f t="shared" si="30"/>
        <v/>
      </c>
      <c r="FN38" s="259"/>
      <c r="FO38" s="259"/>
      <c r="FP38" s="259"/>
      <c r="FQ38" s="259"/>
      <c r="FR38" s="259"/>
      <c r="FS38" s="259"/>
      <c r="FT38" s="259"/>
      <c r="FU38" s="259"/>
      <c r="FV38" s="259" t="str">
        <f t="shared" si="31"/>
        <v/>
      </c>
      <c r="FW38" s="259" t="str">
        <f t="shared" si="32"/>
        <v/>
      </c>
      <c r="FX38" s="259" t="str">
        <f t="shared" si="33"/>
        <v/>
      </c>
      <c r="FY38" s="259"/>
      <c r="FZ38" s="259"/>
      <c r="GA38" s="259"/>
      <c r="GB38" s="259"/>
      <c r="GC38" s="259"/>
      <c r="GD38" s="259"/>
      <c r="GE38" s="259"/>
      <c r="GF38" s="259"/>
      <c r="GG38" s="259"/>
      <c r="GH38" s="259"/>
      <c r="GI38" s="259"/>
      <c r="GJ38" s="259"/>
      <c r="GK38" s="259"/>
      <c r="GL38" s="259"/>
      <c r="GM38" s="259"/>
      <c r="GN38" s="259"/>
      <c r="GO38" s="259" t="s">
        <v>263</v>
      </c>
      <c r="GP38" s="259"/>
      <c r="GQ38" s="259"/>
      <c r="GR38" s="259"/>
      <c r="GS38" s="259"/>
    </row>
    <row r="39" spans="1:201" s="271" customFormat="1" ht="79.5" customHeight="1">
      <c r="A39" s="287" t="str">
        <f t="shared" si="36"/>
        <v>114學年度第一學期</v>
      </c>
      <c r="B39" s="259"/>
      <c r="C39" s="398"/>
      <c r="D39" s="272" t="s">
        <v>85</v>
      </c>
      <c r="E39" s="272"/>
      <c r="F39" s="272"/>
      <c r="G39" s="273"/>
      <c r="H39" s="399"/>
      <c r="I39" s="399"/>
      <c r="J39" s="399"/>
      <c r="K39" s="399"/>
      <c r="L39" s="399"/>
      <c r="M39" s="400"/>
      <c r="N39" s="401"/>
      <c r="O39" s="243" t="s">
        <v>914</v>
      </c>
      <c r="P39" s="273" t="s">
        <v>869</v>
      </c>
      <c r="Q39" s="402"/>
      <c r="R39" s="403"/>
      <c r="S39" s="404"/>
      <c r="T39" s="405"/>
      <c r="U39" s="405"/>
      <c r="V39" s="405"/>
      <c r="W39" s="416"/>
      <c r="X39" s="405"/>
      <c r="Y39" s="405"/>
      <c r="Z39" s="405"/>
      <c r="AA39" s="405"/>
      <c r="AB39" s="405"/>
      <c r="AC39" s="405"/>
      <c r="AD39" s="405"/>
      <c r="AE39" s="405"/>
      <c r="AF39" s="406"/>
      <c r="AG39" s="407"/>
      <c r="AH39" s="407"/>
      <c r="AI39" s="407"/>
      <c r="AJ39" s="407"/>
      <c r="AK39" s="399"/>
      <c r="AL39" s="399"/>
      <c r="AM39" s="399"/>
      <c r="AN39" s="399"/>
      <c r="AO39" s="408"/>
      <c r="AP39" s="408"/>
      <c r="AQ39" s="417"/>
      <c r="AR39" s="417"/>
      <c r="AS39" s="398"/>
      <c r="AT39" s="398"/>
      <c r="AU39" s="398"/>
      <c r="AV39" s="398"/>
      <c r="AW39" s="398"/>
      <c r="AX39" s="398"/>
      <c r="AY39" s="410"/>
      <c r="AZ39" s="410"/>
      <c r="BA39" s="410"/>
      <c r="BB39" s="410"/>
      <c r="BC39" s="418"/>
      <c r="BD39" s="412"/>
      <c r="BE39" s="413"/>
      <c r="BF39" s="413"/>
      <c r="BG39" s="413"/>
      <c r="BH39" s="413"/>
      <c r="BI39" s="398"/>
      <c r="BJ39" s="398"/>
      <c r="BK39" s="398"/>
      <c r="BL39" s="398"/>
      <c r="BM39" s="398"/>
      <c r="BN39" s="398"/>
      <c r="BO39" s="398"/>
      <c r="BP39" s="398"/>
      <c r="BQ39" s="398"/>
      <c r="BR39" s="398"/>
      <c r="BS39" s="398"/>
      <c r="BT39" s="398"/>
      <c r="BU39" s="398"/>
      <c r="BV39" s="398"/>
      <c r="BW39" s="415" t="s">
        <v>1192</v>
      </c>
      <c r="BX39" s="415" t="s">
        <v>1193</v>
      </c>
      <c r="BY39" s="414"/>
      <c r="BZ39" s="415" t="s">
        <v>1192</v>
      </c>
      <c r="CA39" s="415" t="s">
        <v>1193</v>
      </c>
      <c r="CB39" s="414"/>
      <c r="CC39" s="414" t="s">
        <v>1194</v>
      </c>
      <c r="CD39" s="415" t="s">
        <v>1195</v>
      </c>
      <c r="CE39" s="414"/>
      <c r="CF39" s="414"/>
      <c r="CG39" s="414"/>
      <c r="CH39" s="415" t="s">
        <v>1196</v>
      </c>
      <c r="CI39" s="415" t="s">
        <v>1197</v>
      </c>
      <c r="CJ39" s="415" t="s">
        <v>1198</v>
      </c>
      <c r="CK39" s="414" t="s">
        <v>1199</v>
      </c>
      <c r="CL39" s="399"/>
      <c r="CM39" s="399"/>
      <c r="CN39" s="399"/>
      <c r="CO39" s="244">
        <f t="shared" si="0"/>
        <v>0</v>
      </c>
      <c r="CP39" s="288" t="s">
        <v>176</v>
      </c>
      <c r="CQ39" s="245" t="str">
        <f t="shared" si="1"/>
        <v/>
      </c>
      <c r="CR39" s="245" t="str">
        <f t="shared" si="2"/>
        <v/>
      </c>
      <c r="CS39" s="245">
        <v>0</v>
      </c>
      <c r="CT39" s="245" t="str">
        <f t="shared" si="34"/>
        <v/>
      </c>
      <c r="CU39" s="245" t="str">
        <f t="shared" si="3"/>
        <v/>
      </c>
      <c r="CV39" s="245" t="str">
        <f t="shared" si="4"/>
        <v/>
      </c>
      <c r="CW39" s="245" t="str">
        <f t="shared" si="5"/>
        <v/>
      </c>
      <c r="CX39" s="245" t="str">
        <f t="shared" si="6"/>
        <v/>
      </c>
      <c r="CY39" s="245" t="str">
        <f t="shared" si="7"/>
        <v/>
      </c>
      <c r="CZ39" s="245" t="str">
        <f t="shared" si="8"/>
        <v/>
      </c>
      <c r="DA39" s="261"/>
      <c r="DB39" s="261"/>
      <c r="DC39" s="262"/>
      <c r="DD39" s="262"/>
      <c r="DE39" s="263"/>
      <c r="DF39" s="275">
        <f>'編號 No32.家庭成員'!X$4</f>
        <v>1</v>
      </c>
      <c r="DG39" s="265">
        <f>'編號 No32.家庭成員'!N$23</f>
        <v>0</v>
      </c>
      <c r="DH39" s="265">
        <f>'編號 No32.家庭成員'!O$23</f>
        <v>0</v>
      </c>
      <c r="DI39" s="265">
        <f>'編號 No32.家庭成員'!P$23</f>
        <v>0</v>
      </c>
      <c r="DJ39" s="265">
        <f>'編號 No32.家庭成員'!Q$23</f>
        <v>0</v>
      </c>
      <c r="DK39" s="265">
        <f>'編號 No32.家庭成員'!R$23</f>
        <v>0</v>
      </c>
      <c r="DL39" s="266">
        <f t="shared" si="9"/>
        <v>0</v>
      </c>
      <c r="DM39" s="266">
        <f t="shared" si="10"/>
        <v>0</v>
      </c>
      <c r="DN39" s="266">
        <f t="shared" si="11"/>
        <v>0</v>
      </c>
      <c r="DO39" s="267" t="str">
        <f t="shared" si="12"/>
        <v>身份空白</v>
      </c>
      <c r="DP39" s="267" t="str">
        <f t="shared" si="13"/>
        <v>身份空白</v>
      </c>
      <c r="DQ39" s="267" t="str">
        <f t="shared" si="14"/>
        <v>身份空白</v>
      </c>
      <c r="DR39" s="268">
        <v>0</v>
      </c>
      <c r="DS39" s="268"/>
      <c r="DT39" s="268"/>
      <c r="DU39" s="268"/>
      <c r="DV39" s="268"/>
      <c r="DW39" s="268"/>
      <c r="DX39" s="268"/>
      <c r="DY39" s="268"/>
      <c r="DZ39" s="268"/>
      <c r="EA39" s="268"/>
      <c r="EB39" s="268">
        <f t="shared" si="35"/>
        <v>0</v>
      </c>
      <c r="EC39" s="268"/>
      <c r="ED39" s="268"/>
      <c r="EE39" s="268"/>
      <c r="EF39" s="268"/>
      <c r="EG39" s="268"/>
      <c r="EH39" s="268"/>
      <c r="EI39" s="268"/>
      <c r="EJ39" s="268"/>
      <c r="EK39" s="268"/>
      <c r="EL39" s="268"/>
      <c r="EM39" s="268"/>
      <c r="EN39" s="268"/>
      <c r="EO39" s="268"/>
      <c r="EP39" s="268"/>
      <c r="EQ39" s="268"/>
      <c r="ER39" s="268"/>
      <c r="ES39" s="268"/>
      <c r="ET39" s="268"/>
      <c r="EU39" s="259"/>
      <c r="EV39" s="259"/>
      <c r="EW39" s="259"/>
      <c r="EX39" s="258" t="str">
        <f t="shared" si="15"/>
        <v/>
      </c>
      <c r="EY39" s="258" t="str">
        <f t="shared" si="16"/>
        <v/>
      </c>
      <c r="EZ39" s="258" t="str">
        <f t="shared" si="17"/>
        <v/>
      </c>
      <c r="FA39" s="259" t="str">
        <f t="shared" si="18"/>
        <v/>
      </c>
      <c r="FB39" s="259" t="str">
        <f t="shared" si="19"/>
        <v/>
      </c>
      <c r="FC39" s="259" t="str">
        <f t="shared" si="20"/>
        <v/>
      </c>
      <c r="FD39" s="259" t="str">
        <f t="shared" si="21"/>
        <v/>
      </c>
      <c r="FE39" s="259" t="str">
        <f t="shared" si="22"/>
        <v/>
      </c>
      <c r="FF39" s="259" t="str">
        <f t="shared" si="23"/>
        <v/>
      </c>
      <c r="FG39" s="259" t="str">
        <f t="shared" si="24"/>
        <v/>
      </c>
      <c r="FH39" s="259" t="str">
        <f t="shared" si="25"/>
        <v/>
      </c>
      <c r="FI39" s="258" t="str">
        <f t="shared" si="26"/>
        <v/>
      </c>
      <c r="FJ39" s="260" t="str">
        <f t="shared" si="27"/>
        <v/>
      </c>
      <c r="FK39" s="259" t="str">
        <f t="shared" si="28"/>
        <v/>
      </c>
      <c r="FL39" s="259" t="str">
        <f t="shared" si="29"/>
        <v/>
      </c>
      <c r="FM39" s="259" t="str">
        <f t="shared" si="30"/>
        <v/>
      </c>
      <c r="FN39" s="259"/>
      <c r="FO39" s="259"/>
      <c r="FP39" s="259"/>
      <c r="FQ39" s="259"/>
      <c r="FR39" s="259"/>
      <c r="FS39" s="259"/>
      <c r="FT39" s="259"/>
      <c r="FU39" s="259"/>
      <c r="FV39" s="259" t="str">
        <f t="shared" si="31"/>
        <v/>
      </c>
      <c r="FW39" s="259" t="str">
        <f t="shared" si="32"/>
        <v/>
      </c>
      <c r="FX39" s="259" t="str">
        <f t="shared" si="33"/>
        <v/>
      </c>
      <c r="FY39" s="259"/>
      <c r="FZ39" s="259"/>
      <c r="GA39" s="259"/>
      <c r="GB39" s="259"/>
      <c r="GC39" s="259"/>
      <c r="GD39" s="259"/>
      <c r="GE39" s="259"/>
      <c r="GF39" s="259"/>
      <c r="GG39" s="259"/>
      <c r="GH39" s="259"/>
      <c r="GI39" s="259"/>
      <c r="GJ39" s="259"/>
      <c r="GK39" s="259"/>
      <c r="GL39" s="259"/>
      <c r="GM39" s="259"/>
      <c r="GN39" s="259"/>
      <c r="GO39" s="259" t="s">
        <v>263</v>
      </c>
      <c r="GP39" s="259"/>
      <c r="GQ39" s="259"/>
      <c r="GR39" s="259"/>
      <c r="GS39" s="259"/>
    </row>
    <row r="40" spans="1:201" s="271" customFormat="1" ht="79.5" customHeight="1">
      <c r="A40" s="287" t="str">
        <f t="shared" si="36"/>
        <v>114學年度第一學期</v>
      </c>
      <c r="B40" s="259"/>
      <c r="C40" s="398"/>
      <c r="D40" s="272" t="s">
        <v>86</v>
      </c>
      <c r="E40" s="272"/>
      <c r="F40" s="272"/>
      <c r="G40" s="273"/>
      <c r="H40" s="399"/>
      <c r="I40" s="399"/>
      <c r="J40" s="399"/>
      <c r="K40" s="399"/>
      <c r="L40" s="399"/>
      <c r="M40" s="400"/>
      <c r="N40" s="401"/>
      <c r="O40" s="243" t="s">
        <v>914</v>
      </c>
      <c r="P40" s="273" t="s">
        <v>869</v>
      </c>
      <c r="Q40" s="402"/>
      <c r="R40" s="403"/>
      <c r="S40" s="404"/>
      <c r="T40" s="405"/>
      <c r="U40" s="405"/>
      <c r="V40" s="405"/>
      <c r="W40" s="416"/>
      <c r="X40" s="405"/>
      <c r="Y40" s="405"/>
      <c r="Z40" s="405"/>
      <c r="AA40" s="405"/>
      <c r="AB40" s="405"/>
      <c r="AC40" s="405"/>
      <c r="AD40" s="405"/>
      <c r="AE40" s="405"/>
      <c r="AF40" s="406"/>
      <c r="AG40" s="407"/>
      <c r="AH40" s="407"/>
      <c r="AI40" s="407"/>
      <c r="AJ40" s="407"/>
      <c r="AK40" s="399"/>
      <c r="AL40" s="399"/>
      <c r="AM40" s="399"/>
      <c r="AN40" s="399"/>
      <c r="AO40" s="408"/>
      <c r="AP40" s="408"/>
      <c r="AQ40" s="417"/>
      <c r="AR40" s="417"/>
      <c r="AS40" s="398"/>
      <c r="AT40" s="398"/>
      <c r="AU40" s="398"/>
      <c r="AV40" s="398"/>
      <c r="AW40" s="398"/>
      <c r="AX40" s="398"/>
      <c r="AY40" s="410"/>
      <c r="AZ40" s="410"/>
      <c r="BA40" s="410"/>
      <c r="BB40" s="410"/>
      <c r="BC40" s="418"/>
      <c r="BD40" s="412"/>
      <c r="BE40" s="413"/>
      <c r="BF40" s="413"/>
      <c r="BG40" s="413"/>
      <c r="BH40" s="413"/>
      <c r="BI40" s="398"/>
      <c r="BJ40" s="398"/>
      <c r="BK40" s="398"/>
      <c r="BL40" s="398"/>
      <c r="BM40" s="398"/>
      <c r="BN40" s="398"/>
      <c r="BO40" s="398"/>
      <c r="BP40" s="398"/>
      <c r="BQ40" s="398"/>
      <c r="BR40" s="398"/>
      <c r="BS40" s="398"/>
      <c r="BT40" s="398"/>
      <c r="BU40" s="398"/>
      <c r="BV40" s="398"/>
      <c r="BW40" s="415" t="s">
        <v>1192</v>
      </c>
      <c r="BX40" s="415" t="s">
        <v>1193</v>
      </c>
      <c r="BY40" s="414"/>
      <c r="BZ40" s="415" t="s">
        <v>1192</v>
      </c>
      <c r="CA40" s="415" t="s">
        <v>1193</v>
      </c>
      <c r="CB40" s="414"/>
      <c r="CC40" s="414" t="s">
        <v>1194</v>
      </c>
      <c r="CD40" s="415" t="s">
        <v>1195</v>
      </c>
      <c r="CE40" s="414"/>
      <c r="CF40" s="414"/>
      <c r="CG40" s="414"/>
      <c r="CH40" s="415" t="s">
        <v>1196</v>
      </c>
      <c r="CI40" s="415" t="s">
        <v>1197</v>
      </c>
      <c r="CJ40" s="415" t="s">
        <v>1198</v>
      </c>
      <c r="CK40" s="414" t="s">
        <v>1199</v>
      </c>
      <c r="CL40" s="399"/>
      <c r="CM40" s="399"/>
      <c r="CN40" s="399"/>
      <c r="CO40" s="244">
        <f t="shared" ref="CO40:CO57" si="37">G40</f>
        <v>0</v>
      </c>
      <c r="CP40" s="288" t="s">
        <v>176</v>
      </c>
      <c r="CQ40" s="245" t="str">
        <f t="shared" ref="CQ40:CQ57" si="38">IF(E40="","",IF(OR(E40="國小部",E40="國中部"),0,IF(OR(E40="高中部",E40="高職部",E40="專一至專三"),12000,IF(OR(E40="專四至專五",E40="大學部[二專]",E40="大學部"),25000,0))))</f>
        <v/>
      </c>
      <c r="CR40" s="245" t="str">
        <f t="shared" ref="CR40:CR57" si="39">IF(E40="","",0)</f>
        <v/>
      </c>
      <c r="CS40" s="245">
        <v>0</v>
      </c>
      <c r="CT40" s="245" t="str">
        <f t="shared" si="34"/>
        <v/>
      </c>
      <c r="CU40" s="245" t="str">
        <f t="shared" ref="CU40:CU57" si="40">IF(E40="","",IF(CU$6=FALSE,0,IF(OR(E40="國小部",E40="國中部"),0,IF(BG40="甲級",18000,IF(BG40="乙級",9000,IF(BG40="丙級",4000,0))))))</f>
        <v/>
      </c>
      <c r="CV40" s="245" t="str">
        <f t="shared" ref="CV40:CV57" si="41">IF(E40="","",IF(E40="國小部",2000,IF(E40="國中部",4000,0)))</f>
        <v/>
      </c>
      <c r="CW40" s="245" t="str">
        <f t="shared" ref="CW40:CW57" si="42">IF(E40="","",0)</f>
        <v/>
      </c>
      <c r="CX40" s="245" t="str">
        <f t="shared" ref="CX40:CX57" si="43">IF(E40="","",IF(OR(GJ40="已提交",GJ40="已補件",GK40="已提交",GK40="已補件"),5000,0))</f>
        <v/>
      </c>
      <c r="CY40" s="245" t="str">
        <f t="shared" ref="CY40:CY57" si="44">IF(E40="","",0)</f>
        <v/>
      </c>
      <c r="CZ40" s="245" t="str">
        <f t="shared" ref="CZ40:CZ57" si="45">IF(E40="","",SUM(CQ40:CY40))</f>
        <v/>
      </c>
      <c r="DA40" s="261"/>
      <c r="DB40" s="261"/>
      <c r="DC40" s="262"/>
      <c r="DD40" s="262"/>
      <c r="DE40" s="263"/>
      <c r="DF40" s="275">
        <f>'編號 No33.家庭成員'!X$4</f>
        <v>1</v>
      </c>
      <c r="DG40" s="265">
        <f>'編號 No33.家庭成員'!N$23</f>
        <v>0</v>
      </c>
      <c r="DH40" s="265">
        <f>'編號 No33.家庭成員'!O$23</f>
        <v>0</v>
      </c>
      <c r="DI40" s="265">
        <f>'編號 No33.家庭成員'!P$23</f>
        <v>0</v>
      </c>
      <c r="DJ40" s="265">
        <f>'編號 No33.家庭成員'!Q$23</f>
        <v>0</v>
      </c>
      <c r="DK40" s="265">
        <f>'編號 No33.家庭成員'!R$23</f>
        <v>0</v>
      </c>
      <c r="DL40" s="266">
        <f t="shared" ref="DL40:DL57" si="46">SUM(DG40:DI40)</f>
        <v>0</v>
      </c>
      <c r="DM40" s="266">
        <f t="shared" ref="DM40:DM57" si="47">SUM(DH40+DN40+DJ40)</f>
        <v>0</v>
      </c>
      <c r="DN40" s="266">
        <f t="shared" ref="DN40:DN57" si="48">DH40/0.02095</f>
        <v>0</v>
      </c>
      <c r="DO40" s="267" t="str">
        <f t="shared" ref="DO40:DO57" si="49">CHOOSE(IF(N40="",1,IF(OR(N40="低收入戶子女", N40="特殊境遇家庭之子女", N40="中低收入身障學生或身障人士子女", N40="弱勢家庭兒少", N40="中低收入戶子女"),2,IF(OR(N40="弱勢家庭身障學生或身障人士子女", N40="弱勢家庭子女"),3,4))),"身份空白","符合標準",IF(DF40="","全家總人口數未輸入",IF(DG40="","薪資所得未輸入",IF(DI40="","其他所得未輸入",IF(DL40/12/DF40&gt;15366, "平均每人每月所得超過標準值"&amp; INT(DL40/12/DF40)-15366&amp; "元","符合標準")))),"身份別輸入錯誤")</f>
        <v>身份空白</v>
      </c>
      <c r="DP40" s="267" t="str">
        <f t="shared" ref="DP40:DP57" si="50">CHOOSE(IF(N40="",1,IF(OR(N40="低收入戶子女",N40="特殊境遇家庭之子女",N40="中低收入身障學生或身障人士子女",N40="弱勢家庭兒少",N40="中低收入戶子女"),2,IF(OR(N40="弱勢家庭身障學生或身障人士子女", N40="弱勢家庭子女"),3,4))),"身份空白","符合標準",IF(DF40="","全家總人口數未輸入",IF(DH40="","利息所得未輸入",IF(DJ40="","投資未輸入",IF(DM40/DF40&gt;112500, "平均每人動產標準金額超過標準值"&amp; INT(DM40/DF40)-112500&amp; "元","符合標準")))),"身份別輸入錯誤")</f>
        <v>身份空白</v>
      </c>
      <c r="DQ40" s="267" t="str">
        <f t="shared" ref="DQ40:DQ57" si="51">CHOOSE(IF(N40="",1,IF(OR(N40="低收入戶子女",N40="特殊境遇家庭之子女",N40="中低收入身障學生或身障人士子女",N40="弱勢家庭兒少",N40="中低收入戶子女"),2,IF(OR(N40="弱勢家庭身障學生或身障人士子女", N40="弱勢家庭子女"),3,4))),"身份空白","符合標準",IF(DK40="","不動產未輸入",IF(DK40&gt;6500000, "全家人口不動產總值超過標準值"&amp;DK40-6500000&amp; "元","符合標準")),"身份別輸入錯誤")</f>
        <v>身份空白</v>
      </c>
      <c r="DR40" s="268">
        <v>0</v>
      </c>
      <c r="DS40" s="268"/>
      <c r="DT40" s="268"/>
      <c r="DU40" s="268"/>
      <c r="DV40" s="268"/>
      <c r="DW40" s="268"/>
      <c r="DX40" s="268"/>
      <c r="DY40" s="268"/>
      <c r="DZ40" s="268"/>
      <c r="EA40" s="268"/>
      <c r="EB40" s="268">
        <f t="shared" si="35"/>
        <v>0</v>
      </c>
      <c r="EC40" s="268"/>
      <c r="ED40" s="268"/>
      <c r="EE40" s="268"/>
      <c r="EF40" s="268"/>
      <c r="EG40" s="268"/>
      <c r="EH40" s="268"/>
      <c r="EI40" s="268"/>
      <c r="EJ40" s="268"/>
      <c r="EK40" s="268"/>
      <c r="EL40" s="268"/>
      <c r="EM40" s="268"/>
      <c r="EN40" s="268"/>
      <c r="EO40" s="268"/>
      <c r="EP40" s="268"/>
      <c r="EQ40" s="268"/>
      <c r="ER40" s="268"/>
      <c r="ES40" s="268"/>
      <c r="ET40" s="268"/>
      <c r="EU40" s="259"/>
      <c r="EV40" s="259"/>
      <c r="EW40" s="259"/>
      <c r="EX40" s="258" t="str">
        <f t="shared" ref="EX40:EX57" si="52">IF(E40="","","已提交")</f>
        <v/>
      </c>
      <c r="EY40" s="258" t="str">
        <f t="shared" ref="EY40:EY57" si="53">IF(E40="","","已提交")</f>
        <v/>
      </c>
      <c r="EZ40" s="258" t="str">
        <f t="shared" ref="EZ40:EZ57" si="54">IF(E40="","","已提交")</f>
        <v/>
      </c>
      <c r="FA40" s="259" t="str">
        <f t="shared" ref="FA40:FA57" si="55">IF(N40="","",IF(OR(N40="特殊境遇家庭之子女",N40="中低收入身障學生或身障人士子女",N40="中低收入戶子女",N40="弱勢家庭兒少",N40="弱勢家庭身障學生或身障人士子女",N40="弱勢家庭子女",),"無須提交","已提交"))</f>
        <v/>
      </c>
      <c r="FB40" s="259" t="str">
        <f t="shared" ref="FB40:FB57" si="56">IF(N40="","",IF(OR(N40="低收入戶子女",N40="中低收入身障學生或身障人士子女",N40="中低收入戶子女",N40="弱勢家庭兒少",N40="弱勢家庭身障學生或身障人士子女",N40= "弱勢家庭子女"), "無須提交", "已提交"))</f>
        <v/>
      </c>
      <c r="FC40" s="259" t="str">
        <f t="shared" ref="FC40:FC57" si="57">IF(N40="","",IF(OR(N40="低收入戶子女",N40="特殊境遇家庭之子女",N40="弱勢家庭兒少",N40="弱勢家庭身障學生或身障人士子女",N40= "弱勢家庭子女"), "無須提交", "已提交"))</f>
        <v/>
      </c>
      <c r="FD40" s="259" t="str">
        <f t="shared" ref="FD40:FD57" si="58">IF(N40="","",IF(OR(N40="低收入戶子女",N40="特殊境遇家庭之子女",N40="中低收入戶子女",N40="弱勢家庭兒少",N40="弱勢家庭身障學生或身障人士子女",N40="弱勢家庭子女"), "無須提交", "已提交"))</f>
        <v/>
      </c>
      <c r="FE40" s="259" t="str">
        <f t="shared" ref="FE40:FE57" si="59">IF(N40="","",IF(OR(N40="低收入戶子女",N40="特殊境遇家庭之子女",N40="中低收入戶子女",N40="弱勢家庭兒少",N40= "弱勢家庭子女"), "無須提交", "已提交"))</f>
        <v/>
      </c>
      <c r="FF40" s="259" t="str">
        <f t="shared" ref="FF40:FF57" si="60">IF(N40="","",IF(OR(N40="低收入戶子女",N40="特殊境遇家庭之子女",N40="中低收入身障學生或身障人士子女",N40="中低收入戶子女",N40="弱勢家庭身障學生或身障人士子女",N40= "弱勢家庭子女"), "無須提交", "已提交"))</f>
        <v/>
      </c>
      <c r="FG40" s="259" t="str">
        <f t="shared" ref="FG40:FG57" si="61">IF(N40="","",IF(OR(N40="低收入戶子女",N40="特殊境遇家庭之子女",N40="中低收入身障學生或身障人士子女",N40="中低收入戶子女",N40="弱勢家庭兒少"), "無須提交", "已提交"))</f>
        <v/>
      </c>
      <c r="FH40" s="259" t="str">
        <f t="shared" ref="FH40:FH57" si="62">IF(N40="","",IF(OR(N40="低收入戶子女",N40="特殊境遇家庭之子女",N40="中低收入身障學生或身障人士子女",N40="中低收入戶子女",N40="弱勢家庭兒少"), "無須提交", "已提交"))</f>
        <v/>
      </c>
      <c r="FI40" s="258" t="str">
        <f t="shared" ref="FI40:FI57" si="63">IF(E40="","",IF(OR(E40="國小部",E40="國中部"),"無須提交","已提交"))</f>
        <v/>
      </c>
      <c r="FJ40" s="260" t="str">
        <f t="shared" ref="FJ40:FJ57" si="64">IF(E40="","",IF(OR(E40="國小部",E40="國中部"),"無須提交","已提交"))</f>
        <v/>
      </c>
      <c r="FK40" s="259" t="str">
        <f t="shared" ref="FK40:FK57" si="65">IF(E40="","",IF(OR(E40="國小部",E40="國中部"),"無須提交","已提交"))</f>
        <v/>
      </c>
      <c r="FL40" s="259" t="str">
        <f t="shared" ref="FL40:FL57" si="66">IF(E40="","",IF(E40="國小部","無須提交","已提交"))</f>
        <v/>
      </c>
      <c r="FM40" s="259" t="str">
        <f t="shared" ref="FM40:FM59" si="67">IF(E40="","","已提交")</f>
        <v/>
      </c>
      <c r="FN40" s="259"/>
      <c r="FO40" s="259"/>
      <c r="FP40" s="259"/>
      <c r="FQ40" s="259"/>
      <c r="FR40" s="259"/>
      <c r="FS40" s="259"/>
      <c r="FT40" s="259"/>
      <c r="FU40" s="259"/>
      <c r="FV40" s="259" t="str">
        <f t="shared" ref="FV40:FV57" si="68">IF(OR(E40="國小部",E40="國中部",), "已提交", "")</f>
        <v/>
      </c>
      <c r="FW40" s="259" t="str">
        <f t="shared" ref="FW40:FW57" si="69">IF(OR(E40="國小部",E40="國中部",), "已提交", "")</f>
        <v/>
      </c>
      <c r="FX40" s="259" t="str">
        <f t="shared" ref="FX40:FX57" si="70">IF(OR(E40="國小部",E40="國中部",), "已提交", "")</f>
        <v/>
      </c>
      <c r="FY40" s="259"/>
      <c r="FZ40" s="259"/>
      <c r="GA40" s="259"/>
      <c r="GB40" s="259"/>
      <c r="GC40" s="259"/>
      <c r="GD40" s="259"/>
      <c r="GE40" s="259"/>
      <c r="GF40" s="259"/>
      <c r="GG40" s="259"/>
      <c r="GH40" s="259"/>
      <c r="GI40" s="259"/>
      <c r="GJ40" s="259"/>
      <c r="GK40" s="259"/>
      <c r="GL40" s="259"/>
      <c r="GM40" s="259"/>
      <c r="GN40" s="259"/>
      <c r="GO40" s="259" t="s">
        <v>263</v>
      </c>
      <c r="GP40" s="259"/>
      <c r="GQ40" s="259"/>
      <c r="GR40" s="259"/>
      <c r="GS40" s="259"/>
    </row>
    <row r="41" spans="1:201" s="271" customFormat="1" ht="79.5" customHeight="1">
      <c r="A41" s="287" t="str">
        <f t="shared" si="36"/>
        <v>114學年度第一學期</v>
      </c>
      <c r="B41" s="259"/>
      <c r="C41" s="398"/>
      <c r="D41" s="272" t="s">
        <v>87</v>
      </c>
      <c r="E41" s="272"/>
      <c r="F41" s="272"/>
      <c r="G41" s="273"/>
      <c r="H41" s="399"/>
      <c r="I41" s="399"/>
      <c r="J41" s="399"/>
      <c r="K41" s="399"/>
      <c r="L41" s="399"/>
      <c r="M41" s="400"/>
      <c r="N41" s="401"/>
      <c r="O41" s="243" t="s">
        <v>914</v>
      </c>
      <c r="P41" s="273" t="s">
        <v>869</v>
      </c>
      <c r="Q41" s="402"/>
      <c r="R41" s="403"/>
      <c r="S41" s="404"/>
      <c r="T41" s="405"/>
      <c r="U41" s="405"/>
      <c r="V41" s="405"/>
      <c r="W41" s="416"/>
      <c r="X41" s="405"/>
      <c r="Y41" s="405"/>
      <c r="Z41" s="405"/>
      <c r="AA41" s="405"/>
      <c r="AB41" s="405"/>
      <c r="AC41" s="405"/>
      <c r="AD41" s="405"/>
      <c r="AE41" s="405"/>
      <c r="AF41" s="406"/>
      <c r="AG41" s="407"/>
      <c r="AH41" s="407"/>
      <c r="AI41" s="407"/>
      <c r="AJ41" s="407"/>
      <c r="AK41" s="399"/>
      <c r="AL41" s="399"/>
      <c r="AM41" s="399"/>
      <c r="AN41" s="399"/>
      <c r="AO41" s="408"/>
      <c r="AP41" s="408"/>
      <c r="AQ41" s="417"/>
      <c r="AR41" s="417"/>
      <c r="AS41" s="398"/>
      <c r="AT41" s="398"/>
      <c r="AU41" s="398"/>
      <c r="AV41" s="398"/>
      <c r="AW41" s="398"/>
      <c r="AX41" s="398"/>
      <c r="AY41" s="410"/>
      <c r="AZ41" s="410"/>
      <c r="BA41" s="410"/>
      <c r="BB41" s="410"/>
      <c r="BC41" s="418"/>
      <c r="BD41" s="412"/>
      <c r="BE41" s="413"/>
      <c r="BF41" s="413"/>
      <c r="BG41" s="413"/>
      <c r="BH41" s="413"/>
      <c r="BI41" s="398"/>
      <c r="BJ41" s="398"/>
      <c r="BK41" s="398"/>
      <c r="BL41" s="398"/>
      <c r="BM41" s="398"/>
      <c r="BN41" s="398"/>
      <c r="BO41" s="398"/>
      <c r="BP41" s="398"/>
      <c r="BQ41" s="398"/>
      <c r="BR41" s="398"/>
      <c r="BS41" s="398"/>
      <c r="BT41" s="398"/>
      <c r="BU41" s="398"/>
      <c r="BV41" s="398"/>
      <c r="BW41" s="415" t="s">
        <v>1192</v>
      </c>
      <c r="BX41" s="415" t="s">
        <v>1193</v>
      </c>
      <c r="BY41" s="414"/>
      <c r="BZ41" s="415" t="s">
        <v>1192</v>
      </c>
      <c r="CA41" s="415" t="s">
        <v>1193</v>
      </c>
      <c r="CB41" s="414"/>
      <c r="CC41" s="414" t="s">
        <v>1194</v>
      </c>
      <c r="CD41" s="415" t="s">
        <v>1195</v>
      </c>
      <c r="CE41" s="414"/>
      <c r="CF41" s="414"/>
      <c r="CG41" s="414"/>
      <c r="CH41" s="415" t="s">
        <v>1196</v>
      </c>
      <c r="CI41" s="415" t="s">
        <v>1197</v>
      </c>
      <c r="CJ41" s="415" t="s">
        <v>1198</v>
      </c>
      <c r="CK41" s="414" t="s">
        <v>1199</v>
      </c>
      <c r="CL41" s="399"/>
      <c r="CM41" s="399"/>
      <c r="CN41" s="399"/>
      <c r="CO41" s="244">
        <f t="shared" si="37"/>
        <v>0</v>
      </c>
      <c r="CP41" s="288" t="s">
        <v>176</v>
      </c>
      <c r="CQ41" s="245" t="str">
        <f t="shared" si="38"/>
        <v/>
      </c>
      <c r="CR41" s="245" t="str">
        <f t="shared" si="39"/>
        <v/>
      </c>
      <c r="CS41" s="245">
        <v>0</v>
      </c>
      <c r="CT41" s="245" t="str">
        <f t="shared" ref="CT41:CT57" si="71">IF(E41="","",IF(CT$6=FALSE,0,IFERROR(VLOOKUP(BA41,$A$66:$B$102,2,FALSE),0)))</f>
        <v/>
      </c>
      <c r="CU41" s="245" t="str">
        <f t="shared" si="40"/>
        <v/>
      </c>
      <c r="CV41" s="245" t="str">
        <f t="shared" si="41"/>
        <v/>
      </c>
      <c r="CW41" s="245" t="str">
        <f t="shared" si="42"/>
        <v/>
      </c>
      <c r="CX41" s="245" t="str">
        <f t="shared" si="43"/>
        <v/>
      </c>
      <c r="CY41" s="245" t="str">
        <f t="shared" si="44"/>
        <v/>
      </c>
      <c r="CZ41" s="245" t="str">
        <f t="shared" si="45"/>
        <v/>
      </c>
      <c r="DA41" s="261"/>
      <c r="DB41" s="261"/>
      <c r="DC41" s="262"/>
      <c r="DD41" s="262"/>
      <c r="DE41" s="262"/>
      <c r="DF41" s="275">
        <f>'編號 No34.家庭成員'!X$4</f>
        <v>1</v>
      </c>
      <c r="DG41" s="265">
        <f>'編號 No34.家庭成員'!N$23</f>
        <v>0</v>
      </c>
      <c r="DH41" s="265">
        <f>'編號 No34.家庭成員'!O$23</f>
        <v>0</v>
      </c>
      <c r="DI41" s="265">
        <f>'編號 No34.家庭成員'!P$23</f>
        <v>0</v>
      </c>
      <c r="DJ41" s="265">
        <f>'編號 No34.家庭成員'!Q$23</f>
        <v>0</v>
      </c>
      <c r="DK41" s="265">
        <f>'編號 No34.家庭成員'!R$23</f>
        <v>0</v>
      </c>
      <c r="DL41" s="266">
        <f t="shared" si="46"/>
        <v>0</v>
      </c>
      <c r="DM41" s="266">
        <f t="shared" si="47"/>
        <v>0</v>
      </c>
      <c r="DN41" s="266">
        <f t="shared" si="48"/>
        <v>0</v>
      </c>
      <c r="DO41" s="267" t="str">
        <f t="shared" si="49"/>
        <v>身份空白</v>
      </c>
      <c r="DP41" s="267" t="str">
        <f t="shared" si="50"/>
        <v>身份空白</v>
      </c>
      <c r="DQ41" s="267" t="str">
        <f t="shared" si="51"/>
        <v>身份空白</v>
      </c>
      <c r="DR41" s="268">
        <v>0</v>
      </c>
      <c r="DS41" s="268"/>
      <c r="DT41" s="268"/>
      <c r="DU41" s="268"/>
      <c r="DV41" s="268"/>
      <c r="DW41" s="268"/>
      <c r="DX41" s="268"/>
      <c r="DY41" s="268"/>
      <c r="DZ41" s="268"/>
      <c r="EA41" s="268"/>
      <c r="EB41" s="268">
        <f t="shared" si="35"/>
        <v>0</v>
      </c>
      <c r="EC41" s="268"/>
      <c r="ED41" s="268"/>
      <c r="EE41" s="268"/>
      <c r="EF41" s="268"/>
      <c r="EG41" s="268"/>
      <c r="EH41" s="268"/>
      <c r="EI41" s="268"/>
      <c r="EJ41" s="268"/>
      <c r="EK41" s="268"/>
      <c r="EL41" s="268"/>
      <c r="EM41" s="268"/>
      <c r="EN41" s="268"/>
      <c r="EO41" s="268"/>
      <c r="EP41" s="268"/>
      <c r="EQ41" s="268"/>
      <c r="ER41" s="268"/>
      <c r="ES41" s="268"/>
      <c r="ET41" s="268"/>
      <c r="EU41" s="259"/>
      <c r="EV41" s="259"/>
      <c r="EW41" s="259"/>
      <c r="EX41" s="258" t="str">
        <f t="shared" si="52"/>
        <v/>
      </c>
      <c r="EY41" s="258" t="str">
        <f t="shared" si="53"/>
        <v/>
      </c>
      <c r="EZ41" s="258" t="str">
        <f t="shared" si="54"/>
        <v/>
      </c>
      <c r="FA41" s="259" t="str">
        <f t="shared" si="55"/>
        <v/>
      </c>
      <c r="FB41" s="259" t="str">
        <f t="shared" si="56"/>
        <v/>
      </c>
      <c r="FC41" s="259" t="str">
        <f t="shared" si="57"/>
        <v/>
      </c>
      <c r="FD41" s="259" t="str">
        <f t="shared" si="58"/>
        <v/>
      </c>
      <c r="FE41" s="259" t="str">
        <f t="shared" si="59"/>
        <v/>
      </c>
      <c r="FF41" s="259" t="str">
        <f t="shared" si="60"/>
        <v/>
      </c>
      <c r="FG41" s="259" t="str">
        <f t="shared" si="61"/>
        <v/>
      </c>
      <c r="FH41" s="259" t="str">
        <f t="shared" si="62"/>
        <v/>
      </c>
      <c r="FI41" s="258" t="str">
        <f t="shared" si="63"/>
        <v/>
      </c>
      <c r="FJ41" s="260" t="str">
        <f t="shared" si="64"/>
        <v/>
      </c>
      <c r="FK41" s="259" t="str">
        <f t="shared" si="65"/>
        <v/>
      </c>
      <c r="FL41" s="259" t="str">
        <f t="shared" si="66"/>
        <v/>
      </c>
      <c r="FM41" s="259" t="str">
        <f t="shared" si="67"/>
        <v/>
      </c>
      <c r="FN41" s="259"/>
      <c r="FO41" s="259"/>
      <c r="FP41" s="259"/>
      <c r="FQ41" s="259"/>
      <c r="FR41" s="259"/>
      <c r="FS41" s="259"/>
      <c r="FT41" s="259"/>
      <c r="FU41" s="259"/>
      <c r="FV41" s="259" t="str">
        <f t="shared" si="68"/>
        <v/>
      </c>
      <c r="FW41" s="259" t="str">
        <f t="shared" si="69"/>
        <v/>
      </c>
      <c r="FX41" s="259" t="str">
        <f t="shared" si="70"/>
        <v/>
      </c>
      <c r="FY41" s="259"/>
      <c r="FZ41" s="259"/>
      <c r="GA41" s="259"/>
      <c r="GB41" s="259"/>
      <c r="GC41" s="259"/>
      <c r="GD41" s="259"/>
      <c r="GE41" s="259"/>
      <c r="GF41" s="259"/>
      <c r="GG41" s="259"/>
      <c r="GH41" s="259"/>
      <c r="GI41" s="259"/>
      <c r="GJ41" s="259"/>
      <c r="GK41" s="259"/>
      <c r="GL41" s="259"/>
      <c r="GM41" s="259"/>
      <c r="GN41" s="259"/>
      <c r="GO41" s="259" t="s">
        <v>263</v>
      </c>
      <c r="GP41" s="259"/>
      <c r="GQ41" s="259"/>
      <c r="GR41" s="259"/>
      <c r="GS41" s="259"/>
    </row>
    <row r="42" spans="1:201" s="271" customFormat="1" ht="79.5" customHeight="1">
      <c r="A42" s="287" t="str">
        <f t="shared" si="36"/>
        <v>114學年度第一學期</v>
      </c>
      <c r="B42" s="259"/>
      <c r="C42" s="398"/>
      <c r="D42" s="272" t="s">
        <v>88</v>
      </c>
      <c r="E42" s="272"/>
      <c r="F42" s="272"/>
      <c r="G42" s="273"/>
      <c r="H42" s="399"/>
      <c r="I42" s="399"/>
      <c r="J42" s="399"/>
      <c r="K42" s="399"/>
      <c r="L42" s="399"/>
      <c r="M42" s="400"/>
      <c r="N42" s="401"/>
      <c r="O42" s="243" t="s">
        <v>914</v>
      </c>
      <c r="P42" s="273" t="s">
        <v>869</v>
      </c>
      <c r="Q42" s="402"/>
      <c r="R42" s="403"/>
      <c r="S42" s="404"/>
      <c r="T42" s="405"/>
      <c r="U42" s="405"/>
      <c r="V42" s="405"/>
      <c r="W42" s="416"/>
      <c r="X42" s="405"/>
      <c r="Y42" s="405"/>
      <c r="Z42" s="405"/>
      <c r="AA42" s="405"/>
      <c r="AB42" s="405"/>
      <c r="AC42" s="405"/>
      <c r="AD42" s="405"/>
      <c r="AE42" s="405"/>
      <c r="AF42" s="406"/>
      <c r="AG42" s="407"/>
      <c r="AH42" s="407"/>
      <c r="AI42" s="407"/>
      <c r="AJ42" s="407"/>
      <c r="AK42" s="399"/>
      <c r="AL42" s="399"/>
      <c r="AM42" s="399"/>
      <c r="AN42" s="399"/>
      <c r="AO42" s="408"/>
      <c r="AP42" s="408"/>
      <c r="AQ42" s="417"/>
      <c r="AR42" s="417"/>
      <c r="AS42" s="398"/>
      <c r="AT42" s="398"/>
      <c r="AU42" s="398"/>
      <c r="AV42" s="398"/>
      <c r="AW42" s="398"/>
      <c r="AX42" s="398"/>
      <c r="AY42" s="410"/>
      <c r="AZ42" s="410"/>
      <c r="BA42" s="410"/>
      <c r="BB42" s="410"/>
      <c r="BC42" s="418"/>
      <c r="BD42" s="412"/>
      <c r="BE42" s="413"/>
      <c r="BF42" s="413"/>
      <c r="BG42" s="413"/>
      <c r="BH42" s="413"/>
      <c r="BI42" s="398"/>
      <c r="BJ42" s="398"/>
      <c r="BK42" s="398"/>
      <c r="BL42" s="398"/>
      <c r="BM42" s="398"/>
      <c r="BN42" s="398"/>
      <c r="BO42" s="398"/>
      <c r="BP42" s="398"/>
      <c r="BQ42" s="398"/>
      <c r="BR42" s="398"/>
      <c r="BS42" s="398"/>
      <c r="BT42" s="398"/>
      <c r="BU42" s="398"/>
      <c r="BV42" s="398"/>
      <c r="BW42" s="415" t="s">
        <v>1192</v>
      </c>
      <c r="BX42" s="415" t="s">
        <v>1193</v>
      </c>
      <c r="BY42" s="414"/>
      <c r="BZ42" s="415" t="s">
        <v>1192</v>
      </c>
      <c r="CA42" s="415" t="s">
        <v>1193</v>
      </c>
      <c r="CB42" s="414"/>
      <c r="CC42" s="414" t="s">
        <v>1194</v>
      </c>
      <c r="CD42" s="415" t="s">
        <v>1195</v>
      </c>
      <c r="CE42" s="414"/>
      <c r="CF42" s="414"/>
      <c r="CG42" s="414"/>
      <c r="CH42" s="415" t="s">
        <v>1196</v>
      </c>
      <c r="CI42" s="415" t="s">
        <v>1197</v>
      </c>
      <c r="CJ42" s="415" t="s">
        <v>1198</v>
      </c>
      <c r="CK42" s="414" t="s">
        <v>1199</v>
      </c>
      <c r="CL42" s="399"/>
      <c r="CM42" s="399"/>
      <c r="CN42" s="399"/>
      <c r="CO42" s="244">
        <f t="shared" si="37"/>
        <v>0</v>
      </c>
      <c r="CP42" s="288" t="s">
        <v>176</v>
      </c>
      <c r="CQ42" s="245" t="str">
        <f t="shared" si="38"/>
        <v/>
      </c>
      <c r="CR42" s="245" t="str">
        <f t="shared" si="39"/>
        <v/>
      </c>
      <c r="CS42" s="245">
        <v>0</v>
      </c>
      <c r="CT42" s="245" t="str">
        <f t="shared" si="71"/>
        <v/>
      </c>
      <c r="CU42" s="245" t="str">
        <f t="shared" si="40"/>
        <v/>
      </c>
      <c r="CV42" s="245" t="str">
        <f t="shared" si="41"/>
        <v/>
      </c>
      <c r="CW42" s="245" t="str">
        <f t="shared" si="42"/>
        <v/>
      </c>
      <c r="CX42" s="245" t="str">
        <f t="shared" si="43"/>
        <v/>
      </c>
      <c r="CY42" s="245" t="str">
        <f t="shared" si="44"/>
        <v/>
      </c>
      <c r="CZ42" s="245" t="str">
        <f t="shared" si="45"/>
        <v/>
      </c>
      <c r="DA42" s="261"/>
      <c r="DB42" s="261"/>
      <c r="DC42" s="262"/>
      <c r="DD42" s="262"/>
      <c r="DE42" s="263"/>
      <c r="DF42" s="275">
        <f>'編號 No35.家庭成員'!X$4</f>
        <v>1</v>
      </c>
      <c r="DG42" s="265">
        <f>'編號 No35.家庭成員'!N$23</f>
        <v>0</v>
      </c>
      <c r="DH42" s="265">
        <f>'編號 No35.家庭成員'!O$23</f>
        <v>0</v>
      </c>
      <c r="DI42" s="265">
        <f>'編號 No35.家庭成員'!P$23</f>
        <v>0</v>
      </c>
      <c r="DJ42" s="265">
        <f>'編號 No35.家庭成員'!Q$23</f>
        <v>0</v>
      </c>
      <c r="DK42" s="265">
        <f>'編號 No35.家庭成員'!R$23</f>
        <v>0</v>
      </c>
      <c r="DL42" s="266">
        <f t="shared" si="46"/>
        <v>0</v>
      </c>
      <c r="DM42" s="266">
        <f t="shared" si="47"/>
        <v>0</v>
      </c>
      <c r="DN42" s="266">
        <f t="shared" si="48"/>
        <v>0</v>
      </c>
      <c r="DO42" s="267" t="str">
        <f t="shared" si="49"/>
        <v>身份空白</v>
      </c>
      <c r="DP42" s="267" t="str">
        <f t="shared" si="50"/>
        <v>身份空白</v>
      </c>
      <c r="DQ42" s="267" t="str">
        <f t="shared" si="51"/>
        <v>身份空白</v>
      </c>
      <c r="DR42" s="268">
        <v>0</v>
      </c>
      <c r="DS42" s="268"/>
      <c r="DT42" s="268"/>
      <c r="DU42" s="268"/>
      <c r="DV42" s="268"/>
      <c r="DW42" s="268"/>
      <c r="DX42" s="268"/>
      <c r="DY42" s="268"/>
      <c r="DZ42" s="268"/>
      <c r="EA42" s="268"/>
      <c r="EB42" s="268">
        <f t="shared" si="35"/>
        <v>0</v>
      </c>
      <c r="EC42" s="268"/>
      <c r="ED42" s="268"/>
      <c r="EE42" s="268"/>
      <c r="EF42" s="268"/>
      <c r="EG42" s="268"/>
      <c r="EH42" s="268"/>
      <c r="EI42" s="268"/>
      <c r="EJ42" s="268"/>
      <c r="EK42" s="268"/>
      <c r="EL42" s="268"/>
      <c r="EM42" s="268"/>
      <c r="EN42" s="268"/>
      <c r="EO42" s="268"/>
      <c r="EP42" s="268"/>
      <c r="EQ42" s="268"/>
      <c r="ER42" s="268"/>
      <c r="ES42" s="268"/>
      <c r="ET42" s="268"/>
      <c r="EU42" s="259"/>
      <c r="EV42" s="259"/>
      <c r="EW42" s="259"/>
      <c r="EX42" s="258" t="str">
        <f t="shared" si="52"/>
        <v/>
      </c>
      <c r="EY42" s="258" t="str">
        <f t="shared" si="53"/>
        <v/>
      </c>
      <c r="EZ42" s="258" t="str">
        <f t="shared" si="54"/>
        <v/>
      </c>
      <c r="FA42" s="259" t="str">
        <f t="shared" si="55"/>
        <v/>
      </c>
      <c r="FB42" s="259" t="str">
        <f t="shared" si="56"/>
        <v/>
      </c>
      <c r="FC42" s="259" t="str">
        <f t="shared" si="57"/>
        <v/>
      </c>
      <c r="FD42" s="259" t="str">
        <f t="shared" si="58"/>
        <v/>
      </c>
      <c r="FE42" s="259" t="str">
        <f t="shared" si="59"/>
        <v/>
      </c>
      <c r="FF42" s="259" t="str">
        <f t="shared" si="60"/>
        <v/>
      </c>
      <c r="FG42" s="259" t="str">
        <f t="shared" si="61"/>
        <v/>
      </c>
      <c r="FH42" s="259" t="str">
        <f t="shared" si="62"/>
        <v/>
      </c>
      <c r="FI42" s="258" t="str">
        <f t="shared" si="63"/>
        <v/>
      </c>
      <c r="FJ42" s="260" t="str">
        <f t="shared" si="64"/>
        <v/>
      </c>
      <c r="FK42" s="259" t="str">
        <f t="shared" si="65"/>
        <v/>
      </c>
      <c r="FL42" s="259" t="str">
        <f t="shared" si="66"/>
        <v/>
      </c>
      <c r="FM42" s="259" t="str">
        <f t="shared" si="67"/>
        <v/>
      </c>
      <c r="FN42" s="259"/>
      <c r="FO42" s="259"/>
      <c r="FP42" s="259"/>
      <c r="FQ42" s="259"/>
      <c r="FR42" s="259"/>
      <c r="FS42" s="259"/>
      <c r="FT42" s="259"/>
      <c r="FU42" s="259"/>
      <c r="FV42" s="259" t="str">
        <f t="shared" si="68"/>
        <v/>
      </c>
      <c r="FW42" s="259" t="str">
        <f t="shared" si="69"/>
        <v/>
      </c>
      <c r="FX42" s="259" t="str">
        <f t="shared" si="70"/>
        <v/>
      </c>
      <c r="FY42" s="259"/>
      <c r="FZ42" s="259"/>
      <c r="GA42" s="259"/>
      <c r="GB42" s="259"/>
      <c r="GC42" s="259"/>
      <c r="GD42" s="259"/>
      <c r="GE42" s="259"/>
      <c r="GF42" s="259"/>
      <c r="GG42" s="259"/>
      <c r="GH42" s="259"/>
      <c r="GI42" s="259"/>
      <c r="GJ42" s="259"/>
      <c r="GK42" s="259"/>
      <c r="GL42" s="259"/>
      <c r="GM42" s="259"/>
      <c r="GN42" s="259"/>
      <c r="GO42" s="259" t="s">
        <v>263</v>
      </c>
      <c r="GP42" s="259"/>
      <c r="GQ42" s="259"/>
      <c r="GR42" s="259"/>
      <c r="GS42" s="259"/>
    </row>
    <row r="43" spans="1:201" s="271" customFormat="1" ht="79.5" customHeight="1">
      <c r="A43" s="287" t="str">
        <f t="shared" si="36"/>
        <v>114學年度第一學期</v>
      </c>
      <c r="B43" s="259"/>
      <c r="C43" s="398"/>
      <c r="D43" s="272" t="s">
        <v>89</v>
      </c>
      <c r="E43" s="272"/>
      <c r="F43" s="272"/>
      <c r="G43" s="273"/>
      <c r="H43" s="399"/>
      <c r="I43" s="399"/>
      <c r="J43" s="399"/>
      <c r="K43" s="399"/>
      <c r="L43" s="399"/>
      <c r="M43" s="400"/>
      <c r="N43" s="401"/>
      <c r="O43" s="243" t="s">
        <v>914</v>
      </c>
      <c r="P43" s="273" t="s">
        <v>869</v>
      </c>
      <c r="Q43" s="402"/>
      <c r="R43" s="403"/>
      <c r="S43" s="404"/>
      <c r="T43" s="405"/>
      <c r="U43" s="405"/>
      <c r="V43" s="405"/>
      <c r="W43" s="416"/>
      <c r="X43" s="405"/>
      <c r="Y43" s="405"/>
      <c r="Z43" s="405"/>
      <c r="AA43" s="405"/>
      <c r="AB43" s="405"/>
      <c r="AC43" s="405"/>
      <c r="AD43" s="405"/>
      <c r="AE43" s="405"/>
      <c r="AF43" s="406"/>
      <c r="AG43" s="407"/>
      <c r="AH43" s="407"/>
      <c r="AI43" s="407"/>
      <c r="AJ43" s="407"/>
      <c r="AK43" s="399"/>
      <c r="AL43" s="399"/>
      <c r="AM43" s="399"/>
      <c r="AN43" s="399"/>
      <c r="AO43" s="408"/>
      <c r="AP43" s="408"/>
      <c r="AQ43" s="417"/>
      <c r="AR43" s="417"/>
      <c r="AS43" s="398"/>
      <c r="AT43" s="398"/>
      <c r="AU43" s="398"/>
      <c r="AV43" s="398"/>
      <c r="AW43" s="398"/>
      <c r="AX43" s="398"/>
      <c r="AY43" s="410"/>
      <c r="AZ43" s="410"/>
      <c r="BA43" s="410"/>
      <c r="BB43" s="410"/>
      <c r="BC43" s="418"/>
      <c r="BD43" s="412"/>
      <c r="BE43" s="413"/>
      <c r="BF43" s="413"/>
      <c r="BG43" s="413"/>
      <c r="BH43" s="413"/>
      <c r="BI43" s="398"/>
      <c r="BJ43" s="398"/>
      <c r="BK43" s="398"/>
      <c r="BL43" s="398"/>
      <c r="BM43" s="398"/>
      <c r="BN43" s="398"/>
      <c r="BO43" s="398"/>
      <c r="BP43" s="398"/>
      <c r="BQ43" s="398"/>
      <c r="BR43" s="398"/>
      <c r="BS43" s="398"/>
      <c r="BT43" s="398"/>
      <c r="BU43" s="398"/>
      <c r="BV43" s="398"/>
      <c r="BW43" s="415" t="s">
        <v>1192</v>
      </c>
      <c r="BX43" s="415" t="s">
        <v>1193</v>
      </c>
      <c r="BY43" s="414"/>
      <c r="BZ43" s="415" t="s">
        <v>1192</v>
      </c>
      <c r="CA43" s="415" t="s">
        <v>1193</v>
      </c>
      <c r="CB43" s="414"/>
      <c r="CC43" s="414" t="s">
        <v>1194</v>
      </c>
      <c r="CD43" s="415" t="s">
        <v>1195</v>
      </c>
      <c r="CE43" s="414"/>
      <c r="CF43" s="414"/>
      <c r="CG43" s="414"/>
      <c r="CH43" s="415" t="s">
        <v>1196</v>
      </c>
      <c r="CI43" s="415" t="s">
        <v>1197</v>
      </c>
      <c r="CJ43" s="415" t="s">
        <v>1198</v>
      </c>
      <c r="CK43" s="414" t="s">
        <v>1199</v>
      </c>
      <c r="CL43" s="399"/>
      <c r="CM43" s="399"/>
      <c r="CN43" s="399"/>
      <c r="CO43" s="244">
        <f t="shared" si="37"/>
        <v>0</v>
      </c>
      <c r="CP43" s="288" t="s">
        <v>176</v>
      </c>
      <c r="CQ43" s="245" t="str">
        <f t="shared" si="38"/>
        <v/>
      </c>
      <c r="CR43" s="245" t="str">
        <f t="shared" si="39"/>
        <v/>
      </c>
      <c r="CS43" s="245">
        <v>0</v>
      </c>
      <c r="CT43" s="245" t="str">
        <f t="shared" si="71"/>
        <v/>
      </c>
      <c r="CU43" s="245" t="str">
        <f t="shared" si="40"/>
        <v/>
      </c>
      <c r="CV43" s="245" t="str">
        <f t="shared" si="41"/>
        <v/>
      </c>
      <c r="CW43" s="245" t="str">
        <f t="shared" si="42"/>
        <v/>
      </c>
      <c r="CX43" s="245" t="str">
        <f t="shared" si="43"/>
        <v/>
      </c>
      <c r="CY43" s="245" t="str">
        <f t="shared" si="44"/>
        <v/>
      </c>
      <c r="CZ43" s="245" t="str">
        <f t="shared" si="45"/>
        <v/>
      </c>
      <c r="DA43" s="261"/>
      <c r="DB43" s="261"/>
      <c r="DC43" s="262"/>
      <c r="DD43" s="262"/>
      <c r="DE43" s="263"/>
      <c r="DF43" s="275">
        <f>'編號 No36.家庭成員 '!X$4</f>
        <v>1</v>
      </c>
      <c r="DG43" s="265">
        <f>'編號 No36.家庭成員 '!N$23</f>
        <v>0</v>
      </c>
      <c r="DH43" s="265">
        <f>'編號 No36.家庭成員 '!O$23</f>
        <v>0</v>
      </c>
      <c r="DI43" s="265">
        <f>'編號 No36.家庭成員 '!P$23</f>
        <v>0</v>
      </c>
      <c r="DJ43" s="265">
        <f>'編號 No36.家庭成員 '!Q$23</f>
        <v>0</v>
      </c>
      <c r="DK43" s="265">
        <f>'編號 No36.家庭成員 '!R$23</f>
        <v>0</v>
      </c>
      <c r="DL43" s="266">
        <f t="shared" si="46"/>
        <v>0</v>
      </c>
      <c r="DM43" s="266">
        <f t="shared" si="47"/>
        <v>0</v>
      </c>
      <c r="DN43" s="266">
        <f t="shared" si="48"/>
        <v>0</v>
      </c>
      <c r="DO43" s="267" t="str">
        <f t="shared" si="49"/>
        <v>身份空白</v>
      </c>
      <c r="DP43" s="267" t="str">
        <f t="shared" si="50"/>
        <v>身份空白</v>
      </c>
      <c r="DQ43" s="267" t="str">
        <f t="shared" si="51"/>
        <v>身份空白</v>
      </c>
      <c r="DR43" s="268">
        <v>0</v>
      </c>
      <c r="DS43" s="268"/>
      <c r="DT43" s="268"/>
      <c r="DU43" s="268"/>
      <c r="DV43" s="268"/>
      <c r="DW43" s="268"/>
      <c r="DX43" s="268"/>
      <c r="DY43" s="268"/>
      <c r="DZ43" s="268"/>
      <c r="EA43" s="268"/>
      <c r="EB43" s="268">
        <f t="shared" si="35"/>
        <v>0</v>
      </c>
      <c r="EC43" s="268"/>
      <c r="ED43" s="268"/>
      <c r="EE43" s="268"/>
      <c r="EF43" s="268"/>
      <c r="EG43" s="268"/>
      <c r="EH43" s="268"/>
      <c r="EI43" s="268"/>
      <c r="EJ43" s="268"/>
      <c r="EK43" s="268"/>
      <c r="EL43" s="268"/>
      <c r="EM43" s="268"/>
      <c r="EN43" s="268"/>
      <c r="EO43" s="268"/>
      <c r="EP43" s="268"/>
      <c r="EQ43" s="268"/>
      <c r="ER43" s="268"/>
      <c r="ES43" s="268"/>
      <c r="ET43" s="268"/>
      <c r="EU43" s="259"/>
      <c r="EV43" s="259"/>
      <c r="EW43" s="259"/>
      <c r="EX43" s="258" t="str">
        <f t="shared" si="52"/>
        <v/>
      </c>
      <c r="EY43" s="258" t="str">
        <f t="shared" si="53"/>
        <v/>
      </c>
      <c r="EZ43" s="258" t="str">
        <f t="shared" si="54"/>
        <v/>
      </c>
      <c r="FA43" s="259" t="str">
        <f t="shared" si="55"/>
        <v/>
      </c>
      <c r="FB43" s="259" t="str">
        <f t="shared" si="56"/>
        <v/>
      </c>
      <c r="FC43" s="259" t="str">
        <f t="shared" si="57"/>
        <v/>
      </c>
      <c r="FD43" s="259" t="str">
        <f t="shared" si="58"/>
        <v/>
      </c>
      <c r="FE43" s="259" t="str">
        <f t="shared" si="59"/>
        <v/>
      </c>
      <c r="FF43" s="259" t="str">
        <f t="shared" si="60"/>
        <v/>
      </c>
      <c r="FG43" s="259" t="str">
        <f t="shared" si="61"/>
        <v/>
      </c>
      <c r="FH43" s="259" t="str">
        <f t="shared" si="62"/>
        <v/>
      </c>
      <c r="FI43" s="258" t="str">
        <f t="shared" si="63"/>
        <v/>
      </c>
      <c r="FJ43" s="260" t="str">
        <f t="shared" si="64"/>
        <v/>
      </c>
      <c r="FK43" s="259" t="str">
        <f t="shared" si="65"/>
        <v/>
      </c>
      <c r="FL43" s="259" t="str">
        <f t="shared" si="66"/>
        <v/>
      </c>
      <c r="FM43" s="259" t="str">
        <f t="shared" si="67"/>
        <v/>
      </c>
      <c r="FN43" s="259"/>
      <c r="FO43" s="259"/>
      <c r="FP43" s="259"/>
      <c r="FQ43" s="259"/>
      <c r="FR43" s="259"/>
      <c r="FS43" s="259"/>
      <c r="FT43" s="259"/>
      <c r="FU43" s="259"/>
      <c r="FV43" s="259" t="str">
        <f t="shared" si="68"/>
        <v/>
      </c>
      <c r="FW43" s="259" t="str">
        <f t="shared" si="69"/>
        <v/>
      </c>
      <c r="FX43" s="259" t="str">
        <f t="shared" si="70"/>
        <v/>
      </c>
      <c r="FY43" s="259"/>
      <c r="FZ43" s="259"/>
      <c r="GA43" s="259"/>
      <c r="GB43" s="259"/>
      <c r="GC43" s="259"/>
      <c r="GD43" s="259"/>
      <c r="GE43" s="259"/>
      <c r="GF43" s="259"/>
      <c r="GG43" s="259"/>
      <c r="GH43" s="259"/>
      <c r="GI43" s="259"/>
      <c r="GJ43" s="259"/>
      <c r="GK43" s="259"/>
      <c r="GL43" s="259"/>
      <c r="GM43" s="259"/>
      <c r="GN43" s="259"/>
      <c r="GO43" s="259" t="s">
        <v>263</v>
      </c>
      <c r="GP43" s="259"/>
      <c r="GQ43" s="259"/>
      <c r="GR43" s="259"/>
      <c r="GS43" s="259"/>
    </row>
    <row r="44" spans="1:201" s="271" customFormat="1" ht="79.5" customHeight="1">
      <c r="A44" s="287" t="str">
        <f t="shared" si="36"/>
        <v>114學年度第一學期</v>
      </c>
      <c r="B44" s="259"/>
      <c r="C44" s="398"/>
      <c r="D44" s="272" t="s">
        <v>90</v>
      </c>
      <c r="E44" s="272"/>
      <c r="F44" s="272"/>
      <c r="G44" s="273"/>
      <c r="H44" s="399"/>
      <c r="I44" s="399"/>
      <c r="J44" s="399"/>
      <c r="K44" s="399"/>
      <c r="L44" s="399"/>
      <c r="M44" s="400"/>
      <c r="N44" s="401"/>
      <c r="O44" s="243" t="s">
        <v>914</v>
      </c>
      <c r="P44" s="273" t="s">
        <v>869</v>
      </c>
      <c r="Q44" s="402"/>
      <c r="R44" s="403"/>
      <c r="S44" s="404"/>
      <c r="T44" s="405"/>
      <c r="U44" s="405"/>
      <c r="V44" s="405"/>
      <c r="W44" s="416"/>
      <c r="X44" s="405"/>
      <c r="Y44" s="405"/>
      <c r="Z44" s="405"/>
      <c r="AA44" s="405"/>
      <c r="AB44" s="405"/>
      <c r="AC44" s="405"/>
      <c r="AD44" s="405"/>
      <c r="AE44" s="405"/>
      <c r="AF44" s="406"/>
      <c r="AG44" s="407"/>
      <c r="AH44" s="407"/>
      <c r="AI44" s="407"/>
      <c r="AJ44" s="407"/>
      <c r="AK44" s="399"/>
      <c r="AL44" s="399"/>
      <c r="AM44" s="399"/>
      <c r="AN44" s="399"/>
      <c r="AO44" s="408"/>
      <c r="AP44" s="408"/>
      <c r="AQ44" s="417"/>
      <c r="AR44" s="417"/>
      <c r="AS44" s="398"/>
      <c r="AT44" s="398"/>
      <c r="AU44" s="398"/>
      <c r="AV44" s="398"/>
      <c r="AW44" s="398"/>
      <c r="AX44" s="398"/>
      <c r="AY44" s="410"/>
      <c r="AZ44" s="410"/>
      <c r="BA44" s="410"/>
      <c r="BB44" s="410"/>
      <c r="BC44" s="418"/>
      <c r="BD44" s="412"/>
      <c r="BE44" s="413"/>
      <c r="BF44" s="413"/>
      <c r="BG44" s="413"/>
      <c r="BH44" s="413"/>
      <c r="BI44" s="398"/>
      <c r="BJ44" s="398"/>
      <c r="BK44" s="398"/>
      <c r="BL44" s="398"/>
      <c r="BM44" s="398"/>
      <c r="BN44" s="398"/>
      <c r="BO44" s="398"/>
      <c r="BP44" s="398"/>
      <c r="BQ44" s="398"/>
      <c r="BR44" s="398"/>
      <c r="BS44" s="398"/>
      <c r="BT44" s="398"/>
      <c r="BU44" s="398"/>
      <c r="BV44" s="398"/>
      <c r="BW44" s="415" t="s">
        <v>1192</v>
      </c>
      <c r="BX44" s="415" t="s">
        <v>1193</v>
      </c>
      <c r="BY44" s="414"/>
      <c r="BZ44" s="415" t="s">
        <v>1192</v>
      </c>
      <c r="CA44" s="415" t="s">
        <v>1193</v>
      </c>
      <c r="CB44" s="414"/>
      <c r="CC44" s="414" t="s">
        <v>1194</v>
      </c>
      <c r="CD44" s="415" t="s">
        <v>1195</v>
      </c>
      <c r="CE44" s="414"/>
      <c r="CF44" s="414"/>
      <c r="CG44" s="414"/>
      <c r="CH44" s="415" t="s">
        <v>1196</v>
      </c>
      <c r="CI44" s="415" t="s">
        <v>1197</v>
      </c>
      <c r="CJ44" s="415" t="s">
        <v>1198</v>
      </c>
      <c r="CK44" s="414" t="s">
        <v>1199</v>
      </c>
      <c r="CL44" s="399"/>
      <c r="CM44" s="399"/>
      <c r="CN44" s="399"/>
      <c r="CO44" s="244">
        <f t="shared" si="37"/>
        <v>0</v>
      </c>
      <c r="CP44" s="288" t="s">
        <v>176</v>
      </c>
      <c r="CQ44" s="245" t="str">
        <f t="shared" si="38"/>
        <v/>
      </c>
      <c r="CR44" s="245" t="str">
        <f t="shared" si="39"/>
        <v/>
      </c>
      <c r="CS44" s="245">
        <v>0</v>
      </c>
      <c r="CT44" s="245" t="str">
        <f t="shared" si="71"/>
        <v/>
      </c>
      <c r="CU44" s="245" t="str">
        <f t="shared" si="40"/>
        <v/>
      </c>
      <c r="CV44" s="245" t="str">
        <f t="shared" si="41"/>
        <v/>
      </c>
      <c r="CW44" s="245" t="str">
        <f t="shared" si="42"/>
        <v/>
      </c>
      <c r="CX44" s="245" t="str">
        <f t="shared" si="43"/>
        <v/>
      </c>
      <c r="CY44" s="245" t="str">
        <f t="shared" si="44"/>
        <v/>
      </c>
      <c r="CZ44" s="245" t="str">
        <f t="shared" si="45"/>
        <v/>
      </c>
      <c r="DA44" s="261"/>
      <c r="DB44" s="261"/>
      <c r="DC44" s="262"/>
      <c r="DD44" s="262"/>
      <c r="DE44" s="263"/>
      <c r="DF44" s="275">
        <f>'編號 No37.家庭成員'!X$4</f>
        <v>1</v>
      </c>
      <c r="DG44" s="265">
        <f>'編號 No37.家庭成員'!N$23</f>
        <v>0</v>
      </c>
      <c r="DH44" s="265">
        <f>'編號 No37.家庭成員'!O$23</f>
        <v>0</v>
      </c>
      <c r="DI44" s="265">
        <f>'編號 No37.家庭成員'!P$23</f>
        <v>0</v>
      </c>
      <c r="DJ44" s="265">
        <f>'編號 No37.家庭成員'!Q$23</f>
        <v>0</v>
      </c>
      <c r="DK44" s="265">
        <f>'編號 No37.家庭成員'!R$23</f>
        <v>0</v>
      </c>
      <c r="DL44" s="266">
        <f t="shared" si="46"/>
        <v>0</v>
      </c>
      <c r="DM44" s="266">
        <f t="shared" si="47"/>
        <v>0</v>
      </c>
      <c r="DN44" s="266">
        <f t="shared" si="48"/>
        <v>0</v>
      </c>
      <c r="DO44" s="267" t="str">
        <f t="shared" si="49"/>
        <v>身份空白</v>
      </c>
      <c r="DP44" s="267" t="str">
        <f t="shared" si="50"/>
        <v>身份空白</v>
      </c>
      <c r="DQ44" s="267" t="str">
        <f t="shared" si="51"/>
        <v>身份空白</v>
      </c>
      <c r="DR44" s="268">
        <v>0</v>
      </c>
      <c r="DS44" s="268"/>
      <c r="DT44" s="268"/>
      <c r="DU44" s="268"/>
      <c r="DV44" s="268"/>
      <c r="DW44" s="268"/>
      <c r="DX44" s="268"/>
      <c r="DY44" s="268"/>
      <c r="DZ44" s="268"/>
      <c r="EA44" s="268"/>
      <c r="EB44" s="268">
        <f t="shared" si="35"/>
        <v>0</v>
      </c>
      <c r="EC44" s="268"/>
      <c r="ED44" s="268"/>
      <c r="EE44" s="268"/>
      <c r="EF44" s="268"/>
      <c r="EG44" s="268"/>
      <c r="EH44" s="268"/>
      <c r="EI44" s="268"/>
      <c r="EJ44" s="268"/>
      <c r="EK44" s="268"/>
      <c r="EL44" s="268"/>
      <c r="EM44" s="268"/>
      <c r="EN44" s="268"/>
      <c r="EO44" s="268"/>
      <c r="EP44" s="268"/>
      <c r="EQ44" s="268"/>
      <c r="ER44" s="268"/>
      <c r="ES44" s="268"/>
      <c r="ET44" s="268"/>
      <c r="EU44" s="259"/>
      <c r="EV44" s="259"/>
      <c r="EW44" s="259"/>
      <c r="EX44" s="258" t="str">
        <f t="shared" si="52"/>
        <v/>
      </c>
      <c r="EY44" s="258" t="str">
        <f t="shared" si="53"/>
        <v/>
      </c>
      <c r="EZ44" s="258" t="str">
        <f t="shared" si="54"/>
        <v/>
      </c>
      <c r="FA44" s="259" t="str">
        <f t="shared" si="55"/>
        <v/>
      </c>
      <c r="FB44" s="259" t="str">
        <f t="shared" si="56"/>
        <v/>
      </c>
      <c r="FC44" s="259" t="str">
        <f t="shared" si="57"/>
        <v/>
      </c>
      <c r="FD44" s="259" t="str">
        <f t="shared" si="58"/>
        <v/>
      </c>
      <c r="FE44" s="259" t="str">
        <f t="shared" si="59"/>
        <v/>
      </c>
      <c r="FF44" s="259" t="str">
        <f t="shared" si="60"/>
        <v/>
      </c>
      <c r="FG44" s="259" t="str">
        <f t="shared" si="61"/>
        <v/>
      </c>
      <c r="FH44" s="259" t="str">
        <f t="shared" si="62"/>
        <v/>
      </c>
      <c r="FI44" s="258" t="str">
        <f t="shared" si="63"/>
        <v/>
      </c>
      <c r="FJ44" s="260" t="str">
        <f t="shared" si="64"/>
        <v/>
      </c>
      <c r="FK44" s="259" t="str">
        <f t="shared" si="65"/>
        <v/>
      </c>
      <c r="FL44" s="259" t="str">
        <f t="shared" si="66"/>
        <v/>
      </c>
      <c r="FM44" s="259" t="str">
        <f t="shared" si="67"/>
        <v/>
      </c>
      <c r="FN44" s="259"/>
      <c r="FO44" s="259"/>
      <c r="FP44" s="259"/>
      <c r="FQ44" s="259"/>
      <c r="FR44" s="259"/>
      <c r="FS44" s="259"/>
      <c r="FT44" s="259"/>
      <c r="FU44" s="259"/>
      <c r="FV44" s="259" t="str">
        <f t="shared" si="68"/>
        <v/>
      </c>
      <c r="FW44" s="259" t="str">
        <f t="shared" si="69"/>
        <v/>
      </c>
      <c r="FX44" s="259" t="str">
        <f t="shared" si="70"/>
        <v/>
      </c>
      <c r="FY44" s="259"/>
      <c r="FZ44" s="259"/>
      <c r="GA44" s="259"/>
      <c r="GB44" s="259"/>
      <c r="GC44" s="259"/>
      <c r="GD44" s="259"/>
      <c r="GE44" s="259"/>
      <c r="GF44" s="259"/>
      <c r="GG44" s="259"/>
      <c r="GH44" s="259"/>
      <c r="GI44" s="259"/>
      <c r="GJ44" s="259"/>
      <c r="GK44" s="259"/>
      <c r="GL44" s="259"/>
      <c r="GM44" s="259"/>
      <c r="GN44" s="259"/>
      <c r="GO44" s="259" t="s">
        <v>263</v>
      </c>
      <c r="GP44" s="259"/>
      <c r="GQ44" s="259"/>
      <c r="GR44" s="259"/>
      <c r="GS44" s="259"/>
    </row>
    <row r="45" spans="1:201" s="271" customFormat="1" ht="79.5" customHeight="1">
      <c r="A45" s="287" t="str">
        <f t="shared" si="36"/>
        <v>114學年度第一學期</v>
      </c>
      <c r="B45" s="259"/>
      <c r="C45" s="398"/>
      <c r="D45" s="272" t="s">
        <v>91</v>
      </c>
      <c r="E45" s="272"/>
      <c r="F45" s="272"/>
      <c r="G45" s="273"/>
      <c r="H45" s="399"/>
      <c r="I45" s="399"/>
      <c r="J45" s="399"/>
      <c r="K45" s="399"/>
      <c r="L45" s="399"/>
      <c r="M45" s="400"/>
      <c r="N45" s="401"/>
      <c r="O45" s="243" t="s">
        <v>914</v>
      </c>
      <c r="P45" s="273" t="s">
        <v>869</v>
      </c>
      <c r="Q45" s="402"/>
      <c r="R45" s="403"/>
      <c r="S45" s="404"/>
      <c r="T45" s="405"/>
      <c r="U45" s="405"/>
      <c r="V45" s="405"/>
      <c r="W45" s="416"/>
      <c r="X45" s="405"/>
      <c r="Y45" s="405"/>
      <c r="Z45" s="405"/>
      <c r="AA45" s="405"/>
      <c r="AB45" s="405"/>
      <c r="AC45" s="405"/>
      <c r="AD45" s="405"/>
      <c r="AE45" s="405"/>
      <c r="AF45" s="406"/>
      <c r="AG45" s="407"/>
      <c r="AH45" s="407"/>
      <c r="AI45" s="407"/>
      <c r="AJ45" s="407"/>
      <c r="AK45" s="399"/>
      <c r="AL45" s="399"/>
      <c r="AM45" s="399"/>
      <c r="AN45" s="399"/>
      <c r="AO45" s="408"/>
      <c r="AP45" s="408"/>
      <c r="AQ45" s="417"/>
      <c r="AR45" s="417"/>
      <c r="AS45" s="398"/>
      <c r="AT45" s="398"/>
      <c r="AU45" s="398"/>
      <c r="AV45" s="398"/>
      <c r="AW45" s="398"/>
      <c r="AX45" s="398"/>
      <c r="AY45" s="410"/>
      <c r="AZ45" s="410"/>
      <c r="BA45" s="410"/>
      <c r="BB45" s="410"/>
      <c r="BC45" s="418"/>
      <c r="BD45" s="412"/>
      <c r="BE45" s="413"/>
      <c r="BF45" s="413"/>
      <c r="BG45" s="413"/>
      <c r="BH45" s="413"/>
      <c r="BI45" s="398"/>
      <c r="BJ45" s="398"/>
      <c r="BK45" s="398"/>
      <c r="BL45" s="398"/>
      <c r="BM45" s="398"/>
      <c r="BN45" s="398"/>
      <c r="BO45" s="398"/>
      <c r="BP45" s="398"/>
      <c r="BQ45" s="398"/>
      <c r="BR45" s="398"/>
      <c r="BS45" s="398"/>
      <c r="BT45" s="398"/>
      <c r="BU45" s="398"/>
      <c r="BV45" s="398"/>
      <c r="BW45" s="415" t="s">
        <v>1192</v>
      </c>
      <c r="BX45" s="415" t="s">
        <v>1193</v>
      </c>
      <c r="BY45" s="414"/>
      <c r="BZ45" s="415" t="s">
        <v>1192</v>
      </c>
      <c r="CA45" s="415" t="s">
        <v>1193</v>
      </c>
      <c r="CB45" s="414"/>
      <c r="CC45" s="414" t="s">
        <v>1194</v>
      </c>
      <c r="CD45" s="415" t="s">
        <v>1195</v>
      </c>
      <c r="CE45" s="414"/>
      <c r="CF45" s="414"/>
      <c r="CG45" s="414"/>
      <c r="CH45" s="415" t="s">
        <v>1196</v>
      </c>
      <c r="CI45" s="415" t="s">
        <v>1197</v>
      </c>
      <c r="CJ45" s="415" t="s">
        <v>1198</v>
      </c>
      <c r="CK45" s="414" t="s">
        <v>1199</v>
      </c>
      <c r="CL45" s="399"/>
      <c r="CM45" s="399"/>
      <c r="CN45" s="399"/>
      <c r="CO45" s="244">
        <f t="shared" si="37"/>
        <v>0</v>
      </c>
      <c r="CP45" s="288" t="s">
        <v>176</v>
      </c>
      <c r="CQ45" s="245" t="str">
        <f t="shared" si="38"/>
        <v/>
      </c>
      <c r="CR45" s="245" t="str">
        <f t="shared" si="39"/>
        <v/>
      </c>
      <c r="CS45" s="245">
        <v>0</v>
      </c>
      <c r="CT45" s="245" t="str">
        <f t="shared" si="71"/>
        <v/>
      </c>
      <c r="CU45" s="245" t="str">
        <f t="shared" si="40"/>
        <v/>
      </c>
      <c r="CV45" s="245" t="str">
        <f t="shared" si="41"/>
        <v/>
      </c>
      <c r="CW45" s="245" t="str">
        <f t="shared" si="42"/>
        <v/>
      </c>
      <c r="CX45" s="245" t="str">
        <f t="shared" si="43"/>
        <v/>
      </c>
      <c r="CY45" s="245" t="str">
        <f t="shared" si="44"/>
        <v/>
      </c>
      <c r="CZ45" s="245" t="str">
        <f t="shared" si="45"/>
        <v/>
      </c>
      <c r="DA45" s="261"/>
      <c r="DB45" s="261"/>
      <c r="DC45" s="262"/>
      <c r="DD45" s="262"/>
      <c r="DE45" s="263"/>
      <c r="DF45" s="275">
        <f>'編號 No38.家庭成員'!X$4</f>
        <v>1</v>
      </c>
      <c r="DG45" s="265">
        <f>'編號 No38.家庭成員'!N$23</f>
        <v>0</v>
      </c>
      <c r="DH45" s="265">
        <f>'編號 No38.家庭成員'!O$23</f>
        <v>0</v>
      </c>
      <c r="DI45" s="265">
        <f>'編號 No38.家庭成員'!P$23</f>
        <v>0</v>
      </c>
      <c r="DJ45" s="265">
        <f>'編號 No38.家庭成員'!Q$23</f>
        <v>0</v>
      </c>
      <c r="DK45" s="265">
        <f>'編號 No38.家庭成員'!R$23</f>
        <v>0</v>
      </c>
      <c r="DL45" s="266">
        <f t="shared" si="46"/>
        <v>0</v>
      </c>
      <c r="DM45" s="266">
        <f t="shared" si="47"/>
        <v>0</v>
      </c>
      <c r="DN45" s="266">
        <f t="shared" si="48"/>
        <v>0</v>
      </c>
      <c r="DO45" s="267" t="str">
        <f t="shared" si="49"/>
        <v>身份空白</v>
      </c>
      <c r="DP45" s="267" t="str">
        <f t="shared" si="50"/>
        <v>身份空白</v>
      </c>
      <c r="DQ45" s="267" t="str">
        <f t="shared" si="51"/>
        <v>身份空白</v>
      </c>
      <c r="DR45" s="268">
        <v>0</v>
      </c>
      <c r="DS45" s="268"/>
      <c r="DT45" s="268"/>
      <c r="DU45" s="268"/>
      <c r="DV45" s="268"/>
      <c r="DW45" s="268"/>
      <c r="DX45" s="268"/>
      <c r="DY45" s="268"/>
      <c r="DZ45" s="268"/>
      <c r="EA45" s="268"/>
      <c r="EB45" s="268">
        <f t="shared" si="35"/>
        <v>0</v>
      </c>
      <c r="EC45" s="268"/>
      <c r="ED45" s="268"/>
      <c r="EE45" s="268"/>
      <c r="EF45" s="268"/>
      <c r="EG45" s="268"/>
      <c r="EH45" s="268"/>
      <c r="EI45" s="268"/>
      <c r="EJ45" s="268"/>
      <c r="EK45" s="268"/>
      <c r="EL45" s="268"/>
      <c r="EM45" s="268"/>
      <c r="EN45" s="268"/>
      <c r="EO45" s="268"/>
      <c r="EP45" s="268"/>
      <c r="EQ45" s="268"/>
      <c r="ER45" s="268"/>
      <c r="ES45" s="268"/>
      <c r="ET45" s="268"/>
      <c r="EU45" s="259"/>
      <c r="EV45" s="259"/>
      <c r="EW45" s="259"/>
      <c r="EX45" s="258" t="str">
        <f t="shared" si="52"/>
        <v/>
      </c>
      <c r="EY45" s="258" t="str">
        <f t="shared" si="53"/>
        <v/>
      </c>
      <c r="EZ45" s="258" t="str">
        <f t="shared" si="54"/>
        <v/>
      </c>
      <c r="FA45" s="259" t="str">
        <f t="shared" si="55"/>
        <v/>
      </c>
      <c r="FB45" s="259" t="str">
        <f t="shared" si="56"/>
        <v/>
      </c>
      <c r="FC45" s="259" t="str">
        <f t="shared" si="57"/>
        <v/>
      </c>
      <c r="FD45" s="259" t="str">
        <f t="shared" si="58"/>
        <v/>
      </c>
      <c r="FE45" s="259" t="str">
        <f t="shared" si="59"/>
        <v/>
      </c>
      <c r="FF45" s="259" t="str">
        <f t="shared" si="60"/>
        <v/>
      </c>
      <c r="FG45" s="259" t="str">
        <f t="shared" si="61"/>
        <v/>
      </c>
      <c r="FH45" s="259" t="str">
        <f t="shared" si="62"/>
        <v/>
      </c>
      <c r="FI45" s="258" t="str">
        <f t="shared" si="63"/>
        <v/>
      </c>
      <c r="FJ45" s="260" t="str">
        <f t="shared" si="64"/>
        <v/>
      </c>
      <c r="FK45" s="259" t="str">
        <f t="shared" si="65"/>
        <v/>
      </c>
      <c r="FL45" s="259" t="str">
        <f t="shared" si="66"/>
        <v/>
      </c>
      <c r="FM45" s="259" t="str">
        <f t="shared" si="67"/>
        <v/>
      </c>
      <c r="FN45" s="259"/>
      <c r="FO45" s="259"/>
      <c r="FP45" s="259"/>
      <c r="FQ45" s="259"/>
      <c r="FR45" s="259"/>
      <c r="FS45" s="259"/>
      <c r="FT45" s="259"/>
      <c r="FU45" s="259"/>
      <c r="FV45" s="259" t="str">
        <f t="shared" si="68"/>
        <v/>
      </c>
      <c r="FW45" s="259" t="str">
        <f t="shared" si="69"/>
        <v/>
      </c>
      <c r="FX45" s="259" t="str">
        <f t="shared" si="70"/>
        <v/>
      </c>
      <c r="FY45" s="259"/>
      <c r="FZ45" s="259"/>
      <c r="GA45" s="259"/>
      <c r="GB45" s="259"/>
      <c r="GC45" s="259"/>
      <c r="GD45" s="259"/>
      <c r="GE45" s="259"/>
      <c r="GF45" s="259"/>
      <c r="GG45" s="259"/>
      <c r="GH45" s="259"/>
      <c r="GI45" s="259"/>
      <c r="GJ45" s="259"/>
      <c r="GK45" s="259"/>
      <c r="GL45" s="259"/>
      <c r="GM45" s="259"/>
      <c r="GN45" s="259"/>
      <c r="GO45" s="259" t="s">
        <v>263</v>
      </c>
      <c r="GP45" s="259"/>
      <c r="GQ45" s="259"/>
      <c r="GR45" s="259"/>
      <c r="GS45" s="259"/>
    </row>
    <row r="46" spans="1:201" s="271" customFormat="1" ht="79.5" customHeight="1">
      <c r="A46" s="287" t="str">
        <f t="shared" si="36"/>
        <v>114學年度第一學期</v>
      </c>
      <c r="B46" s="259"/>
      <c r="C46" s="398"/>
      <c r="D46" s="272" t="s">
        <v>92</v>
      </c>
      <c r="E46" s="272"/>
      <c r="F46" s="272"/>
      <c r="G46" s="273"/>
      <c r="H46" s="399"/>
      <c r="I46" s="399"/>
      <c r="J46" s="399"/>
      <c r="K46" s="399"/>
      <c r="L46" s="399"/>
      <c r="M46" s="400"/>
      <c r="N46" s="401"/>
      <c r="O46" s="243" t="s">
        <v>914</v>
      </c>
      <c r="P46" s="273" t="s">
        <v>869</v>
      </c>
      <c r="Q46" s="402"/>
      <c r="R46" s="403"/>
      <c r="S46" s="404"/>
      <c r="T46" s="405"/>
      <c r="U46" s="405"/>
      <c r="V46" s="405"/>
      <c r="W46" s="416"/>
      <c r="X46" s="405"/>
      <c r="Y46" s="405"/>
      <c r="Z46" s="405"/>
      <c r="AA46" s="405"/>
      <c r="AB46" s="405"/>
      <c r="AC46" s="405"/>
      <c r="AD46" s="405"/>
      <c r="AE46" s="405"/>
      <c r="AF46" s="406"/>
      <c r="AG46" s="407"/>
      <c r="AH46" s="407"/>
      <c r="AI46" s="407"/>
      <c r="AJ46" s="407"/>
      <c r="AK46" s="399"/>
      <c r="AL46" s="399"/>
      <c r="AM46" s="399"/>
      <c r="AN46" s="399"/>
      <c r="AO46" s="408"/>
      <c r="AP46" s="408"/>
      <c r="AQ46" s="417"/>
      <c r="AR46" s="417"/>
      <c r="AS46" s="398"/>
      <c r="AT46" s="398"/>
      <c r="AU46" s="398"/>
      <c r="AV46" s="398"/>
      <c r="AW46" s="398"/>
      <c r="AX46" s="398"/>
      <c r="AY46" s="410"/>
      <c r="AZ46" s="410"/>
      <c r="BA46" s="410"/>
      <c r="BB46" s="410"/>
      <c r="BC46" s="418"/>
      <c r="BD46" s="412"/>
      <c r="BE46" s="413"/>
      <c r="BF46" s="413"/>
      <c r="BG46" s="413"/>
      <c r="BH46" s="413"/>
      <c r="BI46" s="398"/>
      <c r="BJ46" s="398"/>
      <c r="BK46" s="398"/>
      <c r="BL46" s="398"/>
      <c r="BM46" s="398"/>
      <c r="BN46" s="398"/>
      <c r="BO46" s="398"/>
      <c r="BP46" s="398"/>
      <c r="BQ46" s="398"/>
      <c r="BR46" s="398"/>
      <c r="BS46" s="398"/>
      <c r="BT46" s="398"/>
      <c r="BU46" s="398"/>
      <c r="BV46" s="398"/>
      <c r="BW46" s="415" t="s">
        <v>1192</v>
      </c>
      <c r="BX46" s="415" t="s">
        <v>1193</v>
      </c>
      <c r="BY46" s="414"/>
      <c r="BZ46" s="415" t="s">
        <v>1192</v>
      </c>
      <c r="CA46" s="415" t="s">
        <v>1193</v>
      </c>
      <c r="CB46" s="414"/>
      <c r="CC46" s="414" t="s">
        <v>1194</v>
      </c>
      <c r="CD46" s="415" t="s">
        <v>1195</v>
      </c>
      <c r="CE46" s="414"/>
      <c r="CF46" s="414"/>
      <c r="CG46" s="414"/>
      <c r="CH46" s="415" t="s">
        <v>1196</v>
      </c>
      <c r="CI46" s="415" t="s">
        <v>1197</v>
      </c>
      <c r="CJ46" s="415" t="s">
        <v>1198</v>
      </c>
      <c r="CK46" s="414" t="s">
        <v>1199</v>
      </c>
      <c r="CL46" s="399"/>
      <c r="CM46" s="399"/>
      <c r="CN46" s="399"/>
      <c r="CO46" s="244">
        <f t="shared" si="37"/>
        <v>0</v>
      </c>
      <c r="CP46" s="288" t="s">
        <v>176</v>
      </c>
      <c r="CQ46" s="245" t="str">
        <f t="shared" si="38"/>
        <v/>
      </c>
      <c r="CR46" s="245" t="str">
        <f t="shared" si="39"/>
        <v/>
      </c>
      <c r="CS46" s="245">
        <v>0</v>
      </c>
      <c r="CT46" s="245" t="str">
        <f t="shared" si="71"/>
        <v/>
      </c>
      <c r="CU46" s="245" t="str">
        <f t="shared" si="40"/>
        <v/>
      </c>
      <c r="CV46" s="245" t="str">
        <f t="shared" si="41"/>
        <v/>
      </c>
      <c r="CW46" s="245" t="str">
        <f t="shared" si="42"/>
        <v/>
      </c>
      <c r="CX46" s="245" t="str">
        <f t="shared" si="43"/>
        <v/>
      </c>
      <c r="CY46" s="245" t="str">
        <f t="shared" si="44"/>
        <v/>
      </c>
      <c r="CZ46" s="245" t="str">
        <f t="shared" si="45"/>
        <v/>
      </c>
      <c r="DA46" s="261"/>
      <c r="DB46" s="261"/>
      <c r="DC46" s="262"/>
      <c r="DD46" s="262"/>
      <c r="DE46" s="263"/>
      <c r="DF46" s="275">
        <f>'編號 No39.家庭成員'!X$4</f>
        <v>1</v>
      </c>
      <c r="DG46" s="265">
        <f>'編號 No39.家庭成員'!N$23</f>
        <v>0</v>
      </c>
      <c r="DH46" s="265">
        <f>'編號 No39.家庭成員'!O$23</f>
        <v>0</v>
      </c>
      <c r="DI46" s="265">
        <f>'編號 No39.家庭成員'!P$23</f>
        <v>0</v>
      </c>
      <c r="DJ46" s="265">
        <f>'編號 No39.家庭成員'!Q$23</f>
        <v>0</v>
      </c>
      <c r="DK46" s="265">
        <f>'編號 No39.家庭成員'!R$23</f>
        <v>0</v>
      </c>
      <c r="DL46" s="266">
        <f t="shared" si="46"/>
        <v>0</v>
      </c>
      <c r="DM46" s="266">
        <f t="shared" si="47"/>
        <v>0</v>
      </c>
      <c r="DN46" s="266">
        <f t="shared" si="48"/>
        <v>0</v>
      </c>
      <c r="DO46" s="267" t="str">
        <f t="shared" si="49"/>
        <v>身份空白</v>
      </c>
      <c r="DP46" s="267" t="str">
        <f t="shared" si="50"/>
        <v>身份空白</v>
      </c>
      <c r="DQ46" s="267" t="str">
        <f t="shared" si="51"/>
        <v>身份空白</v>
      </c>
      <c r="DR46" s="268">
        <v>0</v>
      </c>
      <c r="DS46" s="268"/>
      <c r="DT46" s="268"/>
      <c r="DU46" s="268"/>
      <c r="DV46" s="268"/>
      <c r="DW46" s="268"/>
      <c r="DX46" s="268"/>
      <c r="DY46" s="268"/>
      <c r="DZ46" s="268"/>
      <c r="EA46" s="268"/>
      <c r="EB46" s="268">
        <f t="shared" si="35"/>
        <v>0</v>
      </c>
      <c r="EC46" s="268"/>
      <c r="ED46" s="268"/>
      <c r="EE46" s="268"/>
      <c r="EF46" s="268"/>
      <c r="EG46" s="268"/>
      <c r="EH46" s="268"/>
      <c r="EI46" s="268"/>
      <c r="EJ46" s="268"/>
      <c r="EK46" s="268"/>
      <c r="EL46" s="268"/>
      <c r="EM46" s="268"/>
      <c r="EN46" s="268"/>
      <c r="EO46" s="268"/>
      <c r="EP46" s="268"/>
      <c r="EQ46" s="268"/>
      <c r="ER46" s="268"/>
      <c r="ES46" s="268"/>
      <c r="ET46" s="268"/>
      <c r="EU46" s="259"/>
      <c r="EV46" s="259"/>
      <c r="EW46" s="259"/>
      <c r="EX46" s="258" t="str">
        <f t="shared" si="52"/>
        <v/>
      </c>
      <c r="EY46" s="258" t="str">
        <f t="shared" si="53"/>
        <v/>
      </c>
      <c r="EZ46" s="258" t="str">
        <f t="shared" si="54"/>
        <v/>
      </c>
      <c r="FA46" s="259" t="str">
        <f t="shared" si="55"/>
        <v/>
      </c>
      <c r="FB46" s="259" t="str">
        <f t="shared" si="56"/>
        <v/>
      </c>
      <c r="FC46" s="259" t="str">
        <f t="shared" si="57"/>
        <v/>
      </c>
      <c r="FD46" s="259" t="str">
        <f t="shared" si="58"/>
        <v/>
      </c>
      <c r="FE46" s="259" t="str">
        <f t="shared" si="59"/>
        <v/>
      </c>
      <c r="FF46" s="259" t="str">
        <f t="shared" si="60"/>
        <v/>
      </c>
      <c r="FG46" s="259" t="str">
        <f t="shared" si="61"/>
        <v/>
      </c>
      <c r="FH46" s="259" t="str">
        <f t="shared" si="62"/>
        <v/>
      </c>
      <c r="FI46" s="258" t="str">
        <f t="shared" si="63"/>
        <v/>
      </c>
      <c r="FJ46" s="260" t="str">
        <f t="shared" si="64"/>
        <v/>
      </c>
      <c r="FK46" s="259" t="str">
        <f t="shared" si="65"/>
        <v/>
      </c>
      <c r="FL46" s="259" t="str">
        <f t="shared" si="66"/>
        <v/>
      </c>
      <c r="FM46" s="259" t="str">
        <f t="shared" si="67"/>
        <v/>
      </c>
      <c r="FN46" s="259"/>
      <c r="FO46" s="259"/>
      <c r="FP46" s="259"/>
      <c r="FQ46" s="259"/>
      <c r="FR46" s="259"/>
      <c r="FS46" s="259"/>
      <c r="FT46" s="259"/>
      <c r="FU46" s="259"/>
      <c r="FV46" s="259" t="str">
        <f t="shared" si="68"/>
        <v/>
      </c>
      <c r="FW46" s="259" t="str">
        <f t="shared" si="69"/>
        <v/>
      </c>
      <c r="FX46" s="259" t="str">
        <f t="shared" si="70"/>
        <v/>
      </c>
      <c r="FY46" s="259"/>
      <c r="FZ46" s="259"/>
      <c r="GA46" s="259"/>
      <c r="GB46" s="259"/>
      <c r="GC46" s="259"/>
      <c r="GD46" s="259"/>
      <c r="GE46" s="259"/>
      <c r="GF46" s="259"/>
      <c r="GG46" s="259"/>
      <c r="GH46" s="259"/>
      <c r="GI46" s="259"/>
      <c r="GJ46" s="259"/>
      <c r="GK46" s="259"/>
      <c r="GL46" s="259"/>
      <c r="GM46" s="259"/>
      <c r="GN46" s="259"/>
      <c r="GO46" s="259" t="s">
        <v>263</v>
      </c>
      <c r="GP46" s="259"/>
      <c r="GQ46" s="259"/>
      <c r="GR46" s="259"/>
      <c r="GS46" s="259"/>
    </row>
    <row r="47" spans="1:201" s="271" customFormat="1" ht="79.5" customHeight="1">
      <c r="A47" s="287" t="str">
        <f t="shared" si="36"/>
        <v>114學年度第一學期</v>
      </c>
      <c r="B47" s="259"/>
      <c r="C47" s="398"/>
      <c r="D47" s="272" t="s">
        <v>93</v>
      </c>
      <c r="E47" s="272"/>
      <c r="F47" s="272"/>
      <c r="G47" s="273"/>
      <c r="H47" s="399"/>
      <c r="I47" s="399"/>
      <c r="J47" s="399"/>
      <c r="K47" s="399"/>
      <c r="L47" s="399"/>
      <c r="M47" s="400"/>
      <c r="N47" s="401"/>
      <c r="O47" s="243" t="s">
        <v>914</v>
      </c>
      <c r="P47" s="273" t="s">
        <v>869</v>
      </c>
      <c r="Q47" s="402"/>
      <c r="R47" s="403"/>
      <c r="S47" s="404"/>
      <c r="T47" s="405"/>
      <c r="U47" s="405"/>
      <c r="V47" s="405"/>
      <c r="W47" s="416"/>
      <c r="X47" s="405"/>
      <c r="Y47" s="405"/>
      <c r="Z47" s="405"/>
      <c r="AA47" s="405"/>
      <c r="AB47" s="405"/>
      <c r="AC47" s="405"/>
      <c r="AD47" s="405"/>
      <c r="AE47" s="405"/>
      <c r="AF47" s="406"/>
      <c r="AG47" s="407"/>
      <c r="AH47" s="407"/>
      <c r="AI47" s="407"/>
      <c r="AJ47" s="407"/>
      <c r="AK47" s="399"/>
      <c r="AL47" s="399"/>
      <c r="AM47" s="399"/>
      <c r="AN47" s="399"/>
      <c r="AO47" s="408"/>
      <c r="AP47" s="408"/>
      <c r="AQ47" s="417"/>
      <c r="AR47" s="417"/>
      <c r="AS47" s="398"/>
      <c r="AT47" s="398"/>
      <c r="AU47" s="398"/>
      <c r="AV47" s="398"/>
      <c r="AW47" s="398"/>
      <c r="AX47" s="398"/>
      <c r="AY47" s="410"/>
      <c r="AZ47" s="410"/>
      <c r="BA47" s="410"/>
      <c r="BB47" s="410"/>
      <c r="BC47" s="418"/>
      <c r="BD47" s="412"/>
      <c r="BE47" s="413"/>
      <c r="BF47" s="413"/>
      <c r="BG47" s="413"/>
      <c r="BH47" s="413"/>
      <c r="BI47" s="398"/>
      <c r="BJ47" s="398"/>
      <c r="BK47" s="398"/>
      <c r="BL47" s="398"/>
      <c r="BM47" s="398"/>
      <c r="BN47" s="398"/>
      <c r="BO47" s="398"/>
      <c r="BP47" s="398"/>
      <c r="BQ47" s="398"/>
      <c r="BR47" s="398"/>
      <c r="BS47" s="398"/>
      <c r="BT47" s="398"/>
      <c r="BU47" s="398"/>
      <c r="BV47" s="398"/>
      <c r="BW47" s="415" t="s">
        <v>1192</v>
      </c>
      <c r="BX47" s="415" t="s">
        <v>1193</v>
      </c>
      <c r="BY47" s="414"/>
      <c r="BZ47" s="415" t="s">
        <v>1192</v>
      </c>
      <c r="CA47" s="415" t="s">
        <v>1193</v>
      </c>
      <c r="CB47" s="414"/>
      <c r="CC47" s="414" t="s">
        <v>1194</v>
      </c>
      <c r="CD47" s="415" t="s">
        <v>1195</v>
      </c>
      <c r="CE47" s="414"/>
      <c r="CF47" s="414"/>
      <c r="CG47" s="414"/>
      <c r="CH47" s="415" t="s">
        <v>1196</v>
      </c>
      <c r="CI47" s="415" t="s">
        <v>1197</v>
      </c>
      <c r="CJ47" s="415" t="s">
        <v>1198</v>
      </c>
      <c r="CK47" s="414" t="s">
        <v>1199</v>
      </c>
      <c r="CL47" s="399"/>
      <c r="CM47" s="399"/>
      <c r="CN47" s="399"/>
      <c r="CO47" s="244">
        <f t="shared" si="37"/>
        <v>0</v>
      </c>
      <c r="CP47" s="288" t="s">
        <v>176</v>
      </c>
      <c r="CQ47" s="245" t="str">
        <f t="shared" si="38"/>
        <v/>
      </c>
      <c r="CR47" s="245" t="str">
        <f t="shared" si="39"/>
        <v/>
      </c>
      <c r="CS47" s="245">
        <v>0</v>
      </c>
      <c r="CT47" s="245" t="str">
        <f t="shared" si="71"/>
        <v/>
      </c>
      <c r="CU47" s="245" t="str">
        <f t="shared" si="40"/>
        <v/>
      </c>
      <c r="CV47" s="245" t="str">
        <f t="shared" si="41"/>
        <v/>
      </c>
      <c r="CW47" s="245" t="str">
        <f t="shared" si="42"/>
        <v/>
      </c>
      <c r="CX47" s="245" t="str">
        <f t="shared" si="43"/>
        <v/>
      </c>
      <c r="CY47" s="245" t="str">
        <f t="shared" si="44"/>
        <v/>
      </c>
      <c r="CZ47" s="245" t="str">
        <f t="shared" si="45"/>
        <v/>
      </c>
      <c r="DA47" s="261"/>
      <c r="DB47" s="261"/>
      <c r="DC47" s="262"/>
      <c r="DD47" s="262"/>
      <c r="DE47" s="263"/>
      <c r="DF47" s="275">
        <f>'編號 No40.家庭成員'!X$4</f>
        <v>1</v>
      </c>
      <c r="DG47" s="265">
        <f>'編號 No40.家庭成員'!N$23</f>
        <v>0</v>
      </c>
      <c r="DH47" s="265">
        <f>'編號 No40.家庭成員'!O$23</f>
        <v>0</v>
      </c>
      <c r="DI47" s="265">
        <f>'編號 No40.家庭成員'!P$23</f>
        <v>0</v>
      </c>
      <c r="DJ47" s="265">
        <f>'編號 No40.家庭成員'!Q$23</f>
        <v>0</v>
      </c>
      <c r="DK47" s="265">
        <f>'編號 No40.家庭成員'!R$23</f>
        <v>0</v>
      </c>
      <c r="DL47" s="266">
        <f t="shared" si="46"/>
        <v>0</v>
      </c>
      <c r="DM47" s="266">
        <f t="shared" si="47"/>
        <v>0</v>
      </c>
      <c r="DN47" s="266">
        <f t="shared" si="48"/>
        <v>0</v>
      </c>
      <c r="DO47" s="267" t="str">
        <f t="shared" si="49"/>
        <v>身份空白</v>
      </c>
      <c r="DP47" s="267" t="str">
        <f t="shared" si="50"/>
        <v>身份空白</v>
      </c>
      <c r="DQ47" s="267" t="str">
        <f t="shared" si="51"/>
        <v>身份空白</v>
      </c>
      <c r="DR47" s="268">
        <v>0</v>
      </c>
      <c r="DS47" s="268"/>
      <c r="DT47" s="268"/>
      <c r="DU47" s="268"/>
      <c r="DV47" s="268"/>
      <c r="DW47" s="268"/>
      <c r="DX47" s="268"/>
      <c r="DY47" s="268"/>
      <c r="DZ47" s="268"/>
      <c r="EA47" s="268"/>
      <c r="EB47" s="268">
        <f t="shared" si="35"/>
        <v>0</v>
      </c>
      <c r="EC47" s="268"/>
      <c r="ED47" s="268"/>
      <c r="EE47" s="268"/>
      <c r="EF47" s="268"/>
      <c r="EG47" s="268"/>
      <c r="EH47" s="268"/>
      <c r="EI47" s="268"/>
      <c r="EJ47" s="268"/>
      <c r="EK47" s="268"/>
      <c r="EL47" s="268"/>
      <c r="EM47" s="268"/>
      <c r="EN47" s="268"/>
      <c r="EO47" s="268"/>
      <c r="EP47" s="268"/>
      <c r="EQ47" s="268"/>
      <c r="ER47" s="268"/>
      <c r="ES47" s="268"/>
      <c r="ET47" s="268"/>
      <c r="EU47" s="259"/>
      <c r="EV47" s="259"/>
      <c r="EW47" s="259"/>
      <c r="EX47" s="258" t="str">
        <f t="shared" si="52"/>
        <v/>
      </c>
      <c r="EY47" s="258" t="str">
        <f t="shared" si="53"/>
        <v/>
      </c>
      <c r="EZ47" s="258" t="str">
        <f t="shared" si="54"/>
        <v/>
      </c>
      <c r="FA47" s="259" t="str">
        <f t="shared" si="55"/>
        <v/>
      </c>
      <c r="FB47" s="259" t="str">
        <f t="shared" si="56"/>
        <v/>
      </c>
      <c r="FC47" s="259" t="str">
        <f t="shared" si="57"/>
        <v/>
      </c>
      <c r="FD47" s="259" t="str">
        <f t="shared" si="58"/>
        <v/>
      </c>
      <c r="FE47" s="259" t="str">
        <f t="shared" si="59"/>
        <v/>
      </c>
      <c r="FF47" s="259" t="str">
        <f t="shared" si="60"/>
        <v/>
      </c>
      <c r="FG47" s="259" t="str">
        <f t="shared" si="61"/>
        <v/>
      </c>
      <c r="FH47" s="259" t="str">
        <f t="shared" si="62"/>
        <v/>
      </c>
      <c r="FI47" s="258" t="str">
        <f t="shared" si="63"/>
        <v/>
      </c>
      <c r="FJ47" s="260" t="str">
        <f t="shared" si="64"/>
        <v/>
      </c>
      <c r="FK47" s="259" t="str">
        <f t="shared" si="65"/>
        <v/>
      </c>
      <c r="FL47" s="259" t="str">
        <f t="shared" si="66"/>
        <v/>
      </c>
      <c r="FM47" s="259" t="str">
        <f t="shared" si="67"/>
        <v/>
      </c>
      <c r="FN47" s="259"/>
      <c r="FO47" s="259"/>
      <c r="FP47" s="259"/>
      <c r="FQ47" s="259"/>
      <c r="FR47" s="259"/>
      <c r="FS47" s="259"/>
      <c r="FT47" s="259"/>
      <c r="FU47" s="259"/>
      <c r="FV47" s="259" t="str">
        <f t="shared" si="68"/>
        <v/>
      </c>
      <c r="FW47" s="259" t="str">
        <f t="shared" si="69"/>
        <v/>
      </c>
      <c r="FX47" s="259" t="str">
        <f t="shared" si="70"/>
        <v/>
      </c>
      <c r="FY47" s="259"/>
      <c r="FZ47" s="259"/>
      <c r="GA47" s="259"/>
      <c r="GB47" s="259"/>
      <c r="GC47" s="259"/>
      <c r="GD47" s="259"/>
      <c r="GE47" s="259"/>
      <c r="GF47" s="259"/>
      <c r="GG47" s="259"/>
      <c r="GH47" s="259"/>
      <c r="GI47" s="259"/>
      <c r="GJ47" s="259"/>
      <c r="GK47" s="259"/>
      <c r="GL47" s="259"/>
      <c r="GM47" s="259"/>
      <c r="GN47" s="259"/>
      <c r="GO47" s="259" t="s">
        <v>263</v>
      </c>
      <c r="GP47" s="259"/>
      <c r="GQ47" s="259"/>
      <c r="GR47" s="259"/>
      <c r="GS47" s="259"/>
    </row>
    <row r="48" spans="1:201" s="271" customFormat="1" ht="79.5" customHeight="1">
      <c r="A48" s="287" t="str">
        <f t="shared" si="36"/>
        <v>114學年度第一學期</v>
      </c>
      <c r="B48" s="259"/>
      <c r="C48" s="398"/>
      <c r="D48" s="272" t="s">
        <v>94</v>
      </c>
      <c r="E48" s="272"/>
      <c r="F48" s="272"/>
      <c r="G48" s="273"/>
      <c r="H48" s="399"/>
      <c r="I48" s="399"/>
      <c r="J48" s="399"/>
      <c r="K48" s="399"/>
      <c r="L48" s="399"/>
      <c r="M48" s="400"/>
      <c r="N48" s="401"/>
      <c r="O48" s="243" t="s">
        <v>914</v>
      </c>
      <c r="P48" s="273" t="s">
        <v>869</v>
      </c>
      <c r="Q48" s="402"/>
      <c r="R48" s="403"/>
      <c r="S48" s="404"/>
      <c r="T48" s="405"/>
      <c r="U48" s="405"/>
      <c r="V48" s="405"/>
      <c r="W48" s="416"/>
      <c r="X48" s="405"/>
      <c r="Y48" s="405"/>
      <c r="Z48" s="405"/>
      <c r="AA48" s="405"/>
      <c r="AB48" s="405"/>
      <c r="AC48" s="405"/>
      <c r="AD48" s="405"/>
      <c r="AE48" s="405"/>
      <c r="AF48" s="406"/>
      <c r="AG48" s="407"/>
      <c r="AH48" s="407"/>
      <c r="AI48" s="407"/>
      <c r="AJ48" s="407"/>
      <c r="AK48" s="399"/>
      <c r="AL48" s="399"/>
      <c r="AM48" s="399"/>
      <c r="AN48" s="399"/>
      <c r="AO48" s="408"/>
      <c r="AP48" s="408"/>
      <c r="AQ48" s="417"/>
      <c r="AR48" s="417"/>
      <c r="AS48" s="398"/>
      <c r="AT48" s="398"/>
      <c r="AU48" s="398"/>
      <c r="AV48" s="398"/>
      <c r="AW48" s="398"/>
      <c r="AX48" s="398"/>
      <c r="AY48" s="410"/>
      <c r="AZ48" s="410"/>
      <c r="BA48" s="410"/>
      <c r="BB48" s="410"/>
      <c r="BC48" s="418"/>
      <c r="BD48" s="412"/>
      <c r="BE48" s="413"/>
      <c r="BF48" s="413"/>
      <c r="BG48" s="413"/>
      <c r="BH48" s="413"/>
      <c r="BI48" s="398"/>
      <c r="BJ48" s="398"/>
      <c r="BK48" s="398"/>
      <c r="BL48" s="398"/>
      <c r="BM48" s="398"/>
      <c r="BN48" s="398"/>
      <c r="BO48" s="398"/>
      <c r="BP48" s="398"/>
      <c r="BQ48" s="398"/>
      <c r="BR48" s="398"/>
      <c r="BS48" s="398"/>
      <c r="BT48" s="398"/>
      <c r="BU48" s="398"/>
      <c r="BV48" s="398"/>
      <c r="BW48" s="415" t="s">
        <v>1192</v>
      </c>
      <c r="BX48" s="415" t="s">
        <v>1193</v>
      </c>
      <c r="BY48" s="414"/>
      <c r="BZ48" s="415" t="s">
        <v>1192</v>
      </c>
      <c r="CA48" s="415" t="s">
        <v>1193</v>
      </c>
      <c r="CB48" s="414"/>
      <c r="CC48" s="414" t="s">
        <v>1194</v>
      </c>
      <c r="CD48" s="415" t="s">
        <v>1195</v>
      </c>
      <c r="CE48" s="414"/>
      <c r="CF48" s="414"/>
      <c r="CG48" s="414"/>
      <c r="CH48" s="415" t="s">
        <v>1196</v>
      </c>
      <c r="CI48" s="415" t="s">
        <v>1197</v>
      </c>
      <c r="CJ48" s="415" t="s">
        <v>1198</v>
      </c>
      <c r="CK48" s="414" t="s">
        <v>1199</v>
      </c>
      <c r="CL48" s="399"/>
      <c r="CM48" s="399"/>
      <c r="CN48" s="399"/>
      <c r="CO48" s="244">
        <f t="shared" si="37"/>
        <v>0</v>
      </c>
      <c r="CP48" s="288" t="s">
        <v>176</v>
      </c>
      <c r="CQ48" s="245" t="str">
        <f t="shared" si="38"/>
        <v/>
      </c>
      <c r="CR48" s="245" t="str">
        <f t="shared" si="39"/>
        <v/>
      </c>
      <c r="CS48" s="245">
        <v>0</v>
      </c>
      <c r="CT48" s="245" t="str">
        <f t="shared" si="71"/>
        <v/>
      </c>
      <c r="CU48" s="245" t="str">
        <f t="shared" si="40"/>
        <v/>
      </c>
      <c r="CV48" s="245" t="str">
        <f t="shared" si="41"/>
        <v/>
      </c>
      <c r="CW48" s="245" t="str">
        <f t="shared" si="42"/>
        <v/>
      </c>
      <c r="CX48" s="245" t="str">
        <f t="shared" si="43"/>
        <v/>
      </c>
      <c r="CY48" s="245" t="str">
        <f t="shared" si="44"/>
        <v/>
      </c>
      <c r="CZ48" s="245" t="str">
        <f t="shared" si="45"/>
        <v/>
      </c>
      <c r="DA48" s="261"/>
      <c r="DB48" s="261"/>
      <c r="DC48" s="262"/>
      <c r="DD48" s="262"/>
      <c r="DE48" s="263"/>
      <c r="DF48" s="275">
        <f>'編號 No41.家庭成員'!X$4</f>
        <v>1</v>
      </c>
      <c r="DG48" s="265">
        <f>'編號 No41.家庭成員'!N$23</f>
        <v>0</v>
      </c>
      <c r="DH48" s="265">
        <f>'編號 No41.家庭成員'!O$23</f>
        <v>0</v>
      </c>
      <c r="DI48" s="265">
        <f>'編號 No41.家庭成員'!P$23</f>
        <v>0</v>
      </c>
      <c r="DJ48" s="265">
        <f>'編號 No41.家庭成員'!Q$23</f>
        <v>0</v>
      </c>
      <c r="DK48" s="265">
        <f>'編號 No41.家庭成員'!R$23</f>
        <v>0</v>
      </c>
      <c r="DL48" s="266">
        <f t="shared" si="46"/>
        <v>0</v>
      </c>
      <c r="DM48" s="266">
        <f t="shared" si="47"/>
        <v>0</v>
      </c>
      <c r="DN48" s="266">
        <f t="shared" si="48"/>
        <v>0</v>
      </c>
      <c r="DO48" s="267" t="str">
        <f t="shared" si="49"/>
        <v>身份空白</v>
      </c>
      <c r="DP48" s="267" t="str">
        <f t="shared" si="50"/>
        <v>身份空白</v>
      </c>
      <c r="DQ48" s="267" t="str">
        <f t="shared" si="51"/>
        <v>身份空白</v>
      </c>
      <c r="DR48" s="268">
        <v>0</v>
      </c>
      <c r="DS48" s="268"/>
      <c r="DT48" s="268"/>
      <c r="DU48" s="268"/>
      <c r="DV48" s="268"/>
      <c r="DW48" s="268"/>
      <c r="DX48" s="268"/>
      <c r="DY48" s="268"/>
      <c r="DZ48" s="268"/>
      <c r="EA48" s="268"/>
      <c r="EB48" s="268">
        <f t="shared" si="35"/>
        <v>0</v>
      </c>
      <c r="EC48" s="268"/>
      <c r="ED48" s="268"/>
      <c r="EE48" s="268"/>
      <c r="EF48" s="268"/>
      <c r="EG48" s="268"/>
      <c r="EH48" s="268"/>
      <c r="EI48" s="268"/>
      <c r="EJ48" s="268"/>
      <c r="EK48" s="268"/>
      <c r="EL48" s="268"/>
      <c r="EM48" s="268"/>
      <c r="EN48" s="268"/>
      <c r="EO48" s="268"/>
      <c r="EP48" s="268"/>
      <c r="EQ48" s="268"/>
      <c r="ER48" s="268"/>
      <c r="ES48" s="268"/>
      <c r="ET48" s="268"/>
      <c r="EU48" s="259"/>
      <c r="EV48" s="259"/>
      <c r="EW48" s="259"/>
      <c r="EX48" s="258" t="str">
        <f t="shared" si="52"/>
        <v/>
      </c>
      <c r="EY48" s="258" t="str">
        <f t="shared" si="53"/>
        <v/>
      </c>
      <c r="EZ48" s="258" t="str">
        <f t="shared" si="54"/>
        <v/>
      </c>
      <c r="FA48" s="259" t="str">
        <f t="shared" si="55"/>
        <v/>
      </c>
      <c r="FB48" s="259" t="str">
        <f t="shared" si="56"/>
        <v/>
      </c>
      <c r="FC48" s="259" t="str">
        <f t="shared" si="57"/>
        <v/>
      </c>
      <c r="FD48" s="259" t="str">
        <f t="shared" si="58"/>
        <v/>
      </c>
      <c r="FE48" s="259" t="str">
        <f t="shared" si="59"/>
        <v/>
      </c>
      <c r="FF48" s="259" t="str">
        <f t="shared" si="60"/>
        <v/>
      </c>
      <c r="FG48" s="259" t="str">
        <f t="shared" si="61"/>
        <v/>
      </c>
      <c r="FH48" s="259" t="str">
        <f t="shared" si="62"/>
        <v/>
      </c>
      <c r="FI48" s="258" t="str">
        <f t="shared" si="63"/>
        <v/>
      </c>
      <c r="FJ48" s="260" t="str">
        <f t="shared" si="64"/>
        <v/>
      </c>
      <c r="FK48" s="259" t="str">
        <f t="shared" si="65"/>
        <v/>
      </c>
      <c r="FL48" s="259" t="str">
        <f t="shared" si="66"/>
        <v/>
      </c>
      <c r="FM48" s="259" t="str">
        <f t="shared" si="67"/>
        <v/>
      </c>
      <c r="FN48" s="259"/>
      <c r="FO48" s="259"/>
      <c r="FP48" s="259"/>
      <c r="FQ48" s="259"/>
      <c r="FR48" s="259"/>
      <c r="FS48" s="259"/>
      <c r="FT48" s="259"/>
      <c r="FU48" s="259"/>
      <c r="FV48" s="259" t="str">
        <f t="shared" si="68"/>
        <v/>
      </c>
      <c r="FW48" s="259" t="str">
        <f t="shared" si="69"/>
        <v/>
      </c>
      <c r="FX48" s="259" t="str">
        <f t="shared" si="70"/>
        <v/>
      </c>
      <c r="FY48" s="259"/>
      <c r="FZ48" s="259"/>
      <c r="GA48" s="259"/>
      <c r="GB48" s="259"/>
      <c r="GC48" s="259"/>
      <c r="GD48" s="259"/>
      <c r="GE48" s="259"/>
      <c r="GF48" s="259"/>
      <c r="GG48" s="259"/>
      <c r="GH48" s="259"/>
      <c r="GI48" s="259"/>
      <c r="GJ48" s="259"/>
      <c r="GK48" s="259"/>
      <c r="GL48" s="259"/>
      <c r="GM48" s="259"/>
      <c r="GN48" s="259"/>
      <c r="GO48" s="259" t="s">
        <v>263</v>
      </c>
      <c r="GP48" s="259"/>
      <c r="GQ48" s="259"/>
      <c r="GR48" s="259"/>
      <c r="GS48" s="259"/>
    </row>
    <row r="49" spans="1:201" s="271" customFormat="1" ht="79.5" customHeight="1">
      <c r="A49" s="287" t="str">
        <f t="shared" si="36"/>
        <v>114學年度第一學期</v>
      </c>
      <c r="B49" s="259"/>
      <c r="C49" s="398"/>
      <c r="D49" s="272" t="s">
        <v>95</v>
      </c>
      <c r="E49" s="272"/>
      <c r="F49" s="272"/>
      <c r="G49" s="273"/>
      <c r="H49" s="399"/>
      <c r="I49" s="399"/>
      <c r="J49" s="399"/>
      <c r="K49" s="399"/>
      <c r="L49" s="399"/>
      <c r="M49" s="400"/>
      <c r="N49" s="401"/>
      <c r="O49" s="243" t="s">
        <v>914</v>
      </c>
      <c r="P49" s="273" t="s">
        <v>869</v>
      </c>
      <c r="Q49" s="402"/>
      <c r="R49" s="403"/>
      <c r="S49" s="404"/>
      <c r="T49" s="405"/>
      <c r="U49" s="405"/>
      <c r="V49" s="405"/>
      <c r="W49" s="416"/>
      <c r="X49" s="405"/>
      <c r="Y49" s="405"/>
      <c r="Z49" s="405"/>
      <c r="AA49" s="405"/>
      <c r="AB49" s="405"/>
      <c r="AC49" s="405"/>
      <c r="AD49" s="405"/>
      <c r="AE49" s="405"/>
      <c r="AF49" s="406"/>
      <c r="AG49" s="407"/>
      <c r="AH49" s="407"/>
      <c r="AI49" s="407"/>
      <c r="AJ49" s="407"/>
      <c r="AK49" s="399"/>
      <c r="AL49" s="399"/>
      <c r="AM49" s="399"/>
      <c r="AN49" s="399"/>
      <c r="AO49" s="408"/>
      <c r="AP49" s="408"/>
      <c r="AQ49" s="417"/>
      <c r="AR49" s="417"/>
      <c r="AS49" s="398"/>
      <c r="AT49" s="398"/>
      <c r="AU49" s="398"/>
      <c r="AV49" s="398"/>
      <c r="AW49" s="398"/>
      <c r="AX49" s="398"/>
      <c r="AY49" s="410"/>
      <c r="AZ49" s="410"/>
      <c r="BA49" s="410"/>
      <c r="BB49" s="410"/>
      <c r="BC49" s="418"/>
      <c r="BD49" s="412"/>
      <c r="BE49" s="413"/>
      <c r="BF49" s="413"/>
      <c r="BG49" s="413"/>
      <c r="BH49" s="413"/>
      <c r="BI49" s="398"/>
      <c r="BJ49" s="398"/>
      <c r="BK49" s="398"/>
      <c r="BL49" s="398"/>
      <c r="BM49" s="398"/>
      <c r="BN49" s="398"/>
      <c r="BO49" s="398"/>
      <c r="BP49" s="398"/>
      <c r="BQ49" s="398"/>
      <c r="BR49" s="398"/>
      <c r="BS49" s="398"/>
      <c r="BT49" s="398"/>
      <c r="BU49" s="398"/>
      <c r="BV49" s="398"/>
      <c r="BW49" s="415" t="s">
        <v>1192</v>
      </c>
      <c r="BX49" s="415" t="s">
        <v>1193</v>
      </c>
      <c r="BY49" s="414"/>
      <c r="BZ49" s="415" t="s">
        <v>1192</v>
      </c>
      <c r="CA49" s="415" t="s">
        <v>1193</v>
      </c>
      <c r="CB49" s="414"/>
      <c r="CC49" s="414" t="s">
        <v>1194</v>
      </c>
      <c r="CD49" s="415" t="s">
        <v>1195</v>
      </c>
      <c r="CE49" s="414"/>
      <c r="CF49" s="414"/>
      <c r="CG49" s="414"/>
      <c r="CH49" s="415" t="s">
        <v>1196</v>
      </c>
      <c r="CI49" s="415" t="s">
        <v>1197</v>
      </c>
      <c r="CJ49" s="415" t="s">
        <v>1198</v>
      </c>
      <c r="CK49" s="414" t="s">
        <v>1199</v>
      </c>
      <c r="CL49" s="399"/>
      <c r="CM49" s="399"/>
      <c r="CN49" s="399"/>
      <c r="CO49" s="244">
        <f t="shared" si="37"/>
        <v>0</v>
      </c>
      <c r="CP49" s="288" t="s">
        <v>176</v>
      </c>
      <c r="CQ49" s="245" t="str">
        <f t="shared" si="38"/>
        <v/>
      </c>
      <c r="CR49" s="245" t="str">
        <f t="shared" si="39"/>
        <v/>
      </c>
      <c r="CS49" s="245">
        <v>0</v>
      </c>
      <c r="CT49" s="245" t="str">
        <f t="shared" si="71"/>
        <v/>
      </c>
      <c r="CU49" s="245" t="str">
        <f t="shared" si="40"/>
        <v/>
      </c>
      <c r="CV49" s="245" t="str">
        <f t="shared" si="41"/>
        <v/>
      </c>
      <c r="CW49" s="245" t="str">
        <f t="shared" si="42"/>
        <v/>
      </c>
      <c r="CX49" s="245" t="str">
        <f t="shared" si="43"/>
        <v/>
      </c>
      <c r="CY49" s="245" t="str">
        <f t="shared" si="44"/>
        <v/>
      </c>
      <c r="CZ49" s="245" t="str">
        <f t="shared" si="45"/>
        <v/>
      </c>
      <c r="DA49" s="261"/>
      <c r="DB49" s="261"/>
      <c r="DC49" s="262"/>
      <c r="DD49" s="262"/>
      <c r="DE49" s="263"/>
      <c r="DF49" s="275">
        <f>'編號 No42.家庭成員'!X$4</f>
        <v>1</v>
      </c>
      <c r="DG49" s="265">
        <f>'編號 No42.家庭成員'!N$23</f>
        <v>0</v>
      </c>
      <c r="DH49" s="265">
        <f>'編號 No42.家庭成員'!O$23</f>
        <v>0</v>
      </c>
      <c r="DI49" s="265">
        <f>'編號 No42.家庭成員'!P$23</f>
        <v>0</v>
      </c>
      <c r="DJ49" s="265">
        <f>'編號 No42.家庭成員'!Q$23</f>
        <v>0</v>
      </c>
      <c r="DK49" s="265">
        <f>'編號 No42.家庭成員'!R$23</f>
        <v>0</v>
      </c>
      <c r="DL49" s="266">
        <f t="shared" si="46"/>
        <v>0</v>
      </c>
      <c r="DM49" s="266">
        <f t="shared" si="47"/>
        <v>0</v>
      </c>
      <c r="DN49" s="266">
        <f t="shared" si="48"/>
        <v>0</v>
      </c>
      <c r="DO49" s="267" t="str">
        <f t="shared" si="49"/>
        <v>身份空白</v>
      </c>
      <c r="DP49" s="267" t="str">
        <f t="shared" si="50"/>
        <v>身份空白</v>
      </c>
      <c r="DQ49" s="267" t="str">
        <f t="shared" si="51"/>
        <v>身份空白</v>
      </c>
      <c r="DR49" s="268">
        <v>0</v>
      </c>
      <c r="DS49" s="268"/>
      <c r="DT49" s="268"/>
      <c r="DU49" s="268"/>
      <c r="DV49" s="268"/>
      <c r="DW49" s="268"/>
      <c r="DX49" s="268"/>
      <c r="DY49" s="268"/>
      <c r="DZ49" s="268"/>
      <c r="EA49" s="268"/>
      <c r="EB49" s="268">
        <f t="shared" si="35"/>
        <v>0</v>
      </c>
      <c r="EC49" s="268"/>
      <c r="ED49" s="268"/>
      <c r="EE49" s="268"/>
      <c r="EF49" s="268"/>
      <c r="EG49" s="268"/>
      <c r="EH49" s="268"/>
      <c r="EI49" s="268"/>
      <c r="EJ49" s="268"/>
      <c r="EK49" s="268"/>
      <c r="EL49" s="268"/>
      <c r="EM49" s="268"/>
      <c r="EN49" s="268"/>
      <c r="EO49" s="268"/>
      <c r="EP49" s="268"/>
      <c r="EQ49" s="268"/>
      <c r="ER49" s="268"/>
      <c r="ES49" s="268"/>
      <c r="ET49" s="268"/>
      <c r="EU49" s="259"/>
      <c r="EV49" s="259"/>
      <c r="EW49" s="259"/>
      <c r="EX49" s="258" t="str">
        <f t="shared" si="52"/>
        <v/>
      </c>
      <c r="EY49" s="258" t="str">
        <f t="shared" si="53"/>
        <v/>
      </c>
      <c r="EZ49" s="258" t="str">
        <f t="shared" si="54"/>
        <v/>
      </c>
      <c r="FA49" s="259" t="str">
        <f t="shared" si="55"/>
        <v/>
      </c>
      <c r="FB49" s="259" t="str">
        <f t="shared" si="56"/>
        <v/>
      </c>
      <c r="FC49" s="259" t="str">
        <f t="shared" si="57"/>
        <v/>
      </c>
      <c r="FD49" s="259" t="str">
        <f t="shared" si="58"/>
        <v/>
      </c>
      <c r="FE49" s="259" t="str">
        <f t="shared" si="59"/>
        <v/>
      </c>
      <c r="FF49" s="259" t="str">
        <f t="shared" si="60"/>
        <v/>
      </c>
      <c r="FG49" s="259" t="str">
        <f t="shared" si="61"/>
        <v/>
      </c>
      <c r="FH49" s="259" t="str">
        <f t="shared" si="62"/>
        <v/>
      </c>
      <c r="FI49" s="258" t="str">
        <f t="shared" si="63"/>
        <v/>
      </c>
      <c r="FJ49" s="260" t="str">
        <f t="shared" si="64"/>
        <v/>
      </c>
      <c r="FK49" s="259" t="str">
        <f t="shared" si="65"/>
        <v/>
      </c>
      <c r="FL49" s="259" t="str">
        <f t="shared" si="66"/>
        <v/>
      </c>
      <c r="FM49" s="259" t="str">
        <f t="shared" si="67"/>
        <v/>
      </c>
      <c r="FN49" s="259"/>
      <c r="FO49" s="259"/>
      <c r="FP49" s="259"/>
      <c r="FQ49" s="259"/>
      <c r="FR49" s="259"/>
      <c r="FS49" s="259"/>
      <c r="FT49" s="259"/>
      <c r="FU49" s="259"/>
      <c r="FV49" s="259" t="str">
        <f t="shared" si="68"/>
        <v/>
      </c>
      <c r="FW49" s="259" t="str">
        <f t="shared" si="69"/>
        <v/>
      </c>
      <c r="FX49" s="259" t="str">
        <f t="shared" si="70"/>
        <v/>
      </c>
      <c r="FY49" s="259"/>
      <c r="FZ49" s="259"/>
      <c r="GA49" s="259"/>
      <c r="GB49" s="259"/>
      <c r="GC49" s="259"/>
      <c r="GD49" s="259"/>
      <c r="GE49" s="259"/>
      <c r="GF49" s="259"/>
      <c r="GG49" s="259"/>
      <c r="GH49" s="259"/>
      <c r="GI49" s="259"/>
      <c r="GJ49" s="259"/>
      <c r="GK49" s="259"/>
      <c r="GL49" s="259"/>
      <c r="GM49" s="259"/>
      <c r="GN49" s="259"/>
      <c r="GO49" s="259" t="s">
        <v>263</v>
      </c>
      <c r="GP49" s="259"/>
      <c r="GQ49" s="259"/>
      <c r="GR49" s="259"/>
      <c r="GS49" s="259"/>
    </row>
    <row r="50" spans="1:201" s="271" customFormat="1" ht="79.5" customHeight="1">
      <c r="A50" s="287" t="str">
        <f t="shared" si="36"/>
        <v>114學年度第一學期</v>
      </c>
      <c r="B50" s="259"/>
      <c r="C50" s="398"/>
      <c r="D50" s="272" t="s">
        <v>96</v>
      </c>
      <c r="E50" s="272"/>
      <c r="F50" s="272"/>
      <c r="G50" s="273"/>
      <c r="H50" s="399"/>
      <c r="I50" s="399"/>
      <c r="J50" s="399"/>
      <c r="K50" s="399"/>
      <c r="L50" s="399"/>
      <c r="M50" s="400"/>
      <c r="N50" s="401"/>
      <c r="O50" s="243" t="s">
        <v>914</v>
      </c>
      <c r="P50" s="273" t="s">
        <v>869</v>
      </c>
      <c r="Q50" s="402"/>
      <c r="R50" s="403"/>
      <c r="S50" s="404"/>
      <c r="T50" s="405"/>
      <c r="U50" s="405"/>
      <c r="V50" s="405"/>
      <c r="W50" s="416"/>
      <c r="X50" s="405"/>
      <c r="Y50" s="405"/>
      <c r="Z50" s="405"/>
      <c r="AA50" s="405"/>
      <c r="AB50" s="405"/>
      <c r="AC50" s="405"/>
      <c r="AD50" s="405"/>
      <c r="AE50" s="405"/>
      <c r="AF50" s="406"/>
      <c r="AG50" s="407"/>
      <c r="AH50" s="407"/>
      <c r="AI50" s="407"/>
      <c r="AJ50" s="407"/>
      <c r="AK50" s="399"/>
      <c r="AL50" s="399"/>
      <c r="AM50" s="399"/>
      <c r="AN50" s="399"/>
      <c r="AO50" s="408"/>
      <c r="AP50" s="408"/>
      <c r="AQ50" s="417"/>
      <c r="AR50" s="417"/>
      <c r="AS50" s="398"/>
      <c r="AT50" s="398"/>
      <c r="AU50" s="398"/>
      <c r="AV50" s="398"/>
      <c r="AW50" s="398"/>
      <c r="AX50" s="398"/>
      <c r="AY50" s="410"/>
      <c r="AZ50" s="410"/>
      <c r="BA50" s="410"/>
      <c r="BB50" s="410"/>
      <c r="BC50" s="418"/>
      <c r="BD50" s="412"/>
      <c r="BE50" s="413"/>
      <c r="BF50" s="413"/>
      <c r="BG50" s="413"/>
      <c r="BH50" s="413"/>
      <c r="BI50" s="398"/>
      <c r="BJ50" s="398"/>
      <c r="BK50" s="398"/>
      <c r="BL50" s="398"/>
      <c r="BM50" s="398"/>
      <c r="BN50" s="398"/>
      <c r="BO50" s="398"/>
      <c r="BP50" s="398"/>
      <c r="BQ50" s="398"/>
      <c r="BR50" s="398"/>
      <c r="BS50" s="398"/>
      <c r="BT50" s="398"/>
      <c r="BU50" s="398"/>
      <c r="BV50" s="398"/>
      <c r="BW50" s="415" t="s">
        <v>1192</v>
      </c>
      <c r="BX50" s="415" t="s">
        <v>1193</v>
      </c>
      <c r="BY50" s="414"/>
      <c r="BZ50" s="415" t="s">
        <v>1192</v>
      </c>
      <c r="CA50" s="415" t="s">
        <v>1193</v>
      </c>
      <c r="CB50" s="414"/>
      <c r="CC50" s="414" t="s">
        <v>1194</v>
      </c>
      <c r="CD50" s="415" t="s">
        <v>1195</v>
      </c>
      <c r="CE50" s="414"/>
      <c r="CF50" s="414"/>
      <c r="CG50" s="414"/>
      <c r="CH50" s="415" t="s">
        <v>1196</v>
      </c>
      <c r="CI50" s="415" t="s">
        <v>1197</v>
      </c>
      <c r="CJ50" s="415" t="s">
        <v>1198</v>
      </c>
      <c r="CK50" s="414" t="s">
        <v>1199</v>
      </c>
      <c r="CL50" s="399"/>
      <c r="CM50" s="399"/>
      <c r="CN50" s="399"/>
      <c r="CO50" s="244">
        <f t="shared" si="37"/>
        <v>0</v>
      </c>
      <c r="CP50" s="288" t="s">
        <v>176</v>
      </c>
      <c r="CQ50" s="245" t="str">
        <f t="shared" si="38"/>
        <v/>
      </c>
      <c r="CR50" s="245" t="str">
        <f t="shared" si="39"/>
        <v/>
      </c>
      <c r="CS50" s="245">
        <v>0</v>
      </c>
      <c r="CT50" s="245" t="str">
        <f t="shared" si="71"/>
        <v/>
      </c>
      <c r="CU50" s="245" t="str">
        <f t="shared" si="40"/>
        <v/>
      </c>
      <c r="CV50" s="245" t="str">
        <f t="shared" si="41"/>
        <v/>
      </c>
      <c r="CW50" s="245" t="str">
        <f t="shared" si="42"/>
        <v/>
      </c>
      <c r="CX50" s="245" t="str">
        <f t="shared" si="43"/>
        <v/>
      </c>
      <c r="CY50" s="245" t="str">
        <f t="shared" si="44"/>
        <v/>
      </c>
      <c r="CZ50" s="245" t="str">
        <f t="shared" si="45"/>
        <v/>
      </c>
      <c r="DA50" s="261"/>
      <c r="DB50" s="261"/>
      <c r="DC50" s="262"/>
      <c r="DD50" s="262"/>
      <c r="DE50" s="263"/>
      <c r="DF50" s="275">
        <f>'編號 No43.家庭成員'!X$4</f>
        <v>1</v>
      </c>
      <c r="DG50" s="265">
        <f>'編號 No43.家庭成員'!N$23</f>
        <v>0</v>
      </c>
      <c r="DH50" s="265">
        <f>'編號 No43.家庭成員'!O$23</f>
        <v>0</v>
      </c>
      <c r="DI50" s="265">
        <f>'編號 No43.家庭成員'!P$23</f>
        <v>0</v>
      </c>
      <c r="DJ50" s="265">
        <f>'編號 No43.家庭成員'!Q$23</f>
        <v>0</v>
      </c>
      <c r="DK50" s="265">
        <f>'編號 No43.家庭成員'!R$23</f>
        <v>0</v>
      </c>
      <c r="DL50" s="266">
        <f t="shared" si="46"/>
        <v>0</v>
      </c>
      <c r="DM50" s="266">
        <f t="shared" si="47"/>
        <v>0</v>
      </c>
      <c r="DN50" s="266">
        <f t="shared" si="48"/>
        <v>0</v>
      </c>
      <c r="DO50" s="267" t="str">
        <f t="shared" si="49"/>
        <v>身份空白</v>
      </c>
      <c r="DP50" s="267" t="str">
        <f t="shared" si="50"/>
        <v>身份空白</v>
      </c>
      <c r="DQ50" s="267" t="str">
        <f t="shared" si="51"/>
        <v>身份空白</v>
      </c>
      <c r="DR50" s="268">
        <v>0</v>
      </c>
      <c r="DS50" s="268"/>
      <c r="DT50" s="268"/>
      <c r="DU50" s="268"/>
      <c r="DV50" s="268"/>
      <c r="DW50" s="268"/>
      <c r="DX50" s="268"/>
      <c r="DY50" s="268"/>
      <c r="DZ50" s="268"/>
      <c r="EA50" s="268"/>
      <c r="EB50" s="268">
        <f t="shared" si="35"/>
        <v>0</v>
      </c>
      <c r="EC50" s="268"/>
      <c r="ED50" s="268"/>
      <c r="EE50" s="268"/>
      <c r="EF50" s="268"/>
      <c r="EG50" s="268"/>
      <c r="EH50" s="268"/>
      <c r="EI50" s="268"/>
      <c r="EJ50" s="268"/>
      <c r="EK50" s="268"/>
      <c r="EL50" s="268"/>
      <c r="EM50" s="268"/>
      <c r="EN50" s="268"/>
      <c r="EO50" s="268"/>
      <c r="EP50" s="268"/>
      <c r="EQ50" s="268"/>
      <c r="ER50" s="268"/>
      <c r="ES50" s="268"/>
      <c r="ET50" s="268"/>
      <c r="EU50" s="259"/>
      <c r="EV50" s="259"/>
      <c r="EW50" s="259"/>
      <c r="EX50" s="258" t="str">
        <f t="shared" si="52"/>
        <v/>
      </c>
      <c r="EY50" s="258" t="str">
        <f t="shared" si="53"/>
        <v/>
      </c>
      <c r="EZ50" s="258" t="str">
        <f t="shared" si="54"/>
        <v/>
      </c>
      <c r="FA50" s="259" t="str">
        <f t="shared" si="55"/>
        <v/>
      </c>
      <c r="FB50" s="259" t="str">
        <f t="shared" si="56"/>
        <v/>
      </c>
      <c r="FC50" s="259" t="str">
        <f t="shared" si="57"/>
        <v/>
      </c>
      <c r="FD50" s="259" t="str">
        <f t="shared" si="58"/>
        <v/>
      </c>
      <c r="FE50" s="259" t="str">
        <f t="shared" si="59"/>
        <v/>
      </c>
      <c r="FF50" s="259" t="str">
        <f t="shared" si="60"/>
        <v/>
      </c>
      <c r="FG50" s="259" t="str">
        <f t="shared" si="61"/>
        <v/>
      </c>
      <c r="FH50" s="259" t="str">
        <f t="shared" si="62"/>
        <v/>
      </c>
      <c r="FI50" s="258" t="str">
        <f t="shared" si="63"/>
        <v/>
      </c>
      <c r="FJ50" s="260" t="str">
        <f t="shared" si="64"/>
        <v/>
      </c>
      <c r="FK50" s="259" t="str">
        <f t="shared" si="65"/>
        <v/>
      </c>
      <c r="FL50" s="259" t="str">
        <f t="shared" si="66"/>
        <v/>
      </c>
      <c r="FM50" s="259" t="str">
        <f t="shared" si="67"/>
        <v/>
      </c>
      <c r="FN50" s="259"/>
      <c r="FO50" s="259"/>
      <c r="FP50" s="259"/>
      <c r="FQ50" s="259"/>
      <c r="FR50" s="259"/>
      <c r="FS50" s="259"/>
      <c r="FT50" s="259"/>
      <c r="FU50" s="259"/>
      <c r="FV50" s="259" t="str">
        <f t="shared" si="68"/>
        <v/>
      </c>
      <c r="FW50" s="259" t="str">
        <f t="shared" si="69"/>
        <v/>
      </c>
      <c r="FX50" s="259" t="str">
        <f t="shared" si="70"/>
        <v/>
      </c>
      <c r="FY50" s="259"/>
      <c r="FZ50" s="259"/>
      <c r="GA50" s="259"/>
      <c r="GB50" s="259"/>
      <c r="GC50" s="259"/>
      <c r="GD50" s="259"/>
      <c r="GE50" s="259"/>
      <c r="GF50" s="259"/>
      <c r="GG50" s="259"/>
      <c r="GH50" s="259"/>
      <c r="GI50" s="259"/>
      <c r="GJ50" s="259"/>
      <c r="GK50" s="259"/>
      <c r="GL50" s="259"/>
      <c r="GM50" s="259"/>
      <c r="GN50" s="259"/>
      <c r="GO50" s="259" t="s">
        <v>263</v>
      </c>
      <c r="GP50" s="259"/>
      <c r="GQ50" s="259"/>
      <c r="GR50" s="259"/>
      <c r="GS50" s="259"/>
    </row>
    <row r="51" spans="1:201" s="271" customFormat="1" ht="79.5" customHeight="1">
      <c r="A51" s="287" t="str">
        <f t="shared" si="36"/>
        <v>114學年度第一學期</v>
      </c>
      <c r="B51" s="259"/>
      <c r="C51" s="398"/>
      <c r="D51" s="272" t="s">
        <v>97</v>
      </c>
      <c r="E51" s="272"/>
      <c r="F51" s="272"/>
      <c r="G51" s="273"/>
      <c r="H51" s="399"/>
      <c r="I51" s="399"/>
      <c r="J51" s="399"/>
      <c r="K51" s="399"/>
      <c r="L51" s="399"/>
      <c r="M51" s="400"/>
      <c r="N51" s="401"/>
      <c r="O51" s="243" t="s">
        <v>914</v>
      </c>
      <c r="P51" s="273" t="s">
        <v>869</v>
      </c>
      <c r="Q51" s="402"/>
      <c r="R51" s="403"/>
      <c r="S51" s="404"/>
      <c r="T51" s="405"/>
      <c r="U51" s="405"/>
      <c r="V51" s="405"/>
      <c r="W51" s="416"/>
      <c r="X51" s="405"/>
      <c r="Y51" s="405"/>
      <c r="Z51" s="405"/>
      <c r="AA51" s="405"/>
      <c r="AB51" s="405"/>
      <c r="AC51" s="405"/>
      <c r="AD51" s="405"/>
      <c r="AE51" s="405"/>
      <c r="AF51" s="406"/>
      <c r="AG51" s="407"/>
      <c r="AH51" s="407"/>
      <c r="AI51" s="407"/>
      <c r="AJ51" s="407"/>
      <c r="AK51" s="399"/>
      <c r="AL51" s="399"/>
      <c r="AM51" s="399"/>
      <c r="AN51" s="399"/>
      <c r="AO51" s="408"/>
      <c r="AP51" s="408"/>
      <c r="AQ51" s="417"/>
      <c r="AR51" s="417"/>
      <c r="AS51" s="398"/>
      <c r="AT51" s="398"/>
      <c r="AU51" s="398"/>
      <c r="AV51" s="398"/>
      <c r="AW51" s="398"/>
      <c r="AX51" s="398"/>
      <c r="AY51" s="410"/>
      <c r="AZ51" s="410"/>
      <c r="BA51" s="410"/>
      <c r="BB51" s="410"/>
      <c r="BC51" s="418"/>
      <c r="BD51" s="412"/>
      <c r="BE51" s="413"/>
      <c r="BF51" s="413"/>
      <c r="BG51" s="413"/>
      <c r="BH51" s="413"/>
      <c r="BI51" s="398"/>
      <c r="BJ51" s="398"/>
      <c r="BK51" s="398"/>
      <c r="BL51" s="398"/>
      <c r="BM51" s="398"/>
      <c r="BN51" s="398"/>
      <c r="BO51" s="398"/>
      <c r="BP51" s="398"/>
      <c r="BQ51" s="398"/>
      <c r="BR51" s="398"/>
      <c r="BS51" s="398"/>
      <c r="BT51" s="398"/>
      <c r="BU51" s="398"/>
      <c r="BV51" s="398"/>
      <c r="BW51" s="415" t="s">
        <v>1192</v>
      </c>
      <c r="BX51" s="415" t="s">
        <v>1193</v>
      </c>
      <c r="BY51" s="414"/>
      <c r="BZ51" s="415" t="s">
        <v>1192</v>
      </c>
      <c r="CA51" s="415" t="s">
        <v>1193</v>
      </c>
      <c r="CB51" s="414"/>
      <c r="CC51" s="414" t="s">
        <v>1194</v>
      </c>
      <c r="CD51" s="415" t="s">
        <v>1195</v>
      </c>
      <c r="CE51" s="414"/>
      <c r="CF51" s="414"/>
      <c r="CG51" s="414"/>
      <c r="CH51" s="415" t="s">
        <v>1196</v>
      </c>
      <c r="CI51" s="415" t="s">
        <v>1197</v>
      </c>
      <c r="CJ51" s="415" t="s">
        <v>1198</v>
      </c>
      <c r="CK51" s="414" t="s">
        <v>1199</v>
      </c>
      <c r="CL51" s="399"/>
      <c r="CM51" s="399"/>
      <c r="CN51" s="399"/>
      <c r="CO51" s="244">
        <f t="shared" si="37"/>
        <v>0</v>
      </c>
      <c r="CP51" s="288" t="s">
        <v>176</v>
      </c>
      <c r="CQ51" s="245" t="str">
        <f t="shared" si="38"/>
        <v/>
      </c>
      <c r="CR51" s="245" t="str">
        <f t="shared" si="39"/>
        <v/>
      </c>
      <c r="CS51" s="245">
        <v>0</v>
      </c>
      <c r="CT51" s="245" t="str">
        <f t="shared" si="71"/>
        <v/>
      </c>
      <c r="CU51" s="245" t="str">
        <f t="shared" si="40"/>
        <v/>
      </c>
      <c r="CV51" s="245" t="str">
        <f t="shared" si="41"/>
        <v/>
      </c>
      <c r="CW51" s="245" t="str">
        <f t="shared" si="42"/>
        <v/>
      </c>
      <c r="CX51" s="245" t="str">
        <f t="shared" si="43"/>
        <v/>
      </c>
      <c r="CY51" s="245" t="str">
        <f t="shared" si="44"/>
        <v/>
      </c>
      <c r="CZ51" s="245" t="str">
        <f t="shared" si="45"/>
        <v/>
      </c>
      <c r="DA51" s="261"/>
      <c r="DB51" s="261"/>
      <c r="DC51" s="262"/>
      <c r="DD51" s="262"/>
      <c r="DE51" s="262"/>
      <c r="DF51" s="275">
        <f>'編號 No44.家庭成員'!X$4</f>
        <v>1</v>
      </c>
      <c r="DG51" s="265">
        <f>'編號 No44.家庭成員'!N$23</f>
        <v>0</v>
      </c>
      <c r="DH51" s="265">
        <f>'編號 No44.家庭成員'!O$23</f>
        <v>0</v>
      </c>
      <c r="DI51" s="265">
        <f>'編號 No44.家庭成員'!P$23</f>
        <v>0</v>
      </c>
      <c r="DJ51" s="265">
        <f>'編號 No44.家庭成員'!Q$23</f>
        <v>0</v>
      </c>
      <c r="DK51" s="265">
        <f>'編號 No44.家庭成員'!R$23</f>
        <v>0</v>
      </c>
      <c r="DL51" s="266">
        <f t="shared" si="46"/>
        <v>0</v>
      </c>
      <c r="DM51" s="266">
        <f t="shared" si="47"/>
        <v>0</v>
      </c>
      <c r="DN51" s="266">
        <f t="shared" si="48"/>
        <v>0</v>
      </c>
      <c r="DO51" s="267" t="str">
        <f t="shared" si="49"/>
        <v>身份空白</v>
      </c>
      <c r="DP51" s="267" t="str">
        <f t="shared" si="50"/>
        <v>身份空白</v>
      </c>
      <c r="DQ51" s="267" t="str">
        <f t="shared" si="51"/>
        <v>身份空白</v>
      </c>
      <c r="DR51" s="268">
        <v>0</v>
      </c>
      <c r="DS51" s="268"/>
      <c r="DT51" s="268"/>
      <c r="DU51" s="268"/>
      <c r="DV51" s="268"/>
      <c r="DW51" s="268"/>
      <c r="DX51" s="268"/>
      <c r="DY51" s="268"/>
      <c r="DZ51" s="268"/>
      <c r="EA51" s="268"/>
      <c r="EB51" s="268">
        <f t="shared" si="35"/>
        <v>0</v>
      </c>
      <c r="EC51" s="268"/>
      <c r="ED51" s="268"/>
      <c r="EE51" s="268"/>
      <c r="EF51" s="268"/>
      <c r="EG51" s="268"/>
      <c r="EH51" s="268"/>
      <c r="EI51" s="268"/>
      <c r="EJ51" s="268"/>
      <c r="EK51" s="268"/>
      <c r="EL51" s="268"/>
      <c r="EM51" s="268"/>
      <c r="EN51" s="268"/>
      <c r="EO51" s="268"/>
      <c r="EP51" s="268"/>
      <c r="EQ51" s="268"/>
      <c r="ER51" s="268"/>
      <c r="ES51" s="268"/>
      <c r="ET51" s="268"/>
      <c r="EU51" s="259"/>
      <c r="EV51" s="259"/>
      <c r="EW51" s="259"/>
      <c r="EX51" s="258" t="str">
        <f t="shared" si="52"/>
        <v/>
      </c>
      <c r="EY51" s="258" t="str">
        <f t="shared" si="53"/>
        <v/>
      </c>
      <c r="EZ51" s="258" t="str">
        <f t="shared" si="54"/>
        <v/>
      </c>
      <c r="FA51" s="259" t="str">
        <f t="shared" si="55"/>
        <v/>
      </c>
      <c r="FB51" s="259" t="str">
        <f t="shared" si="56"/>
        <v/>
      </c>
      <c r="FC51" s="259" t="str">
        <f t="shared" si="57"/>
        <v/>
      </c>
      <c r="FD51" s="259" t="str">
        <f t="shared" si="58"/>
        <v/>
      </c>
      <c r="FE51" s="259" t="str">
        <f t="shared" si="59"/>
        <v/>
      </c>
      <c r="FF51" s="259" t="str">
        <f t="shared" si="60"/>
        <v/>
      </c>
      <c r="FG51" s="259" t="str">
        <f t="shared" si="61"/>
        <v/>
      </c>
      <c r="FH51" s="259" t="str">
        <f t="shared" si="62"/>
        <v/>
      </c>
      <c r="FI51" s="258" t="str">
        <f t="shared" si="63"/>
        <v/>
      </c>
      <c r="FJ51" s="260" t="str">
        <f t="shared" si="64"/>
        <v/>
      </c>
      <c r="FK51" s="259" t="str">
        <f t="shared" si="65"/>
        <v/>
      </c>
      <c r="FL51" s="259" t="str">
        <f t="shared" si="66"/>
        <v/>
      </c>
      <c r="FM51" s="259" t="str">
        <f t="shared" si="67"/>
        <v/>
      </c>
      <c r="FN51" s="259"/>
      <c r="FO51" s="259"/>
      <c r="FP51" s="259"/>
      <c r="FQ51" s="259"/>
      <c r="FR51" s="259"/>
      <c r="FS51" s="259"/>
      <c r="FT51" s="259"/>
      <c r="FU51" s="259"/>
      <c r="FV51" s="259" t="str">
        <f t="shared" si="68"/>
        <v/>
      </c>
      <c r="FW51" s="259" t="str">
        <f t="shared" si="69"/>
        <v/>
      </c>
      <c r="FX51" s="259" t="str">
        <f t="shared" si="70"/>
        <v/>
      </c>
      <c r="FY51" s="259"/>
      <c r="FZ51" s="259"/>
      <c r="GA51" s="259"/>
      <c r="GB51" s="259"/>
      <c r="GC51" s="259"/>
      <c r="GD51" s="259"/>
      <c r="GE51" s="259"/>
      <c r="GF51" s="259"/>
      <c r="GG51" s="259"/>
      <c r="GH51" s="259"/>
      <c r="GI51" s="259"/>
      <c r="GJ51" s="259"/>
      <c r="GK51" s="259"/>
      <c r="GL51" s="259"/>
      <c r="GM51" s="259"/>
      <c r="GN51" s="259"/>
      <c r="GO51" s="259" t="s">
        <v>263</v>
      </c>
      <c r="GP51" s="259"/>
      <c r="GQ51" s="259"/>
      <c r="GR51" s="259"/>
      <c r="GS51" s="259"/>
    </row>
    <row r="52" spans="1:201" s="271" customFormat="1" ht="79.5" customHeight="1">
      <c r="A52" s="287" t="str">
        <f t="shared" si="36"/>
        <v>114學年度第一學期</v>
      </c>
      <c r="B52" s="259"/>
      <c r="C52" s="398"/>
      <c r="D52" s="272" t="s">
        <v>98</v>
      </c>
      <c r="E52" s="272"/>
      <c r="F52" s="272"/>
      <c r="G52" s="273"/>
      <c r="H52" s="399"/>
      <c r="I52" s="399"/>
      <c r="J52" s="399"/>
      <c r="K52" s="399"/>
      <c r="L52" s="399"/>
      <c r="M52" s="400"/>
      <c r="N52" s="401"/>
      <c r="O52" s="243" t="s">
        <v>914</v>
      </c>
      <c r="P52" s="273" t="s">
        <v>869</v>
      </c>
      <c r="Q52" s="402"/>
      <c r="R52" s="403"/>
      <c r="S52" s="404"/>
      <c r="T52" s="405"/>
      <c r="U52" s="405"/>
      <c r="V52" s="405"/>
      <c r="W52" s="416"/>
      <c r="X52" s="405"/>
      <c r="Y52" s="405"/>
      <c r="Z52" s="405"/>
      <c r="AA52" s="405"/>
      <c r="AB52" s="405"/>
      <c r="AC52" s="405"/>
      <c r="AD52" s="405"/>
      <c r="AE52" s="405"/>
      <c r="AF52" s="406"/>
      <c r="AG52" s="407"/>
      <c r="AH52" s="407"/>
      <c r="AI52" s="407"/>
      <c r="AJ52" s="407"/>
      <c r="AK52" s="399"/>
      <c r="AL52" s="399"/>
      <c r="AM52" s="399"/>
      <c r="AN52" s="399"/>
      <c r="AO52" s="408"/>
      <c r="AP52" s="408"/>
      <c r="AQ52" s="417"/>
      <c r="AR52" s="417"/>
      <c r="AS52" s="398"/>
      <c r="AT52" s="398"/>
      <c r="AU52" s="398"/>
      <c r="AV52" s="398"/>
      <c r="AW52" s="398"/>
      <c r="AX52" s="398"/>
      <c r="AY52" s="410"/>
      <c r="AZ52" s="410"/>
      <c r="BA52" s="410"/>
      <c r="BB52" s="410"/>
      <c r="BC52" s="418"/>
      <c r="BD52" s="412"/>
      <c r="BE52" s="413"/>
      <c r="BF52" s="413"/>
      <c r="BG52" s="413"/>
      <c r="BH52" s="413"/>
      <c r="BI52" s="398"/>
      <c r="BJ52" s="398"/>
      <c r="BK52" s="398"/>
      <c r="BL52" s="398"/>
      <c r="BM52" s="398"/>
      <c r="BN52" s="398"/>
      <c r="BO52" s="398"/>
      <c r="BP52" s="398"/>
      <c r="BQ52" s="398"/>
      <c r="BR52" s="398"/>
      <c r="BS52" s="398"/>
      <c r="BT52" s="398"/>
      <c r="BU52" s="398"/>
      <c r="BV52" s="398"/>
      <c r="BW52" s="415" t="s">
        <v>1192</v>
      </c>
      <c r="BX52" s="415" t="s">
        <v>1193</v>
      </c>
      <c r="BY52" s="414"/>
      <c r="BZ52" s="415" t="s">
        <v>1192</v>
      </c>
      <c r="CA52" s="415" t="s">
        <v>1193</v>
      </c>
      <c r="CB52" s="414"/>
      <c r="CC52" s="414" t="s">
        <v>1194</v>
      </c>
      <c r="CD52" s="415" t="s">
        <v>1195</v>
      </c>
      <c r="CE52" s="414"/>
      <c r="CF52" s="414"/>
      <c r="CG52" s="414"/>
      <c r="CH52" s="415" t="s">
        <v>1196</v>
      </c>
      <c r="CI52" s="415" t="s">
        <v>1197</v>
      </c>
      <c r="CJ52" s="415" t="s">
        <v>1198</v>
      </c>
      <c r="CK52" s="414" t="s">
        <v>1199</v>
      </c>
      <c r="CL52" s="399"/>
      <c r="CM52" s="399"/>
      <c r="CN52" s="399"/>
      <c r="CO52" s="244">
        <f t="shared" si="37"/>
        <v>0</v>
      </c>
      <c r="CP52" s="288" t="s">
        <v>176</v>
      </c>
      <c r="CQ52" s="245" t="str">
        <f t="shared" si="38"/>
        <v/>
      </c>
      <c r="CR52" s="245" t="str">
        <f t="shared" si="39"/>
        <v/>
      </c>
      <c r="CS52" s="245">
        <v>0</v>
      </c>
      <c r="CT52" s="245" t="str">
        <f t="shared" si="71"/>
        <v/>
      </c>
      <c r="CU52" s="245" t="str">
        <f t="shared" si="40"/>
        <v/>
      </c>
      <c r="CV52" s="245" t="str">
        <f t="shared" si="41"/>
        <v/>
      </c>
      <c r="CW52" s="245" t="str">
        <f t="shared" si="42"/>
        <v/>
      </c>
      <c r="CX52" s="245" t="str">
        <f t="shared" si="43"/>
        <v/>
      </c>
      <c r="CY52" s="245" t="str">
        <f t="shared" si="44"/>
        <v/>
      </c>
      <c r="CZ52" s="245" t="str">
        <f t="shared" si="45"/>
        <v/>
      </c>
      <c r="DA52" s="261"/>
      <c r="DB52" s="261"/>
      <c r="DC52" s="262"/>
      <c r="DD52" s="262"/>
      <c r="DE52" s="263"/>
      <c r="DF52" s="275">
        <f>'編號 No45.家庭成員 '!X$4</f>
        <v>1</v>
      </c>
      <c r="DG52" s="265">
        <f>'編號 No45.家庭成員 '!N$23</f>
        <v>0</v>
      </c>
      <c r="DH52" s="265">
        <f>'編號 No45.家庭成員 '!O$23</f>
        <v>0</v>
      </c>
      <c r="DI52" s="265">
        <f>'編號 No45.家庭成員 '!P$23</f>
        <v>0</v>
      </c>
      <c r="DJ52" s="265">
        <f>'編號 No45.家庭成員 '!Q$23</f>
        <v>0</v>
      </c>
      <c r="DK52" s="265">
        <f>'編號 No45.家庭成員 '!R$23</f>
        <v>0</v>
      </c>
      <c r="DL52" s="266">
        <f t="shared" si="46"/>
        <v>0</v>
      </c>
      <c r="DM52" s="266">
        <f t="shared" si="47"/>
        <v>0</v>
      </c>
      <c r="DN52" s="266">
        <f t="shared" si="48"/>
        <v>0</v>
      </c>
      <c r="DO52" s="267" t="str">
        <f t="shared" si="49"/>
        <v>身份空白</v>
      </c>
      <c r="DP52" s="267" t="str">
        <f t="shared" si="50"/>
        <v>身份空白</v>
      </c>
      <c r="DQ52" s="267" t="str">
        <f t="shared" si="51"/>
        <v>身份空白</v>
      </c>
      <c r="DR52" s="268">
        <v>0</v>
      </c>
      <c r="DS52" s="268"/>
      <c r="DT52" s="268"/>
      <c r="DU52" s="268"/>
      <c r="DV52" s="268"/>
      <c r="DW52" s="268"/>
      <c r="DX52" s="268"/>
      <c r="DY52" s="268"/>
      <c r="DZ52" s="268"/>
      <c r="EA52" s="268"/>
      <c r="EB52" s="268">
        <f t="shared" si="35"/>
        <v>0</v>
      </c>
      <c r="EC52" s="268"/>
      <c r="ED52" s="268"/>
      <c r="EE52" s="268"/>
      <c r="EF52" s="268"/>
      <c r="EG52" s="268"/>
      <c r="EH52" s="268"/>
      <c r="EI52" s="268"/>
      <c r="EJ52" s="268"/>
      <c r="EK52" s="268"/>
      <c r="EL52" s="268"/>
      <c r="EM52" s="268"/>
      <c r="EN52" s="268"/>
      <c r="EO52" s="268"/>
      <c r="EP52" s="268"/>
      <c r="EQ52" s="268"/>
      <c r="ER52" s="268"/>
      <c r="ES52" s="268"/>
      <c r="ET52" s="268"/>
      <c r="EU52" s="259"/>
      <c r="EV52" s="259"/>
      <c r="EW52" s="259"/>
      <c r="EX52" s="258" t="str">
        <f t="shared" si="52"/>
        <v/>
      </c>
      <c r="EY52" s="258" t="str">
        <f t="shared" si="53"/>
        <v/>
      </c>
      <c r="EZ52" s="258" t="str">
        <f t="shared" si="54"/>
        <v/>
      </c>
      <c r="FA52" s="259" t="str">
        <f t="shared" si="55"/>
        <v/>
      </c>
      <c r="FB52" s="259" t="str">
        <f t="shared" si="56"/>
        <v/>
      </c>
      <c r="FC52" s="259" t="str">
        <f t="shared" si="57"/>
        <v/>
      </c>
      <c r="FD52" s="259" t="str">
        <f t="shared" si="58"/>
        <v/>
      </c>
      <c r="FE52" s="259" t="str">
        <f t="shared" si="59"/>
        <v/>
      </c>
      <c r="FF52" s="259" t="str">
        <f t="shared" si="60"/>
        <v/>
      </c>
      <c r="FG52" s="259" t="str">
        <f t="shared" si="61"/>
        <v/>
      </c>
      <c r="FH52" s="259" t="str">
        <f t="shared" si="62"/>
        <v/>
      </c>
      <c r="FI52" s="258" t="str">
        <f t="shared" si="63"/>
        <v/>
      </c>
      <c r="FJ52" s="260" t="str">
        <f t="shared" si="64"/>
        <v/>
      </c>
      <c r="FK52" s="259" t="str">
        <f t="shared" si="65"/>
        <v/>
      </c>
      <c r="FL52" s="259" t="str">
        <f t="shared" si="66"/>
        <v/>
      </c>
      <c r="FM52" s="259" t="str">
        <f t="shared" si="67"/>
        <v/>
      </c>
      <c r="FN52" s="259"/>
      <c r="FO52" s="259"/>
      <c r="FP52" s="259"/>
      <c r="FQ52" s="259"/>
      <c r="FR52" s="259"/>
      <c r="FS52" s="259"/>
      <c r="FT52" s="259"/>
      <c r="FU52" s="259"/>
      <c r="FV52" s="259" t="str">
        <f t="shared" si="68"/>
        <v/>
      </c>
      <c r="FW52" s="259" t="str">
        <f t="shared" si="69"/>
        <v/>
      </c>
      <c r="FX52" s="259" t="str">
        <f t="shared" si="70"/>
        <v/>
      </c>
      <c r="FY52" s="259"/>
      <c r="FZ52" s="259"/>
      <c r="GA52" s="259"/>
      <c r="GB52" s="259"/>
      <c r="GC52" s="259"/>
      <c r="GD52" s="259"/>
      <c r="GE52" s="259"/>
      <c r="GF52" s="259"/>
      <c r="GG52" s="259"/>
      <c r="GH52" s="259"/>
      <c r="GI52" s="259"/>
      <c r="GJ52" s="259"/>
      <c r="GK52" s="259"/>
      <c r="GL52" s="259"/>
      <c r="GM52" s="259"/>
      <c r="GN52" s="259"/>
      <c r="GO52" s="259" t="s">
        <v>263</v>
      </c>
      <c r="GP52" s="259"/>
      <c r="GQ52" s="259"/>
      <c r="GR52" s="259"/>
      <c r="GS52" s="259"/>
    </row>
    <row r="53" spans="1:201" s="271" customFormat="1" ht="79.5" customHeight="1">
      <c r="A53" s="287" t="str">
        <f t="shared" si="36"/>
        <v>114學年度第一學期</v>
      </c>
      <c r="B53" s="259"/>
      <c r="C53" s="398"/>
      <c r="D53" s="272" t="s">
        <v>99</v>
      </c>
      <c r="E53" s="272"/>
      <c r="F53" s="272"/>
      <c r="G53" s="273"/>
      <c r="H53" s="399"/>
      <c r="I53" s="399"/>
      <c r="J53" s="399"/>
      <c r="K53" s="399"/>
      <c r="L53" s="399"/>
      <c r="M53" s="400"/>
      <c r="N53" s="401"/>
      <c r="O53" s="243" t="s">
        <v>914</v>
      </c>
      <c r="P53" s="273" t="s">
        <v>869</v>
      </c>
      <c r="Q53" s="402"/>
      <c r="R53" s="403"/>
      <c r="S53" s="404"/>
      <c r="T53" s="405"/>
      <c r="U53" s="405"/>
      <c r="V53" s="405"/>
      <c r="W53" s="416"/>
      <c r="X53" s="405"/>
      <c r="Y53" s="405"/>
      <c r="Z53" s="405"/>
      <c r="AA53" s="405"/>
      <c r="AB53" s="405"/>
      <c r="AC53" s="405"/>
      <c r="AD53" s="405"/>
      <c r="AE53" s="405"/>
      <c r="AF53" s="406"/>
      <c r="AG53" s="407"/>
      <c r="AH53" s="407"/>
      <c r="AI53" s="407"/>
      <c r="AJ53" s="407"/>
      <c r="AK53" s="399"/>
      <c r="AL53" s="399"/>
      <c r="AM53" s="399"/>
      <c r="AN53" s="399"/>
      <c r="AO53" s="408"/>
      <c r="AP53" s="408"/>
      <c r="AQ53" s="417"/>
      <c r="AR53" s="417"/>
      <c r="AS53" s="398"/>
      <c r="AT53" s="398"/>
      <c r="AU53" s="398"/>
      <c r="AV53" s="398"/>
      <c r="AW53" s="398"/>
      <c r="AX53" s="398"/>
      <c r="AY53" s="410"/>
      <c r="AZ53" s="410"/>
      <c r="BA53" s="410"/>
      <c r="BB53" s="410"/>
      <c r="BC53" s="418"/>
      <c r="BD53" s="412"/>
      <c r="BE53" s="413"/>
      <c r="BF53" s="413"/>
      <c r="BG53" s="413"/>
      <c r="BH53" s="413"/>
      <c r="BI53" s="398"/>
      <c r="BJ53" s="398"/>
      <c r="BK53" s="398"/>
      <c r="BL53" s="398"/>
      <c r="BM53" s="398"/>
      <c r="BN53" s="398"/>
      <c r="BO53" s="398"/>
      <c r="BP53" s="398"/>
      <c r="BQ53" s="398"/>
      <c r="BR53" s="398"/>
      <c r="BS53" s="398"/>
      <c r="BT53" s="398"/>
      <c r="BU53" s="398"/>
      <c r="BV53" s="398"/>
      <c r="BW53" s="415" t="s">
        <v>1192</v>
      </c>
      <c r="BX53" s="415" t="s">
        <v>1193</v>
      </c>
      <c r="BY53" s="414"/>
      <c r="BZ53" s="415" t="s">
        <v>1192</v>
      </c>
      <c r="CA53" s="415" t="s">
        <v>1193</v>
      </c>
      <c r="CB53" s="414"/>
      <c r="CC53" s="414" t="s">
        <v>1194</v>
      </c>
      <c r="CD53" s="415" t="s">
        <v>1195</v>
      </c>
      <c r="CE53" s="414"/>
      <c r="CF53" s="414"/>
      <c r="CG53" s="414"/>
      <c r="CH53" s="415" t="s">
        <v>1196</v>
      </c>
      <c r="CI53" s="415" t="s">
        <v>1197</v>
      </c>
      <c r="CJ53" s="415" t="s">
        <v>1198</v>
      </c>
      <c r="CK53" s="414" t="s">
        <v>1199</v>
      </c>
      <c r="CL53" s="399"/>
      <c r="CM53" s="399"/>
      <c r="CN53" s="399"/>
      <c r="CO53" s="244">
        <f t="shared" si="37"/>
        <v>0</v>
      </c>
      <c r="CP53" s="288" t="s">
        <v>176</v>
      </c>
      <c r="CQ53" s="245" t="str">
        <f t="shared" si="38"/>
        <v/>
      </c>
      <c r="CR53" s="245" t="str">
        <f t="shared" si="39"/>
        <v/>
      </c>
      <c r="CS53" s="245">
        <v>0</v>
      </c>
      <c r="CT53" s="245" t="str">
        <f t="shared" si="71"/>
        <v/>
      </c>
      <c r="CU53" s="245" t="str">
        <f t="shared" si="40"/>
        <v/>
      </c>
      <c r="CV53" s="245" t="str">
        <f t="shared" si="41"/>
        <v/>
      </c>
      <c r="CW53" s="245" t="str">
        <f t="shared" si="42"/>
        <v/>
      </c>
      <c r="CX53" s="245" t="str">
        <f t="shared" si="43"/>
        <v/>
      </c>
      <c r="CY53" s="245" t="str">
        <f t="shared" si="44"/>
        <v/>
      </c>
      <c r="CZ53" s="245" t="str">
        <f t="shared" si="45"/>
        <v/>
      </c>
      <c r="DA53" s="261"/>
      <c r="DB53" s="261"/>
      <c r="DC53" s="262"/>
      <c r="DD53" s="262"/>
      <c r="DE53" s="263"/>
      <c r="DF53" s="275">
        <f>'編號 No46.家庭成員 '!X$4</f>
        <v>1</v>
      </c>
      <c r="DG53" s="265">
        <f>'編號 No46.家庭成員 '!N$23</f>
        <v>0</v>
      </c>
      <c r="DH53" s="265">
        <f>'編號 No46.家庭成員 '!O$23</f>
        <v>0</v>
      </c>
      <c r="DI53" s="265">
        <f>'編號 No46.家庭成員 '!P$23</f>
        <v>0</v>
      </c>
      <c r="DJ53" s="265">
        <f>'編號 No46.家庭成員 '!Q$23</f>
        <v>0</v>
      </c>
      <c r="DK53" s="265">
        <f>'編號 No46.家庭成員 '!R$23</f>
        <v>0</v>
      </c>
      <c r="DL53" s="266">
        <f t="shared" si="46"/>
        <v>0</v>
      </c>
      <c r="DM53" s="266">
        <f t="shared" si="47"/>
        <v>0</v>
      </c>
      <c r="DN53" s="266">
        <f t="shared" si="48"/>
        <v>0</v>
      </c>
      <c r="DO53" s="267" t="str">
        <f t="shared" si="49"/>
        <v>身份空白</v>
      </c>
      <c r="DP53" s="267" t="str">
        <f t="shared" si="50"/>
        <v>身份空白</v>
      </c>
      <c r="DQ53" s="267" t="str">
        <f t="shared" si="51"/>
        <v>身份空白</v>
      </c>
      <c r="DR53" s="268">
        <v>0</v>
      </c>
      <c r="DS53" s="268"/>
      <c r="DT53" s="268"/>
      <c r="DU53" s="268"/>
      <c r="DV53" s="268"/>
      <c r="DW53" s="268"/>
      <c r="DX53" s="268"/>
      <c r="DY53" s="268"/>
      <c r="DZ53" s="268"/>
      <c r="EA53" s="268"/>
      <c r="EB53" s="268">
        <f t="shared" si="35"/>
        <v>0</v>
      </c>
      <c r="EC53" s="268"/>
      <c r="ED53" s="268"/>
      <c r="EE53" s="268"/>
      <c r="EF53" s="268"/>
      <c r="EG53" s="268"/>
      <c r="EH53" s="268"/>
      <c r="EI53" s="268"/>
      <c r="EJ53" s="268"/>
      <c r="EK53" s="268"/>
      <c r="EL53" s="268"/>
      <c r="EM53" s="268"/>
      <c r="EN53" s="268"/>
      <c r="EO53" s="268"/>
      <c r="EP53" s="268"/>
      <c r="EQ53" s="268"/>
      <c r="ER53" s="268"/>
      <c r="ES53" s="268"/>
      <c r="ET53" s="268"/>
      <c r="EU53" s="259"/>
      <c r="EV53" s="259"/>
      <c r="EW53" s="259"/>
      <c r="EX53" s="258" t="str">
        <f t="shared" si="52"/>
        <v/>
      </c>
      <c r="EY53" s="258" t="str">
        <f t="shared" si="53"/>
        <v/>
      </c>
      <c r="EZ53" s="258" t="str">
        <f t="shared" si="54"/>
        <v/>
      </c>
      <c r="FA53" s="259" t="str">
        <f t="shared" si="55"/>
        <v/>
      </c>
      <c r="FB53" s="259" t="str">
        <f t="shared" si="56"/>
        <v/>
      </c>
      <c r="FC53" s="259" t="str">
        <f t="shared" si="57"/>
        <v/>
      </c>
      <c r="FD53" s="259" t="str">
        <f t="shared" si="58"/>
        <v/>
      </c>
      <c r="FE53" s="259" t="str">
        <f t="shared" si="59"/>
        <v/>
      </c>
      <c r="FF53" s="259" t="str">
        <f t="shared" si="60"/>
        <v/>
      </c>
      <c r="FG53" s="259" t="str">
        <f t="shared" si="61"/>
        <v/>
      </c>
      <c r="FH53" s="259" t="str">
        <f t="shared" si="62"/>
        <v/>
      </c>
      <c r="FI53" s="258" t="str">
        <f t="shared" si="63"/>
        <v/>
      </c>
      <c r="FJ53" s="260" t="str">
        <f t="shared" si="64"/>
        <v/>
      </c>
      <c r="FK53" s="259" t="str">
        <f t="shared" si="65"/>
        <v/>
      </c>
      <c r="FL53" s="259" t="str">
        <f t="shared" si="66"/>
        <v/>
      </c>
      <c r="FM53" s="259" t="str">
        <f t="shared" si="67"/>
        <v/>
      </c>
      <c r="FN53" s="259"/>
      <c r="FO53" s="259"/>
      <c r="FP53" s="259"/>
      <c r="FQ53" s="259"/>
      <c r="FR53" s="259"/>
      <c r="FS53" s="259"/>
      <c r="FT53" s="259"/>
      <c r="FU53" s="259"/>
      <c r="FV53" s="259" t="str">
        <f t="shared" si="68"/>
        <v/>
      </c>
      <c r="FW53" s="259" t="str">
        <f t="shared" si="69"/>
        <v/>
      </c>
      <c r="FX53" s="259" t="str">
        <f t="shared" si="70"/>
        <v/>
      </c>
      <c r="FY53" s="259"/>
      <c r="FZ53" s="259"/>
      <c r="GA53" s="259"/>
      <c r="GB53" s="259"/>
      <c r="GC53" s="259"/>
      <c r="GD53" s="259"/>
      <c r="GE53" s="259"/>
      <c r="GF53" s="259"/>
      <c r="GG53" s="259"/>
      <c r="GH53" s="259"/>
      <c r="GI53" s="259"/>
      <c r="GJ53" s="259"/>
      <c r="GK53" s="259"/>
      <c r="GL53" s="259"/>
      <c r="GM53" s="259"/>
      <c r="GN53" s="259"/>
      <c r="GO53" s="259" t="s">
        <v>263</v>
      </c>
      <c r="GP53" s="259"/>
      <c r="GQ53" s="259"/>
      <c r="GR53" s="259"/>
      <c r="GS53" s="259"/>
    </row>
    <row r="54" spans="1:201" s="271" customFormat="1" ht="79.5" customHeight="1">
      <c r="A54" s="287" t="str">
        <f t="shared" si="36"/>
        <v>114學年度第一學期</v>
      </c>
      <c r="B54" s="259"/>
      <c r="C54" s="398"/>
      <c r="D54" s="272" t="s">
        <v>100</v>
      </c>
      <c r="E54" s="272"/>
      <c r="F54" s="272"/>
      <c r="G54" s="273"/>
      <c r="H54" s="399"/>
      <c r="I54" s="399"/>
      <c r="J54" s="399"/>
      <c r="K54" s="399"/>
      <c r="L54" s="399"/>
      <c r="M54" s="400"/>
      <c r="N54" s="401"/>
      <c r="O54" s="243" t="s">
        <v>914</v>
      </c>
      <c r="P54" s="273" t="s">
        <v>869</v>
      </c>
      <c r="Q54" s="402"/>
      <c r="R54" s="403"/>
      <c r="S54" s="404"/>
      <c r="T54" s="405"/>
      <c r="U54" s="405"/>
      <c r="V54" s="405"/>
      <c r="W54" s="416"/>
      <c r="X54" s="405"/>
      <c r="Y54" s="405"/>
      <c r="Z54" s="405"/>
      <c r="AA54" s="405"/>
      <c r="AB54" s="405"/>
      <c r="AC54" s="405"/>
      <c r="AD54" s="405"/>
      <c r="AE54" s="405"/>
      <c r="AF54" s="406"/>
      <c r="AG54" s="407"/>
      <c r="AH54" s="407"/>
      <c r="AI54" s="407"/>
      <c r="AJ54" s="407"/>
      <c r="AK54" s="399"/>
      <c r="AL54" s="399"/>
      <c r="AM54" s="399"/>
      <c r="AN54" s="399"/>
      <c r="AO54" s="408"/>
      <c r="AP54" s="408"/>
      <c r="AQ54" s="417"/>
      <c r="AR54" s="417"/>
      <c r="AS54" s="398"/>
      <c r="AT54" s="398"/>
      <c r="AU54" s="398"/>
      <c r="AV54" s="398"/>
      <c r="AW54" s="398"/>
      <c r="AX54" s="398"/>
      <c r="AY54" s="410"/>
      <c r="AZ54" s="410"/>
      <c r="BA54" s="410"/>
      <c r="BB54" s="410"/>
      <c r="BC54" s="418"/>
      <c r="BD54" s="412"/>
      <c r="BE54" s="413"/>
      <c r="BF54" s="413"/>
      <c r="BG54" s="413"/>
      <c r="BH54" s="413"/>
      <c r="BI54" s="398"/>
      <c r="BJ54" s="398"/>
      <c r="BK54" s="398"/>
      <c r="BL54" s="398"/>
      <c r="BM54" s="398"/>
      <c r="BN54" s="398"/>
      <c r="BO54" s="398"/>
      <c r="BP54" s="398"/>
      <c r="BQ54" s="398"/>
      <c r="BR54" s="398"/>
      <c r="BS54" s="398"/>
      <c r="BT54" s="398"/>
      <c r="BU54" s="398"/>
      <c r="BV54" s="398"/>
      <c r="BW54" s="415" t="s">
        <v>1192</v>
      </c>
      <c r="BX54" s="415" t="s">
        <v>1193</v>
      </c>
      <c r="BY54" s="414"/>
      <c r="BZ54" s="415" t="s">
        <v>1192</v>
      </c>
      <c r="CA54" s="415" t="s">
        <v>1193</v>
      </c>
      <c r="CB54" s="414"/>
      <c r="CC54" s="414" t="s">
        <v>1194</v>
      </c>
      <c r="CD54" s="415" t="s">
        <v>1195</v>
      </c>
      <c r="CE54" s="414"/>
      <c r="CF54" s="414"/>
      <c r="CG54" s="414"/>
      <c r="CH54" s="415" t="s">
        <v>1196</v>
      </c>
      <c r="CI54" s="415" t="s">
        <v>1197</v>
      </c>
      <c r="CJ54" s="415" t="s">
        <v>1198</v>
      </c>
      <c r="CK54" s="414" t="s">
        <v>1199</v>
      </c>
      <c r="CL54" s="399"/>
      <c r="CM54" s="399"/>
      <c r="CN54" s="399"/>
      <c r="CO54" s="244">
        <f t="shared" si="37"/>
        <v>0</v>
      </c>
      <c r="CP54" s="288" t="s">
        <v>176</v>
      </c>
      <c r="CQ54" s="245" t="str">
        <f t="shared" si="38"/>
        <v/>
      </c>
      <c r="CR54" s="245" t="str">
        <f t="shared" si="39"/>
        <v/>
      </c>
      <c r="CS54" s="245">
        <v>0</v>
      </c>
      <c r="CT54" s="245" t="str">
        <f t="shared" si="71"/>
        <v/>
      </c>
      <c r="CU54" s="245" t="str">
        <f t="shared" si="40"/>
        <v/>
      </c>
      <c r="CV54" s="245" t="str">
        <f t="shared" si="41"/>
        <v/>
      </c>
      <c r="CW54" s="245" t="str">
        <f t="shared" si="42"/>
        <v/>
      </c>
      <c r="CX54" s="245" t="str">
        <f t="shared" si="43"/>
        <v/>
      </c>
      <c r="CY54" s="245" t="str">
        <f t="shared" si="44"/>
        <v/>
      </c>
      <c r="CZ54" s="245" t="str">
        <f t="shared" si="45"/>
        <v/>
      </c>
      <c r="DA54" s="261"/>
      <c r="DB54" s="261"/>
      <c r="DC54" s="262"/>
      <c r="DD54" s="262"/>
      <c r="DE54" s="263"/>
      <c r="DF54" s="275">
        <f>'編號 No47.家庭成員'!X$4</f>
        <v>1</v>
      </c>
      <c r="DG54" s="265">
        <f>'編號 No47.家庭成員'!N$23</f>
        <v>0</v>
      </c>
      <c r="DH54" s="265">
        <f>'編號 No47.家庭成員'!O$23</f>
        <v>0</v>
      </c>
      <c r="DI54" s="265">
        <f>'編號 No47.家庭成員'!P$23</f>
        <v>0</v>
      </c>
      <c r="DJ54" s="265">
        <f>'編號 No47.家庭成員'!Q$23</f>
        <v>0</v>
      </c>
      <c r="DK54" s="265">
        <f>'編號 No47.家庭成員'!R$23</f>
        <v>0</v>
      </c>
      <c r="DL54" s="266">
        <f t="shared" si="46"/>
        <v>0</v>
      </c>
      <c r="DM54" s="266">
        <f t="shared" si="47"/>
        <v>0</v>
      </c>
      <c r="DN54" s="266">
        <f t="shared" si="48"/>
        <v>0</v>
      </c>
      <c r="DO54" s="267" t="str">
        <f t="shared" si="49"/>
        <v>身份空白</v>
      </c>
      <c r="DP54" s="267" t="str">
        <f t="shared" si="50"/>
        <v>身份空白</v>
      </c>
      <c r="DQ54" s="267" t="str">
        <f t="shared" si="51"/>
        <v>身份空白</v>
      </c>
      <c r="DR54" s="268">
        <v>0</v>
      </c>
      <c r="DS54" s="268"/>
      <c r="DT54" s="268"/>
      <c r="DU54" s="268"/>
      <c r="DV54" s="268"/>
      <c r="DW54" s="268"/>
      <c r="DX54" s="268"/>
      <c r="DY54" s="268"/>
      <c r="DZ54" s="268"/>
      <c r="EA54" s="268"/>
      <c r="EB54" s="268">
        <f t="shared" si="35"/>
        <v>0</v>
      </c>
      <c r="EC54" s="268"/>
      <c r="ED54" s="268"/>
      <c r="EE54" s="268"/>
      <c r="EF54" s="268"/>
      <c r="EG54" s="268"/>
      <c r="EH54" s="268"/>
      <c r="EI54" s="268"/>
      <c r="EJ54" s="268"/>
      <c r="EK54" s="268"/>
      <c r="EL54" s="268"/>
      <c r="EM54" s="268"/>
      <c r="EN54" s="268"/>
      <c r="EO54" s="268"/>
      <c r="EP54" s="268"/>
      <c r="EQ54" s="268"/>
      <c r="ER54" s="268"/>
      <c r="ES54" s="268"/>
      <c r="ET54" s="268"/>
      <c r="EU54" s="259"/>
      <c r="EV54" s="259"/>
      <c r="EW54" s="259"/>
      <c r="EX54" s="258" t="str">
        <f t="shared" si="52"/>
        <v/>
      </c>
      <c r="EY54" s="258" t="str">
        <f t="shared" si="53"/>
        <v/>
      </c>
      <c r="EZ54" s="258" t="str">
        <f t="shared" si="54"/>
        <v/>
      </c>
      <c r="FA54" s="259" t="str">
        <f t="shared" si="55"/>
        <v/>
      </c>
      <c r="FB54" s="259" t="str">
        <f t="shared" si="56"/>
        <v/>
      </c>
      <c r="FC54" s="259" t="str">
        <f t="shared" si="57"/>
        <v/>
      </c>
      <c r="FD54" s="259" t="str">
        <f t="shared" si="58"/>
        <v/>
      </c>
      <c r="FE54" s="259" t="str">
        <f t="shared" si="59"/>
        <v/>
      </c>
      <c r="FF54" s="259" t="str">
        <f t="shared" si="60"/>
        <v/>
      </c>
      <c r="FG54" s="259" t="str">
        <f t="shared" si="61"/>
        <v/>
      </c>
      <c r="FH54" s="259" t="str">
        <f t="shared" si="62"/>
        <v/>
      </c>
      <c r="FI54" s="258" t="str">
        <f t="shared" si="63"/>
        <v/>
      </c>
      <c r="FJ54" s="260" t="str">
        <f t="shared" si="64"/>
        <v/>
      </c>
      <c r="FK54" s="259" t="str">
        <f t="shared" si="65"/>
        <v/>
      </c>
      <c r="FL54" s="259" t="str">
        <f t="shared" si="66"/>
        <v/>
      </c>
      <c r="FM54" s="259" t="str">
        <f t="shared" si="67"/>
        <v/>
      </c>
      <c r="FN54" s="259"/>
      <c r="FO54" s="259"/>
      <c r="FP54" s="259"/>
      <c r="FQ54" s="259"/>
      <c r="FR54" s="259"/>
      <c r="FS54" s="259"/>
      <c r="FT54" s="259"/>
      <c r="FU54" s="259"/>
      <c r="FV54" s="259" t="str">
        <f t="shared" si="68"/>
        <v/>
      </c>
      <c r="FW54" s="259" t="str">
        <f t="shared" si="69"/>
        <v/>
      </c>
      <c r="FX54" s="259" t="str">
        <f t="shared" si="70"/>
        <v/>
      </c>
      <c r="FY54" s="259"/>
      <c r="FZ54" s="259"/>
      <c r="GA54" s="259"/>
      <c r="GB54" s="259"/>
      <c r="GC54" s="259"/>
      <c r="GD54" s="259"/>
      <c r="GE54" s="259"/>
      <c r="GF54" s="259"/>
      <c r="GG54" s="259"/>
      <c r="GH54" s="259"/>
      <c r="GI54" s="259"/>
      <c r="GJ54" s="259"/>
      <c r="GK54" s="259"/>
      <c r="GL54" s="259"/>
      <c r="GM54" s="259"/>
      <c r="GN54" s="259"/>
      <c r="GO54" s="259" t="s">
        <v>263</v>
      </c>
      <c r="GP54" s="259"/>
      <c r="GQ54" s="259"/>
      <c r="GR54" s="259"/>
      <c r="GS54" s="259"/>
    </row>
    <row r="55" spans="1:201" s="271" customFormat="1" ht="79.5" customHeight="1">
      <c r="A55" s="287" t="str">
        <f t="shared" si="36"/>
        <v>114學年度第一學期</v>
      </c>
      <c r="B55" s="259"/>
      <c r="C55" s="398"/>
      <c r="D55" s="272" t="s">
        <v>101</v>
      </c>
      <c r="E55" s="272"/>
      <c r="F55" s="272"/>
      <c r="G55" s="273"/>
      <c r="H55" s="399"/>
      <c r="I55" s="399"/>
      <c r="J55" s="399"/>
      <c r="K55" s="399"/>
      <c r="L55" s="399"/>
      <c r="M55" s="400"/>
      <c r="N55" s="401"/>
      <c r="O55" s="243" t="s">
        <v>914</v>
      </c>
      <c r="P55" s="273" t="s">
        <v>869</v>
      </c>
      <c r="Q55" s="402"/>
      <c r="R55" s="403"/>
      <c r="S55" s="404"/>
      <c r="T55" s="405"/>
      <c r="U55" s="405"/>
      <c r="V55" s="405"/>
      <c r="W55" s="416"/>
      <c r="X55" s="405"/>
      <c r="Y55" s="405"/>
      <c r="Z55" s="405"/>
      <c r="AA55" s="405"/>
      <c r="AB55" s="405"/>
      <c r="AC55" s="405"/>
      <c r="AD55" s="405"/>
      <c r="AE55" s="405"/>
      <c r="AF55" s="406"/>
      <c r="AG55" s="407"/>
      <c r="AH55" s="407"/>
      <c r="AI55" s="407"/>
      <c r="AJ55" s="407"/>
      <c r="AK55" s="399"/>
      <c r="AL55" s="399"/>
      <c r="AM55" s="399"/>
      <c r="AN55" s="399"/>
      <c r="AO55" s="408"/>
      <c r="AP55" s="408"/>
      <c r="AQ55" s="417"/>
      <c r="AR55" s="417"/>
      <c r="AS55" s="398"/>
      <c r="AT55" s="398"/>
      <c r="AU55" s="398"/>
      <c r="AV55" s="398"/>
      <c r="AW55" s="398"/>
      <c r="AX55" s="398"/>
      <c r="AY55" s="410"/>
      <c r="AZ55" s="410"/>
      <c r="BA55" s="410"/>
      <c r="BB55" s="410"/>
      <c r="BC55" s="418"/>
      <c r="BD55" s="412"/>
      <c r="BE55" s="413"/>
      <c r="BF55" s="413"/>
      <c r="BG55" s="413"/>
      <c r="BH55" s="413"/>
      <c r="BI55" s="398"/>
      <c r="BJ55" s="398"/>
      <c r="BK55" s="398"/>
      <c r="BL55" s="398"/>
      <c r="BM55" s="398"/>
      <c r="BN55" s="398"/>
      <c r="BO55" s="398"/>
      <c r="BP55" s="398"/>
      <c r="BQ55" s="398"/>
      <c r="BR55" s="398"/>
      <c r="BS55" s="398"/>
      <c r="BT55" s="398"/>
      <c r="BU55" s="398"/>
      <c r="BV55" s="398"/>
      <c r="BW55" s="415" t="s">
        <v>1192</v>
      </c>
      <c r="BX55" s="415" t="s">
        <v>1193</v>
      </c>
      <c r="BY55" s="414"/>
      <c r="BZ55" s="415" t="s">
        <v>1192</v>
      </c>
      <c r="CA55" s="415" t="s">
        <v>1193</v>
      </c>
      <c r="CB55" s="414"/>
      <c r="CC55" s="414" t="s">
        <v>1194</v>
      </c>
      <c r="CD55" s="415" t="s">
        <v>1195</v>
      </c>
      <c r="CE55" s="414"/>
      <c r="CF55" s="414"/>
      <c r="CG55" s="414"/>
      <c r="CH55" s="415" t="s">
        <v>1196</v>
      </c>
      <c r="CI55" s="415" t="s">
        <v>1197</v>
      </c>
      <c r="CJ55" s="415" t="s">
        <v>1198</v>
      </c>
      <c r="CK55" s="414" t="s">
        <v>1199</v>
      </c>
      <c r="CL55" s="399"/>
      <c r="CM55" s="399"/>
      <c r="CN55" s="399"/>
      <c r="CO55" s="244">
        <f t="shared" si="37"/>
        <v>0</v>
      </c>
      <c r="CP55" s="288" t="s">
        <v>176</v>
      </c>
      <c r="CQ55" s="245" t="str">
        <f t="shared" si="38"/>
        <v/>
      </c>
      <c r="CR55" s="245" t="str">
        <f t="shared" si="39"/>
        <v/>
      </c>
      <c r="CS55" s="245">
        <v>0</v>
      </c>
      <c r="CT55" s="245" t="str">
        <f t="shared" si="71"/>
        <v/>
      </c>
      <c r="CU55" s="245" t="str">
        <f t="shared" si="40"/>
        <v/>
      </c>
      <c r="CV55" s="245" t="str">
        <f t="shared" si="41"/>
        <v/>
      </c>
      <c r="CW55" s="245" t="str">
        <f t="shared" si="42"/>
        <v/>
      </c>
      <c r="CX55" s="245" t="str">
        <f t="shared" si="43"/>
        <v/>
      </c>
      <c r="CY55" s="245" t="str">
        <f t="shared" si="44"/>
        <v/>
      </c>
      <c r="CZ55" s="245" t="str">
        <f t="shared" si="45"/>
        <v/>
      </c>
      <c r="DA55" s="261"/>
      <c r="DB55" s="261"/>
      <c r="DC55" s="262"/>
      <c r="DD55" s="262"/>
      <c r="DE55" s="263"/>
      <c r="DF55" s="275">
        <f>'編號 No48.家庭成員'!X$4</f>
        <v>1</v>
      </c>
      <c r="DG55" s="265">
        <f>'編號 No48.家庭成員'!N$23</f>
        <v>0</v>
      </c>
      <c r="DH55" s="265">
        <f>'編號 No48.家庭成員'!O$23</f>
        <v>0</v>
      </c>
      <c r="DI55" s="265">
        <f>'編號 No48.家庭成員'!P$23</f>
        <v>0</v>
      </c>
      <c r="DJ55" s="265">
        <f>'編號 No48.家庭成員'!Q$23</f>
        <v>0</v>
      </c>
      <c r="DK55" s="265">
        <f>'編號 No48.家庭成員'!R$23</f>
        <v>0</v>
      </c>
      <c r="DL55" s="266">
        <f t="shared" si="46"/>
        <v>0</v>
      </c>
      <c r="DM55" s="266">
        <f t="shared" si="47"/>
        <v>0</v>
      </c>
      <c r="DN55" s="266">
        <f t="shared" si="48"/>
        <v>0</v>
      </c>
      <c r="DO55" s="267" t="str">
        <f t="shared" si="49"/>
        <v>身份空白</v>
      </c>
      <c r="DP55" s="267" t="str">
        <f t="shared" si="50"/>
        <v>身份空白</v>
      </c>
      <c r="DQ55" s="267" t="str">
        <f t="shared" si="51"/>
        <v>身份空白</v>
      </c>
      <c r="DR55" s="268">
        <v>0</v>
      </c>
      <c r="DS55" s="268"/>
      <c r="DT55" s="268"/>
      <c r="DU55" s="268"/>
      <c r="DV55" s="268"/>
      <c r="DW55" s="268"/>
      <c r="DX55" s="268"/>
      <c r="DY55" s="268"/>
      <c r="DZ55" s="268"/>
      <c r="EA55" s="268"/>
      <c r="EB55" s="268">
        <f t="shared" si="35"/>
        <v>0</v>
      </c>
      <c r="EC55" s="268"/>
      <c r="ED55" s="268"/>
      <c r="EE55" s="268"/>
      <c r="EF55" s="268"/>
      <c r="EG55" s="268"/>
      <c r="EH55" s="268"/>
      <c r="EI55" s="268"/>
      <c r="EJ55" s="268"/>
      <c r="EK55" s="268"/>
      <c r="EL55" s="268"/>
      <c r="EM55" s="268"/>
      <c r="EN55" s="268"/>
      <c r="EO55" s="268"/>
      <c r="EP55" s="268"/>
      <c r="EQ55" s="268"/>
      <c r="ER55" s="268"/>
      <c r="ES55" s="268"/>
      <c r="ET55" s="268"/>
      <c r="EU55" s="259"/>
      <c r="EV55" s="259"/>
      <c r="EW55" s="259"/>
      <c r="EX55" s="258" t="str">
        <f t="shared" si="52"/>
        <v/>
      </c>
      <c r="EY55" s="258" t="str">
        <f t="shared" si="53"/>
        <v/>
      </c>
      <c r="EZ55" s="258" t="str">
        <f t="shared" si="54"/>
        <v/>
      </c>
      <c r="FA55" s="259" t="str">
        <f t="shared" si="55"/>
        <v/>
      </c>
      <c r="FB55" s="259" t="str">
        <f t="shared" si="56"/>
        <v/>
      </c>
      <c r="FC55" s="259" t="str">
        <f t="shared" si="57"/>
        <v/>
      </c>
      <c r="FD55" s="259" t="str">
        <f t="shared" si="58"/>
        <v/>
      </c>
      <c r="FE55" s="259" t="str">
        <f t="shared" si="59"/>
        <v/>
      </c>
      <c r="FF55" s="259" t="str">
        <f t="shared" si="60"/>
        <v/>
      </c>
      <c r="FG55" s="259" t="str">
        <f t="shared" si="61"/>
        <v/>
      </c>
      <c r="FH55" s="259" t="str">
        <f t="shared" si="62"/>
        <v/>
      </c>
      <c r="FI55" s="258" t="str">
        <f t="shared" si="63"/>
        <v/>
      </c>
      <c r="FJ55" s="260" t="str">
        <f t="shared" si="64"/>
        <v/>
      </c>
      <c r="FK55" s="259" t="str">
        <f t="shared" si="65"/>
        <v/>
      </c>
      <c r="FL55" s="259" t="str">
        <f t="shared" si="66"/>
        <v/>
      </c>
      <c r="FM55" s="259" t="str">
        <f t="shared" si="67"/>
        <v/>
      </c>
      <c r="FN55" s="259"/>
      <c r="FO55" s="259"/>
      <c r="FP55" s="259"/>
      <c r="FQ55" s="259"/>
      <c r="FR55" s="259"/>
      <c r="FS55" s="259"/>
      <c r="FT55" s="259"/>
      <c r="FU55" s="259"/>
      <c r="FV55" s="259" t="str">
        <f t="shared" si="68"/>
        <v/>
      </c>
      <c r="FW55" s="259" t="str">
        <f t="shared" si="69"/>
        <v/>
      </c>
      <c r="FX55" s="259" t="str">
        <f t="shared" si="70"/>
        <v/>
      </c>
      <c r="FY55" s="259"/>
      <c r="FZ55" s="259"/>
      <c r="GA55" s="259"/>
      <c r="GB55" s="259"/>
      <c r="GC55" s="259"/>
      <c r="GD55" s="259"/>
      <c r="GE55" s="259"/>
      <c r="GF55" s="259"/>
      <c r="GG55" s="259"/>
      <c r="GH55" s="259"/>
      <c r="GI55" s="259"/>
      <c r="GJ55" s="259"/>
      <c r="GK55" s="259"/>
      <c r="GL55" s="259"/>
      <c r="GM55" s="259"/>
      <c r="GN55" s="259"/>
      <c r="GO55" s="259" t="s">
        <v>263</v>
      </c>
      <c r="GP55" s="259"/>
      <c r="GQ55" s="259"/>
      <c r="GR55" s="259"/>
      <c r="GS55" s="259"/>
    </row>
    <row r="56" spans="1:201" s="271" customFormat="1" ht="79.5" customHeight="1">
      <c r="A56" s="287" t="str">
        <f t="shared" si="36"/>
        <v>114學年度第一學期</v>
      </c>
      <c r="B56" s="259"/>
      <c r="C56" s="398"/>
      <c r="D56" s="272" t="s">
        <v>102</v>
      </c>
      <c r="E56" s="272"/>
      <c r="F56" s="272"/>
      <c r="G56" s="273"/>
      <c r="H56" s="399"/>
      <c r="I56" s="399"/>
      <c r="J56" s="399"/>
      <c r="K56" s="399"/>
      <c r="L56" s="399"/>
      <c r="M56" s="400"/>
      <c r="N56" s="401"/>
      <c r="O56" s="243" t="s">
        <v>914</v>
      </c>
      <c r="P56" s="273" t="s">
        <v>869</v>
      </c>
      <c r="Q56" s="402"/>
      <c r="R56" s="403"/>
      <c r="S56" s="404"/>
      <c r="T56" s="405"/>
      <c r="U56" s="405"/>
      <c r="V56" s="405"/>
      <c r="W56" s="416"/>
      <c r="X56" s="405"/>
      <c r="Y56" s="405"/>
      <c r="Z56" s="405"/>
      <c r="AA56" s="405"/>
      <c r="AB56" s="405"/>
      <c r="AC56" s="405"/>
      <c r="AD56" s="405"/>
      <c r="AE56" s="405"/>
      <c r="AF56" s="406"/>
      <c r="AG56" s="407"/>
      <c r="AH56" s="407"/>
      <c r="AI56" s="407"/>
      <c r="AJ56" s="407"/>
      <c r="AK56" s="399"/>
      <c r="AL56" s="399"/>
      <c r="AM56" s="399"/>
      <c r="AN56" s="399"/>
      <c r="AO56" s="408"/>
      <c r="AP56" s="408"/>
      <c r="AQ56" s="417"/>
      <c r="AR56" s="417"/>
      <c r="AS56" s="398"/>
      <c r="AT56" s="398"/>
      <c r="AU56" s="398"/>
      <c r="AV56" s="398"/>
      <c r="AW56" s="398"/>
      <c r="AX56" s="398"/>
      <c r="AY56" s="410"/>
      <c r="AZ56" s="410"/>
      <c r="BA56" s="410"/>
      <c r="BB56" s="410"/>
      <c r="BC56" s="418"/>
      <c r="BD56" s="412"/>
      <c r="BE56" s="413"/>
      <c r="BF56" s="413"/>
      <c r="BG56" s="413"/>
      <c r="BH56" s="413"/>
      <c r="BI56" s="398"/>
      <c r="BJ56" s="398"/>
      <c r="BK56" s="398"/>
      <c r="BL56" s="398"/>
      <c r="BM56" s="398"/>
      <c r="BN56" s="398"/>
      <c r="BO56" s="398"/>
      <c r="BP56" s="398"/>
      <c r="BQ56" s="398"/>
      <c r="BR56" s="398"/>
      <c r="BS56" s="398"/>
      <c r="BT56" s="398"/>
      <c r="BU56" s="398"/>
      <c r="BV56" s="398"/>
      <c r="BW56" s="415" t="s">
        <v>1192</v>
      </c>
      <c r="BX56" s="415" t="s">
        <v>1193</v>
      </c>
      <c r="BY56" s="414"/>
      <c r="BZ56" s="415" t="s">
        <v>1192</v>
      </c>
      <c r="CA56" s="415" t="s">
        <v>1193</v>
      </c>
      <c r="CB56" s="414"/>
      <c r="CC56" s="414" t="s">
        <v>1194</v>
      </c>
      <c r="CD56" s="415" t="s">
        <v>1195</v>
      </c>
      <c r="CE56" s="414"/>
      <c r="CF56" s="414"/>
      <c r="CG56" s="414"/>
      <c r="CH56" s="415" t="s">
        <v>1196</v>
      </c>
      <c r="CI56" s="415" t="s">
        <v>1197</v>
      </c>
      <c r="CJ56" s="415" t="s">
        <v>1198</v>
      </c>
      <c r="CK56" s="414" t="s">
        <v>1199</v>
      </c>
      <c r="CL56" s="399"/>
      <c r="CM56" s="399"/>
      <c r="CN56" s="399"/>
      <c r="CO56" s="244">
        <f t="shared" si="37"/>
        <v>0</v>
      </c>
      <c r="CP56" s="288" t="s">
        <v>176</v>
      </c>
      <c r="CQ56" s="245" t="str">
        <f t="shared" si="38"/>
        <v/>
      </c>
      <c r="CR56" s="245" t="str">
        <f t="shared" si="39"/>
        <v/>
      </c>
      <c r="CS56" s="245">
        <v>0</v>
      </c>
      <c r="CT56" s="245" t="str">
        <f t="shared" si="71"/>
        <v/>
      </c>
      <c r="CU56" s="245" t="str">
        <f t="shared" si="40"/>
        <v/>
      </c>
      <c r="CV56" s="245" t="str">
        <f t="shared" si="41"/>
        <v/>
      </c>
      <c r="CW56" s="245" t="str">
        <f t="shared" si="42"/>
        <v/>
      </c>
      <c r="CX56" s="245" t="str">
        <f t="shared" si="43"/>
        <v/>
      </c>
      <c r="CY56" s="245" t="str">
        <f t="shared" si="44"/>
        <v/>
      </c>
      <c r="CZ56" s="245" t="str">
        <f t="shared" si="45"/>
        <v/>
      </c>
      <c r="DA56" s="261"/>
      <c r="DB56" s="261"/>
      <c r="DC56" s="262"/>
      <c r="DD56" s="262"/>
      <c r="DE56" s="263"/>
      <c r="DF56" s="275">
        <f>'編號 No49.家庭成員'!X$4</f>
        <v>1</v>
      </c>
      <c r="DG56" s="265">
        <f>'編號 No49.家庭成員'!N$23</f>
        <v>0</v>
      </c>
      <c r="DH56" s="265">
        <f>'編號 No49.家庭成員'!O$23</f>
        <v>0</v>
      </c>
      <c r="DI56" s="265">
        <f>'編號 No49.家庭成員'!P$23</f>
        <v>0</v>
      </c>
      <c r="DJ56" s="265">
        <f>'編號 No49.家庭成員'!Q$23</f>
        <v>0</v>
      </c>
      <c r="DK56" s="265">
        <f>'編號 No49.家庭成員'!R$23</f>
        <v>0</v>
      </c>
      <c r="DL56" s="266">
        <f t="shared" si="46"/>
        <v>0</v>
      </c>
      <c r="DM56" s="266">
        <f t="shared" si="47"/>
        <v>0</v>
      </c>
      <c r="DN56" s="266">
        <f t="shared" si="48"/>
        <v>0</v>
      </c>
      <c r="DO56" s="267" t="str">
        <f t="shared" si="49"/>
        <v>身份空白</v>
      </c>
      <c r="DP56" s="267" t="str">
        <f t="shared" si="50"/>
        <v>身份空白</v>
      </c>
      <c r="DQ56" s="267" t="str">
        <f t="shared" si="51"/>
        <v>身份空白</v>
      </c>
      <c r="DR56" s="268">
        <v>0</v>
      </c>
      <c r="DS56" s="268"/>
      <c r="DT56" s="268"/>
      <c r="DU56" s="268"/>
      <c r="DV56" s="268"/>
      <c r="DW56" s="268"/>
      <c r="DX56" s="268"/>
      <c r="DY56" s="268"/>
      <c r="DZ56" s="268"/>
      <c r="EA56" s="268"/>
      <c r="EB56" s="268">
        <f t="shared" si="35"/>
        <v>0</v>
      </c>
      <c r="EC56" s="268"/>
      <c r="ED56" s="268"/>
      <c r="EE56" s="268"/>
      <c r="EF56" s="268"/>
      <c r="EG56" s="268"/>
      <c r="EH56" s="268"/>
      <c r="EI56" s="268"/>
      <c r="EJ56" s="268"/>
      <c r="EK56" s="268"/>
      <c r="EL56" s="268"/>
      <c r="EM56" s="268"/>
      <c r="EN56" s="268"/>
      <c r="EO56" s="268"/>
      <c r="EP56" s="268"/>
      <c r="EQ56" s="268"/>
      <c r="ER56" s="268"/>
      <c r="ES56" s="268"/>
      <c r="ET56" s="268"/>
      <c r="EU56" s="259"/>
      <c r="EV56" s="259"/>
      <c r="EW56" s="259"/>
      <c r="EX56" s="258" t="str">
        <f t="shared" si="52"/>
        <v/>
      </c>
      <c r="EY56" s="258" t="str">
        <f t="shared" si="53"/>
        <v/>
      </c>
      <c r="EZ56" s="258" t="str">
        <f t="shared" si="54"/>
        <v/>
      </c>
      <c r="FA56" s="259" t="str">
        <f t="shared" si="55"/>
        <v/>
      </c>
      <c r="FB56" s="259" t="str">
        <f t="shared" si="56"/>
        <v/>
      </c>
      <c r="FC56" s="259" t="str">
        <f t="shared" si="57"/>
        <v/>
      </c>
      <c r="FD56" s="259" t="str">
        <f t="shared" si="58"/>
        <v/>
      </c>
      <c r="FE56" s="259" t="str">
        <f t="shared" si="59"/>
        <v/>
      </c>
      <c r="FF56" s="259" t="str">
        <f t="shared" si="60"/>
        <v/>
      </c>
      <c r="FG56" s="259" t="str">
        <f t="shared" si="61"/>
        <v/>
      </c>
      <c r="FH56" s="259" t="str">
        <f t="shared" si="62"/>
        <v/>
      </c>
      <c r="FI56" s="258" t="str">
        <f t="shared" si="63"/>
        <v/>
      </c>
      <c r="FJ56" s="260" t="str">
        <f t="shared" si="64"/>
        <v/>
      </c>
      <c r="FK56" s="259" t="str">
        <f t="shared" si="65"/>
        <v/>
      </c>
      <c r="FL56" s="259" t="str">
        <f t="shared" si="66"/>
        <v/>
      </c>
      <c r="FM56" s="259" t="str">
        <f t="shared" si="67"/>
        <v/>
      </c>
      <c r="FN56" s="259"/>
      <c r="FO56" s="259"/>
      <c r="FP56" s="259"/>
      <c r="FQ56" s="259"/>
      <c r="FR56" s="259"/>
      <c r="FS56" s="259"/>
      <c r="FT56" s="259"/>
      <c r="FU56" s="259"/>
      <c r="FV56" s="259" t="str">
        <f t="shared" si="68"/>
        <v/>
      </c>
      <c r="FW56" s="259" t="str">
        <f t="shared" si="69"/>
        <v/>
      </c>
      <c r="FX56" s="259" t="str">
        <f t="shared" si="70"/>
        <v/>
      </c>
      <c r="FY56" s="259"/>
      <c r="FZ56" s="259"/>
      <c r="GA56" s="259"/>
      <c r="GB56" s="259"/>
      <c r="GC56" s="259"/>
      <c r="GD56" s="259"/>
      <c r="GE56" s="259"/>
      <c r="GF56" s="259"/>
      <c r="GG56" s="259"/>
      <c r="GH56" s="259"/>
      <c r="GI56" s="259"/>
      <c r="GJ56" s="259"/>
      <c r="GK56" s="259"/>
      <c r="GL56" s="259"/>
      <c r="GM56" s="259"/>
      <c r="GN56" s="259"/>
      <c r="GO56" s="259" t="s">
        <v>263</v>
      </c>
      <c r="GP56" s="259"/>
      <c r="GQ56" s="259"/>
      <c r="GR56" s="259"/>
      <c r="GS56" s="259"/>
    </row>
    <row r="57" spans="1:201" s="271" customFormat="1" ht="79.5" customHeight="1">
      <c r="A57" s="287" t="str">
        <f t="shared" si="36"/>
        <v>114學年度第一學期</v>
      </c>
      <c r="B57" s="259"/>
      <c r="C57" s="398"/>
      <c r="D57" s="272" t="s">
        <v>103</v>
      </c>
      <c r="E57" s="272"/>
      <c r="F57" s="272"/>
      <c r="G57" s="273"/>
      <c r="H57" s="399"/>
      <c r="I57" s="399"/>
      <c r="J57" s="399"/>
      <c r="K57" s="399"/>
      <c r="L57" s="399"/>
      <c r="M57" s="400"/>
      <c r="N57" s="401"/>
      <c r="O57" s="243" t="s">
        <v>914</v>
      </c>
      <c r="P57" s="273" t="s">
        <v>869</v>
      </c>
      <c r="Q57" s="402"/>
      <c r="R57" s="403"/>
      <c r="S57" s="404"/>
      <c r="T57" s="405"/>
      <c r="U57" s="405"/>
      <c r="V57" s="405"/>
      <c r="W57" s="416"/>
      <c r="X57" s="405"/>
      <c r="Y57" s="405"/>
      <c r="Z57" s="405"/>
      <c r="AA57" s="405"/>
      <c r="AB57" s="405"/>
      <c r="AC57" s="405"/>
      <c r="AD57" s="405"/>
      <c r="AE57" s="405"/>
      <c r="AF57" s="406"/>
      <c r="AG57" s="407"/>
      <c r="AH57" s="407"/>
      <c r="AI57" s="407"/>
      <c r="AJ57" s="407"/>
      <c r="AK57" s="399"/>
      <c r="AL57" s="399"/>
      <c r="AM57" s="399"/>
      <c r="AN57" s="399"/>
      <c r="AO57" s="408"/>
      <c r="AP57" s="408"/>
      <c r="AQ57" s="417"/>
      <c r="AR57" s="417"/>
      <c r="AS57" s="398"/>
      <c r="AT57" s="398"/>
      <c r="AU57" s="398"/>
      <c r="AV57" s="398"/>
      <c r="AW57" s="398"/>
      <c r="AX57" s="398"/>
      <c r="AY57" s="410"/>
      <c r="AZ57" s="410"/>
      <c r="BA57" s="410"/>
      <c r="BB57" s="410"/>
      <c r="BC57" s="418"/>
      <c r="BD57" s="412"/>
      <c r="BE57" s="413"/>
      <c r="BF57" s="413"/>
      <c r="BG57" s="413"/>
      <c r="BH57" s="413"/>
      <c r="BI57" s="398"/>
      <c r="BJ57" s="398"/>
      <c r="BK57" s="398"/>
      <c r="BL57" s="398"/>
      <c r="BM57" s="398"/>
      <c r="BN57" s="398"/>
      <c r="BO57" s="398"/>
      <c r="BP57" s="398"/>
      <c r="BQ57" s="398"/>
      <c r="BR57" s="398"/>
      <c r="BS57" s="398"/>
      <c r="BT57" s="398"/>
      <c r="BU57" s="398"/>
      <c r="BV57" s="398"/>
      <c r="BW57" s="415" t="s">
        <v>1192</v>
      </c>
      <c r="BX57" s="415" t="s">
        <v>1193</v>
      </c>
      <c r="BY57" s="414"/>
      <c r="BZ57" s="415" t="s">
        <v>1192</v>
      </c>
      <c r="CA57" s="415" t="s">
        <v>1193</v>
      </c>
      <c r="CB57" s="414"/>
      <c r="CC57" s="414" t="s">
        <v>1194</v>
      </c>
      <c r="CD57" s="415" t="s">
        <v>1195</v>
      </c>
      <c r="CE57" s="414"/>
      <c r="CF57" s="414"/>
      <c r="CG57" s="414"/>
      <c r="CH57" s="415" t="s">
        <v>1196</v>
      </c>
      <c r="CI57" s="415" t="s">
        <v>1197</v>
      </c>
      <c r="CJ57" s="415" t="s">
        <v>1198</v>
      </c>
      <c r="CK57" s="414" t="s">
        <v>1199</v>
      </c>
      <c r="CL57" s="399"/>
      <c r="CM57" s="399"/>
      <c r="CN57" s="399"/>
      <c r="CO57" s="244">
        <f t="shared" si="37"/>
        <v>0</v>
      </c>
      <c r="CP57" s="288" t="s">
        <v>176</v>
      </c>
      <c r="CQ57" s="245" t="str">
        <f t="shared" si="38"/>
        <v/>
      </c>
      <c r="CR57" s="245" t="str">
        <f t="shared" si="39"/>
        <v/>
      </c>
      <c r="CS57" s="245">
        <v>0</v>
      </c>
      <c r="CT57" s="245" t="str">
        <f t="shared" si="71"/>
        <v/>
      </c>
      <c r="CU57" s="245" t="str">
        <f t="shared" si="40"/>
        <v/>
      </c>
      <c r="CV57" s="245" t="str">
        <f t="shared" si="41"/>
        <v/>
      </c>
      <c r="CW57" s="245" t="str">
        <f t="shared" si="42"/>
        <v/>
      </c>
      <c r="CX57" s="245" t="str">
        <f t="shared" si="43"/>
        <v/>
      </c>
      <c r="CY57" s="245" t="str">
        <f t="shared" si="44"/>
        <v/>
      </c>
      <c r="CZ57" s="245" t="str">
        <f t="shared" si="45"/>
        <v/>
      </c>
      <c r="DA57" s="261"/>
      <c r="DB57" s="261"/>
      <c r="DC57" s="262"/>
      <c r="DD57" s="262"/>
      <c r="DE57" s="263"/>
      <c r="DF57" s="275">
        <f>'編號 No50.家庭成員'!X$4</f>
        <v>1</v>
      </c>
      <c r="DG57" s="265">
        <f>'編號 No50.家庭成員'!N$23</f>
        <v>0</v>
      </c>
      <c r="DH57" s="265">
        <f>'編號 No50.家庭成員'!O$23</f>
        <v>0</v>
      </c>
      <c r="DI57" s="265">
        <f>'編號 No50.家庭成員'!P$23</f>
        <v>0</v>
      </c>
      <c r="DJ57" s="265">
        <f>'編號 No50.家庭成員'!Q$23</f>
        <v>0</v>
      </c>
      <c r="DK57" s="265">
        <f>'編號 No50.家庭成員'!R$23</f>
        <v>0</v>
      </c>
      <c r="DL57" s="266">
        <f t="shared" si="46"/>
        <v>0</v>
      </c>
      <c r="DM57" s="266">
        <f t="shared" si="47"/>
        <v>0</v>
      </c>
      <c r="DN57" s="266">
        <f t="shared" si="48"/>
        <v>0</v>
      </c>
      <c r="DO57" s="267" t="str">
        <f t="shared" si="49"/>
        <v>身份空白</v>
      </c>
      <c r="DP57" s="267" t="str">
        <f t="shared" si="50"/>
        <v>身份空白</v>
      </c>
      <c r="DQ57" s="267" t="str">
        <f t="shared" si="51"/>
        <v>身份空白</v>
      </c>
      <c r="DR57" s="268">
        <v>0</v>
      </c>
      <c r="DS57" s="268"/>
      <c r="DT57" s="268"/>
      <c r="DU57" s="268"/>
      <c r="DV57" s="268"/>
      <c r="DW57" s="268"/>
      <c r="DX57" s="268"/>
      <c r="DY57" s="268"/>
      <c r="DZ57" s="268"/>
      <c r="EA57" s="268"/>
      <c r="EB57" s="268">
        <f t="shared" si="35"/>
        <v>0</v>
      </c>
      <c r="EC57" s="268"/>
      <c r="ED57" s="268"/>
      <c r="EE57" s="268"/>
      <c r="EF57" s="268"/>
      <c r="EG57" s="268"/>
      <c r="EH57" s="268"/>
      <c r="EI57" s="268"/>
      <c r="EJ57" s="268"/>
      <c r="EK57" s="268"/>
      <c r="EL57" s="268"/>
      <c r="EM57" s="268"/>
      <c r="EN57" s="268"/>
      <c r="EO57" s="268"/>
      <c r="EP57" s="268"/>
      <c r="EQ57" s="268"/>
      <c r="ER57" s="268"/>
      <c r="ES57" s="268"/>
      <c r="ET57" s="268"/>
      <c r="EU57" s="259"/>
      <c r="EV57" s="259"/>
      <c r="EW57" s="259"/>
      <c r="EX57" s="258" t="str">
        <f t="shared" si="52"/>
        <v/>
      </c>
      <c r="EY57" s="258" t="str">
        <f t="shared" si="53"/>
        <v/>
      </c>
      <c r="EZ57" s="258" t="str">
        <f t="shared" si="54"/>
        <v/>
      </c>
      <c r="FA57" s="259" t="str">
        <f t="shared" si="55"/>
        <v/>
      </c>
      <c r="FB57" s="259" t="str">
        <f t="shared" si="56"/>
        <v/>
      </c>
      <c r="FC57" s="259" t="str">
        <f t="shared" si="57"/>
        <v/>
      </c>
      <c r="FD57" s="259" t="str">
        <f t="shared" si="58"/>
        <v/>
      </c>
      <c r="FE57" s="259" t="str">
        <f t="shared" si="59"/>
        <v/>
      </c>
      <c r="FF57" s="259" t="str">
        <f t="shared" si="60"/>
        <v/>
      </c>
      <c r="FG57" s="259" t="str">
        <f t="shared" si="61"/>
        <v/>
      </c>
      <c r="FH57" s="259" t="str">
        <f t="shared" si="62"/>
        <v/>
      </c>
      <c r="FI57" s="258" t="str">
        <f t="shared" si="63"/>
        <v/>
      </c>
      <c r="FJ57" s="260" t="str">
        <f t="shared" si="64"/>
        <v/>
      </c>
      <c r="FK57" s="259" t="str">
        <f t="shared" si="65"/>
        <v/>
      </c>
      <c r="FL57" s="259" t="str">
        <f t="shared" si="66"/>
        <v/>
      </c>
      <c r="FM57" s="259" t="str">
        <f t="shared" si="67"/>
        <v/>
      </c>
      <c r="FN57" s="259"/>
      <c r="FO57" s="259"/>
      <c r="FP57" s="259"/>
      <c r="FQ57" s="259"/>
      <c r="FR57" s="259"/>
      <c r="FS57" s="259"/>
      <c r="FT57" s="259"/>
      <c r="FU57" s="259"/>
      <c r="FV57" s="259" t="str">
        <f t="shared" si="68"/>
        <v/>
      </c>
      <c r="FW57" s="259" t="str">
        <f t="shared" si="69"/>
        <v/>
      </c>
      <c r="FX57" s="259" t="str">
        <f t="shared" si="70"/>
        <v/>
      </c>
      <c r="FY57" s="259"/>
      <c r="FZ57" s="259"/>
      <c r="GA57" s="259"/>
      <c r="GB57" s="259"/>
      <c r="GC57" s="259"/>
      <c r="GD57" s="259"/>
      <c r="GE57" s="259"/>
      <c r="GF57" s="259"/>
      <c r="GG57" s="259"/>
      <c r="GH57" s="259"/>
      <c r="GI57" s="259"/>
      <c r="GJ57" s="259"/>
      <c r="GK57" s="259"/>
      <c r="GL57" s="259"/>
      <c r="GM57" s="259"/>
      <c r="GN57" s="259"/>
      <c r="GO57" s="259" t="s">
        <v>263</v>
      </c>
      <c r="GP57" s="259"/>
      <c r="GQ57" s="259"/>
      <c r="GR57" s="259"/>
      <c r="GS57" s="259"/>
    </row>
    <row r="58" spans="1:201" s="279" customFormat="1" ht="30" customHeight="1">
      <c r="E58" s="302"/>
      <c r="F58" s="302"/>
      <c r="G58" s="302"/>
      <c r="H58" s="302"/>
      <c r="I58" s="302"/>
      <c r="J58" s="302"/>
      <c r="K58" s="302"/>
      <c r="L58" s="302"/>
      <c r="M58" s="302"/>
      <c r="N58" s="302"/>
      <c r="O58" s="302"/>
      <c r="Q58" s="277"/>
      <c r="R58" s="278"/>
      <c r="S58" s="277"/>
      <c r="T58" s="277"/>
      <c r="U58" s="277"/>
      <c r="V58" s="277"/>
      <c r="W58" s="277"/>
      <c r="X58" s="277"/>
      <c r="Y58" s="277"/>
      <c r="Z58" s="277"/>
      <c r="AA58" s="277"/>
      <c r="AB58" s="277"/>
      <c r="AC58" s="277"/>
      <c r="AD58" s="277"/>
      <c r="AE58" s="277"/>
      <c r="AF58" s="277"/>
      <c r="AG58" s="278"/>
      <c r="AH58" s="278"/>
      <c r="AI58" s="278"/>
      <c r="AJ58" s="277"/>
      <c r="AK58" s="277"/>
      <c r="AL58" s="277"/>
      <c r="AM58" s="277"/>
      <c r="AN58" s="277"/>
      <c r="AO58" s="277"/>
      <c r="AP58" s="277"/>
      <c r="AQ58" s="277"/>
      <c r="AX58" s="280"/>
      <c r="AY58" s="280"/>
      <c r="AZ58" s="280"/>
      <c r="BA58" s="280"/>
      <c r="BB58" s="280"/>
      <c r="BC58" s="281"/>
      <c r="BD58" s="281"/>
      <c r="BE58" s="282"/>
      <c r="BF58" s="282"/>
      <c r="BG58" s="282"/>
      <c r="BH58" s="282"/>
      <c r="CL58" s="464" t="s">
        <v>264</v>
      </c>
      <c r="CM58" s="465"/>
      <c r="CN58" s="465"/>
      <c r="CO58" s="465"/>
      <c r="CP58" s="466"/>
      <c r="CQ58" s="276">
        <f>SUM(CQ8:CQ57)</f>
        <v>25000</v>
      </c>
      <c r="CR58" s="276">
        <f t="shared" ref="CR58:CZ58" si="72">SUM(CR8:CR57)</f>
        <v>0</v>
      </c>
      <c r="CS58" s="276">
        <f t="shared" si="72"/>
        <v>0</v>
      </c>
      <c r="CT58" s="276">
        <f t="shared" si="72"/>
        <v>0</v>
      </c>
      <c r="CU58" s="276">
        <f t="shared" si="72"/>
        <v>9000</v>
      </c>
      <c r="CV58" s="276">
        <f t="shared" si="72"/>
        <v>0</v>
      </c>
      <c r="CW58" s="276">
        <f t="shared" si="72"/>
        <v>0</v>
      </c>
      <c r="CX58" s="276">
        <f t="shared" si="72"/>
        <v>0</v>
      </c>
      <c r="CY58" s="276">
        <f t="shared" si="72"/>
        <v>0</v>
      </c>
      <c r="CZ58" s="276">
        <f t="shared" si="72"/>
        <v>34000</v>
      </c>
      <c r="DA58" s="283"/>
      <c r="DB58" s="277"/>
      <c r="DC58" s="277"/>
      <c r="DD58" s="277"/>
      <c r="DE58" s="277"/>
      <c r="DF58" s="284"/>
      <c r="DG58" s="285"/>
      <c r="DH58" s="285"/>
      <c r="DI58" s="285"/>
      <c r="DJ58" s="285"/>
      <c r="DK58" s="285"/>
      <c r="DL58" s="285"/>
      <c r="DM58" s="285"/>
      <c r="DN58" s="285"/>
      <c r="DO58" s="278"/>
      <c r="DP58" s="278"/>
      <c r="DQ58" s="278"/>
      <c r="DR58" s="278"/>
      <c r="DS58" s="278"/>
      <c r="DT58" s="278"/>
      <c r="DU58" s="278"/>
      <c r="DV58" s="278"/>
      <c r="DW58" s="278"/>
      <c r="DX58" s="278"/>
      <c r="DY58" s="281"/>
      <c r="DZ58" s="281"/>
      <c r="EA58" s="281"/>
      <c r="EB58" s="281"/>
      <c r="EC58" s="278"/>
      <c r="ED58" s="278"/>
      <c r="EE58" s="278"/>
      <c r="EF58" s="278"/>
      <c r="EG58" s="278"/>
      <c r="EH58" s="278"/>
      <c r="EI58" s="278"/>
      <c r="EJ58" s="278"/>
      <c r="EK58" s="278"/>
      <c r="EL58" s="278"/>
      <c r="EM58" s="278"/>
      <c r="EN58" s="278"/>
      <c r="EO58" s="278"/>
      <c r="EP58" s="278"/>
      <c r="EQ58" s="278"/>
      <c r="ER58" s="278"/>
      <c r="ES58" s="278"/>
      <c r="ET58" s="278"/>
      <c r="EX58" s="283"/>
      <c r="EY58" s="283"/>
      <c r="EZ58" s="283"/>
      <c r="FA58" s="283"/>
      <c r="FB58" s="283"/>
      <c r="FC58" s="283"/>
      <c r="FD58" s="283"/>
      <c r="FE58" s="283"/>
      <c r="FF58" s="283"/>
      <c r="FG58" s="283"/>
      <c r="FH58" s="283"/>
      <c r="FI58" s="283"/>
      <c r="FJ58" s="283"/>
      <c r="FK58" s="283"/>
      <c r="FL58" s="283"/>
      <c r="FM58" s="259" t="str">
        <f t="shared" si="67"/>
        <v/>
      </c>
      <c r="FN58" s="283"/>
      <c r="FO58" s="283"/>
      <c r="FP58" s="283"/>
      <c r="FQ58" s="283"/>
      <c r="FR58" s="283"/>
      <c r="FS58" s="283"/>
      <c r="FT58" s="283"/>
      <c r="FU58" s="283"/>
      <c r="FV58" s="283"/>
      <c r="FW58" s="283"/>
      <c r="FX58" s="283"/>
      <c r="FY58" s="283"/>
      <c r="FZ58" s="283"/>
      <c r="GA58" s="283"/>
      <c r="GB58" s="283"/>
      <c r="GC58" s="283"/>
      <c r="GD58" s="283"/>
      <c r="GE58" s="283"/>
      <c r="GF58" s="283"/>
      <c r="GG58" s="283"/>
      <c r="GH58" s="283"/>
      <c r="GI58" s="283"/>
      <c r="GJ58" s="283"/>
      <c r="GK58" s="283"/>
      <c r="GL58" s="283"/>
      <c r="GM58" s="283"/>
      <c r="GN58" s="283"/>
      <c r="GO58" s="271"/>
      <c r="GP58" s="283"/>
      <c r="GQ58" s="283"/>
      <c r="GR58" s="283"/>
      <c r="GS58" s="283"/>
    </row>
    <row r="59" spans="1:201" s="271" customFormat="1" ht="30" customHeight="1">
      <c r="E59" s="302"/>
      <c r="F59" s="302"/>
      <c r="G59" s="302"/>
      <c r="H59" s="302"/>
      <c r="I59" s="302"/>
      <c r="J59" s="302"/>
      <c r="K59" s="302"/>
      <c r="L59" s="302"/>
      <c r="M59" s="302"/>
      <c r="N59" s="302"/>
      <c r="O59" s="302"/>
      <c r="Q59" s="277"/>
      <c r="R59" s="278"/>
      <c r="S59" s="277"/>
      <c r="T59" s="277"/>
      <c r="U59" s="277"/>
      <c r="V59" s="277"/>
      <c r="W59" s="277"/>
      <c r="X59" s="277"/>
      <c r="Y59" s="277"/>
      <c r="Z59" s="277"/>
      <c r="AA59" s="277"/>
      <c r="AB59" s="277"/>
      <c r="AC59" s="277"/>
      <c r="AD59" s="277"/>
      <c r="AE59" s="277"/>
      <c r="AF59" s="277"/>
      <c r="AG59" s="278"/>
      <c r="AH59" s="278"/>
      <c r="AI59" s="278"/>
      <c r="AJ59" s="277"/>
      <c r="AK59" s="277"/>
      <c r="AL59" s="277"/>
      <c r="AM59" s="277"/>
      <c r="AN59" s="277"/>
      <c r="AO59" s="277"/>
      <c r="AP59" s="277"/>
      <c r="AQ59" s="277"/>
      <c r="AR59" s="279"/>
      <c r="AS59" s="279"/>
      <c r="AT59" s="279"/>
      <c r="AU59" s="279"/>
      <c r="AV59" s="279"/>
      <c r="AW59" s="279"/>
      <c r="AX59" s="280"/>
      <c r="AY59" s="280"/>
      <c r="AZ59" s="280"/>
      <c r="BA59" s="280"/>
      <c r="BB59" s="280"/>
      <c r="BC59" s="281"/>
      <c r="BD59" s="281"/>
      <c r="BE59" s="282"/>
      <c r="BF59" s="282"/>
      <c r="BG59" s="282"/>
      <c r="BH59" s="282"/>
      <c r="CL59" s="464" t="s">
        <v>265</v>
      </c>
      <c r="CM59" s="465"/>
      <c r="CN59" s="465"/>
      <c r="CO59" s="465"/>
      <c r="CP59" s="466"/>
      <c r="CQ59" s="276">
        <f>COUNTIF(CQ8:CQ57,"&gt;0")</f>
        <v>1</v>
      </c>
      <c r="CR59" s="276">
        <f t="shared" ref="CR59:CZ59" si="73">COUNTIF(CR8:CR57,"&gt;0")</f>
        <v>0</v>
      </c>
      <c r="CS59" s="276">
        <f t="shared" si="73"/>
        <v>0</v>
      </c>
      <c r="CT59" s="276">
        <f t="shared" si="73"/>
        <v>0</v>
      </c>
      <c r="CU59" s="276">
        <f t="shared" si="73"/>
        <v>1</v>
      </c>
      <c r="CV59" s="276">
        <f t="shared" si="73"/>
        <v>0</v>
      </c>
      <c r="CW59" s="276">
        <f t="shared" si="73"/>
        <v>0</v>
      </c>
      <c r="CX59" s="276">
        <f t="shared" si="73"/>
        <v>0</v>
      </c>
      <c r="CY59" s="276">
        <f t="shared" si="73"/>
        <v>0</v>
      </c>
      <c r="CZ59" s="276">
        <f t="shared" si="73"/>
        <v>1</v>
      </c>
      <c r="DA59" s="283"/>
      <c r="DB59" s="277"/>
      <c r="DC59" s="277"/>
      <c r="DD59" s="277"/>
      <c r="DE59" s="277"/>
      <c r="DF59" s="284"/>
      <c r="DG59" s="285"/>
      <c r="DH59" s="285"/>
      <c r="DI59" s="285"/>
      <c r="DJ59" s="285"/>
      <c r="DK59" s="285"/>
      <c r="DL59" s="285"/>
      <c r="DM59" s="285"/>
      <c r="DN59" s="285"/>
      <c r="DO59" s="278"/>
      <c r="DP59" s="278"/>
      <c r="DQ59" s="278"/>
      <c r="DR59" s="278"/>
      <c r="DS59" s="278"/>
      <c r="DT59" s="278"/>
      <c r="DU59" s="278"/>
      <c r="DV59" s="278"/>
      <c r="DW59" s="278"/>
      <c r="DX59" s="278"/>
      <c r="DY59" s="281"/>
      <c r="DZ59" s="281"/>
      <c r="EA59" s="281"/>
      <c r="EB59" s="281"/>
      <c r="EC59" s="278"/>
      <c r="ED59" s="278"/>
      <c r="EE59" s="278"/>
      <c r="EF59" s="278"/>
      <c r="EG59" s="278"/>
      <c r="EH59" s="278"/>
      <c r="EI59" s="278"/>
      <c r="EJ59" s="278"/>
      <c r="EK59" s="278"/>
      <c r="EL59" s="278"/>
      <c r="EM59" s="278"/>
      <c r="EN59" s="278"/>
      <c r="EO59" s="278"/>
      <c r="EP59" s="278"/>
      <c r="EQ59" s="278"/>
      <c r="ER59" s="278"/>
      <c r="ES59" s="278"/>
      <c r="ET59" s="278"/>
      <c r="EX59" s="283"/>
      <c r="EY59" s="283"/>
      <c r="EZ59" s="283"/>
      <c r="FA59" s="283"/>
      <c r="FB59" s="283"/>
      <c r="FC59" s="283"/>
      <c r="FD59" s="283"/>
      <c r="FE59" s="283"/>
      <c r="FF59" s="283"/>
      <c r="FG59" s="283"/>
      <c r="FH59" s="283"/>
      <c r="FI59" s="283"/>
      <c r="FJ59" s="283"/>
      <c r="FK59" s="283"/>
      <c r="FL59" s="283"/>
      <c r="FM59" s="259" t="str">
        <f t="shared" si="67"/>
        <v/>
      </c>
      <c r="FN59" s="283"/>
      <c r="FO59" s="283"/>
      <c r="FP59" s="283"/>
      <c r="FQ59" s="283"/>
      <c r="FR59" s="283"/>
      <c r="FS59" s="283"/>
      <c r="FT59" s="283"/>
      <c r="FU59" s="283"/>
      <c r="FV59" s="283"/>
      <c r="FW59" s="283"/>
      <c r="FX59" s="283"/>
      <c r="FY59" s="283"/>
      <c r="FZ59" s="283"/>
      <c r="GA59" s="283"/>
      <c r="GB59" s="283"/>
      <c r="GC59" s="283"/>
      <c r="GD59" s="283"/>
      <c r="GE59" s="283"/>
      <c r="GF59" s="283"/>
      <c r="GG59" s="283"/>
      <c r="GH59" s="283"/>
      <c r="GI59" s="283"/>
      <c r="GJ59" s="283"/>
      <c r="GK59" s="283"/>
      <c r="GL59" s="283"/>
      <c r="GM59" s="283"/>
      <c r="GN59" s="283"/>
      <c r="GP59" s="283"/>
      <c r="GQ59" s="283"/>
      <c r="GR59" s="283"/>
      <c r="GS59" s="283"/>
    </row>
    <row r="60" spans="1:201" ht="30" customHeight="1">
      <c r="GO60" s="65"/>
    </row>
    <row r="65" spans="1:201" ht="30" customHeight="1">
      <c r="A65" s="75"/>
      <c r="B65" s="75"/>
      <c r="C65" s="75"/>
      <c r="P65" s="75"/>
    </row>
    <row r="66" spans="1:201" s="49" customFormat="1" ht="43.2" customHeight="1">
      <c r="A66" s="127" t="s">
        <v>194</v>
      </c>
      <c r="B66" s="127" t="s">
        <v>266</v>
      </c>
      <c r="C66" s="100" t="s">
        <v>523</v>
      </c>
      <c r="D66" s="137" t="s">
        <v>744</v>
      </c>
      <c r="E66" s="76"/>
      <c r="F66" s="76"/>
      <c r="G66" s="76"/>
      <c r="H66" s="76"/>
      <c r="I66" s="76"/>
      <c r="J66" s="76"/>
      <c r="K66" s="76"/>
      <c r="L66" s="76"/>
      <c r="M66" s="94"/>
      <c r="N66" s="76"/>
      <c r="O66" s="76"/>
      <c r="P66" s="204" t="s">
        <v>707</v>
      </c>
      <c r="Q66" s="76"/>
      <c r="R66" s="95"/>
      <c r="S66" s="76"/>
      <c r="T66" s="76"/>
      <c r="U66" s="76"/>
      <c r="V66" s="76"/>
      <c r="W66" s="76"/>
      <c r="X66" s="76"/>
      <c r="Y66" s="76"/>
      <c r="Z66" s="76"/>
      <c r="AA66" s="76"/>
      <c r="AB66" s="76"/>
      <c r="AC66" s="76"/>
      <c r="AD66" s="76"/>
      <c r="AE66" s="76"/>
      <c r="AF66" s="76"/>
      <c r="AG66" s="95"/>
      <c r="AH66" s="95"/>
      <c r="AI66" s="95"/>
      <c r="AJ66" s="76"/>
      <c r="AK66" s="76"/>
      <c r="AL66" s="76"/>
      <c r="AM66" s="76"/>
      <c r="AN66" s="76"/>
      <c r="AO66" s="76"/>
      <c r="AP66" s="76"/>
      <c r="AQ66" s="76"/>
      <c r="AX66" s="97"/>
      <c r="AY66" s="97"/>
      <c r="AZ66" s="97"/>
      <c r="BA66" s="97"/>
      <c r="BB66" s="97"/>
      <c r="BE66" s="117"/>
      <c r="BF66" s="117"/>
      <c r="BG66" s="117"/>
      <c r="BH66" s="117"/>
      <c r="CL66" s="76"/>
      <c r="CM66" s="76"/>
      <c r="CN66" s="76"/>
      <c r="CO66" s="95"/>
      <c r="CP66" s="76"/>
      <c r="CQ66" s="96"/>
      <c r="CR66" s="96"/>
      <c r="CS66" s="96"/>
      <c r="CT66" s="96"/>
      <c r="CU66" s="96"/>
      <c r="CV66" s="96"/>
      <c r="CW66" s="96"/>
      <c r="CX66" s="96"/>
      <c r="CY66" s="96"/>
      <c r="CZ66" s="96"/>
      <c r="DA66" s="98"/>
      <c r="DB66" s="76"/>
      <c r="DC66" s="76"/>
      <c r="DD66" s="76"/>
      <c r="DE66" s="76"/>
      <c r="DF66" s="99"/>
      <c r="DG66" s="96"/>
      <c r="DH66" s="96"/>
      <c r="DI66" s="96"/>
      <c r="DJ66" s="96"/>
      <c r="DK66" s="96"/>
      <c r="DL66" s="96"/>
      <c r="DM66" s="96"/>
      <c r="DN66" s="96"/>
      <c r="DO66" s="95"/>
      <c r="DP66" s="95"/>
      <c r="DQ66" s="95"/>
      <c r="DR66" s="95"/>
      <c r="DS66" s="95"/>
      <c r="DT66" s="95"/>
      <c r="DU66" s="95"/>
      <c r="DV66" s="95"/>
      <c r="DW66" s="95"/>
      <c r="DX66" s="95"/>
      <c r="EC66" s="95"/>
      <c r="ED66" s="95"/>
      <c r="EE66" s="95"/>
      <c r="EF66" s="95"/>
      <c r="EG66" s="95"/>
      <c r="EH66" s="95"/>
      <c r="EI66" s="95"/>
      <c r="EJ66" s="95"/>
      <c r="EK66" s="95"/>
      <c r="EL66" s="95"/>
      <c r="EM66" s="95"/>
      <c r="EN66" s="95"/>
      <c r="EO66" s="95"/>
      <c r="EP66" s="95"/>
      <c r="EQ66" s="95"/>
      <c r="ER66" s="95"/>
      <c r="ES66" s="95"/>
      <c r="ET66" s="95"/>
      <c r="EX66" s="98"/>
      <c r="EY66" s="98"/>
      <c r="EZ66" s="98"/>
      <c r="FA66" s="98"/>
      <c r="FB66" s="98"/>
      <c r="FC66" s="98"/>
      <c r="FD66" s="98"/>
      <c r="FE66" s="98"/>
      <c r="FF66" s="98"/>
      <c r="FG66" s="98"/>
      <c r="FH66" s="98"/>
      <c r="FI66" s="98"/>
      <c r="FJ66" s="98"/>
      <c r="FK66" s="98"/>
      <c r="FL66" s="98"/>
      <c r="FM66" s="98"/>
      <c r="FN66" s="98"/>
      <c r="FO66" s="98"/>
      <c r="FP66" s="98"/>
      <c r="FQ66" s="98"/>
      <c r="FR66" s="98"/>
      <c r="FS66" s="98"/>
      <c r="FT66" s="98"/>
      <c r="FU66" s="98"/>
      <c r="FV66" s="98"/>
      <c r="FW66" s="98"/>
      <c r="FX66" s="98"/>
      <c r="FY66" s="98"/>
      <c r="FZ66" s="98"/>
      <c r="GA66" s="98"/>
      <c r="GB66" s="98"/>
      <c r="GC66" s="98"/>
      <c r="GD66" s="98"/>
      <c r="GE66" s="98"/>
      <c r="GF66" s="98"/>
      <c r="GG66" s="98"/>
      <c r="GH66" s="98"/>
      <c r="GI66" s="98"/>
      <c r="GJ66" s="98"/>
      <c r="GK66" s="98"/>
      <c r="GL66" s="98"/>
      <c r="GM66" s="98"/>
      <c r="GN66" s="98"/>
      <c r="GO66" s="98"/>
      <c r="GP66" s="98"/>
      <c r="GQ66" s="98"/>
      <c r="GR66" s="98"/>
      <c r="GS66" s="98"/>
    </row>
    <row r="67" spans="1:201" s="49" customFormat="1" ht="43.2" customHeight="1">
      <c r="A67" s="128" t="s">
        <v>267</v>
      </c>
      <c r="B67" s="129">
        <v>7000</v>
      </c>
      <c r="C67" s="100" t="s">
        <v>524</v>
      </c>
      <c r="D67" s="137" t="s">
        <v>745</v>
      </c>
      <c r="E67" s="76"/>
      <c r="F67" s="76"/>
      <c r="G67" s="76"/>
      <c r="H67" s="76"/>
      <c r="I67" s="76"/>
      <c r="J67" s="76"/>
      <c r="K67" s="76"/>
      <c r="L67" s="76"/>
      <c r="M67" s="94"/>
      <c r="N67" s="76"/>
      <c r="O67" s="76"/>
      <c r="P67" s="204" t="s">
        <v>708</v>
      </c>
      <c r="Q67" s="76"/>
      <c r="R67" s="95"/>
      <c r="S67" s="76"/>
      <c r="T67" s="76"/>
      <c r="U67" s="76"/>
      <c r="V67" s="76"/>
      <c r="W67" s="76"/>
      <c r="X67" s="76"/>
      <c r="Y67" s="76"/>
      <c r="Z67" s="76"/>
      <c r="AA67" s="76"/>
      <c r="AB67" s="76"/>
      <c r="AC67" s="76"/>
      <c r="AD67" s="76"/>
      <c r="AE67" s="76"/>
      <c r="AF67" s="76"/>
      <c r="AG67" s="95"/>
      <c r="AH67" s="95"/>
      <c r="AI67" s="95"/>
      <c r="AJ67" s="76"/>
      <c r="AK67" s="76"/>
      <c r="AL67" s="76"/>
      <c r="AM67" s="76"/>
      <c r="AN67" s="76"/>
      <c r="AO67" s="76"/>
      <c r="AP67" s="76"/>
      <c r="AQ67" s="76"/>
      <c r="AX67" s="97"/>
      <c r="AY67" s="97"/>
      <c r="AZ67" s="97"/>
      <c r="BA67" s="97"/>
      <c r="BB67" s="97"/>
      <c r="BE67" s="117"/>
      <c r="BF67" s="117"/>
      <c r="BG67" s="117"/>
      <c r="BH67" s="117"/>
      <c r="CL67" s="76"/>
      <c r="CM67" s="76"/>
      <c r="CN67" s="76"/>
      <c r="CO67" s="95"/>
      <c r="CP67" s="76"/>
      <c r="CQ67" s="96"/>
      <c r="CR67" s="96"/>
      <c r="CS67" s="96"/>
      <c r="CT67" s="96"/>
      <c r="CU67" s="96"/>
      <c r="CV67" s="96"/>
      <c r="CW67" s="96"/>
      <c r="CX67" s="96"/>
      <c r="CY67" s="96"/>
      <c r="CZ67" s="96"/>
      <c r="DA67" s="98"/>
      <c r="DB67" s="76"/>
      <c r="DC67" s="76"/>
      <c r="DD67" s="76"/>
      <c r="DE67" s="76"/>
      <c r="DF67" s="99"/>
      <c r="DG67" s="96"/>
      <c r="DH67" s="96"/>
      <c r="DI67" s="96"/>
      <c r="DJ67" s="96"/>
      <c r="DK67" s="96"/>
      <c r="DL67" s="96"/>
      <c r="DM67" s="96"/>
      <c r="DN67" s="96"/>
      <c r="DO67" s="95"/>
      <c r="DP67" s="95"/>
      <c r="DQ67" s="95"/>
      <c r="DR67" s="95"/>
      <c r="DS67" s="95"/>
      <c r="DT67" s="95"/>
      <c r="DU67" s="95"/>
      <c r="DV67" s="95"/>
      <c r="DW67" s="95"/>
      <c r="DX67" s="95"/>
      <c r="EC67" s="95"/>
      <c r="ED67" s="95"/>
      <c r="EE67" s="95"/>
      <c r="EF67" s="95"/>
      <c r="EG67" s="95"/>
      <c r="EH67" s="95"/>
      <c r="EI67" s="95"/>
      <c r="EJ67" s="95"/>
      <c r="EK67" s="95"/>
      <c r="EL67" s="95"/>
      <c r="EM67" s="95"/>
      <c r="EN67" s="95"/>
      <c r="EO67" s="95"/>
      <c r="EP67" s="95"/>
      <c r="EQ67" s="95"/>
      <c r="ER67" s="95"/>
      <c r="ES67" s="95"/>
      <c r="ET67" s="95"/>
      <c r="EX67" s="98"/>
      <c r="EY67" s="98"/>
      <c r="EZ67" s="98"/>
      <c r="FA67" s="98"/>
      <c r="FB67" s="98"/>
      <c r="FC67" s="98"/>
      <c r="FD67" s="98"/>
      <c r="FE67" s="98"/>
      <c r="FF67" s="98"/>
      <c r="FG67" s="98"/>
      <c r="FH67" s="98"/>
      <c r="FI67" s="98"/>
      <c r="FJ67" s="98"/>
      <c r="FK67" s="98"/>
      <c r="FL67" s="98"/>
      <c r="FM67" s="98"/>
      <c r="FN67" s="98"/>
      <c r="FO67" s="98"/>
      <c r="FP67" s="98"/>
      <c r="FQ67" s="98"/>
      <c r="FR67" s="98"/>
      <c r="FS67" s="98"/>
      <c r="FT67" s="98"/>
      <c r="FU67" s="98"/>
      <c r="FV67" s="98"/>
      <c r="FW67" s="98"/>
      <c r="FX67" s="98"/>
      <c r="FY67" s="98"/>
      <c r="FZ67" s="98"/>
      <c r="GA67" s="98"/>
      <c r="GB67" s="98"/>
      <c r="GC67" s="98"/>
      <c r="GD67" s="98"/>
      <c r="GE67" s="98"/>
      <c r="GF67" s="98"/>
      <c r="GG67" s="98"/>
      <c r="GH67" s="98"/>
      <c r="GI67" s="98"/>
      <c r="GJ67" s="98"/>
      <c r="GK67" s="98"/>
      <c r="GL67" s="98"/>
      <c r="GM67" s="98"/>
      <c r="GN67" s="98"/>
      <c r="GO67" s="98"/>
      <c r="GP67" s="98"/>
      <c r="GQ67" s="98"/>
      <c r="GR67" s="98"/>
      <c r="GS67" s="98"/>
    </row>
    <row r="68" spans="1:201" s="49" customFormat="1" ht="43.2" customHeight="1">
      <c r="A68" s="128" t="s">
        <v>268</v>
      </c>
      <c r="B68" s="129">
        <v>7000</v>
      </c>
      <c r="C68" s="100" t="s">
        <v>525</v>
      </c>
      <c r="D68" s="137" t="s">
        <v>735</v>
      </c>
      <c r="E68" s="76"/>
      <c r="F68" s="76"/>
      <c r="G68" s="76"/>
      <c r="H68" s="76"/>
      <c r="I68" s="76"/>
      <c r="J68" s="76"/>
      <c r="K68" s="76"/>
      <c r="L68" s="76"/>
      <c r="M68" s="94"/>
      <c r="N68" s="76"/>
      <c r="O68" s="76"/>
      <c r="P68" s="204" t="s">
        <v>709</v>
      </c>
      <c r="Q68" s="76"/>
      <c r="R68" s="95"/>
      <c r="S68" s="76"/>
      <c r="T68" s="76"/>
      <c r="U68" s="76"/>
      <c r="V68" s="76"/>
      <c r="W68" s="76"/>
      <c r="X68" s="76"/>
      <c r="Y68" s="76"/>
      <c r="Z68" s="76"/>
      <c r="AA68" s="76"/>
      <c r="AB68" s="76"/>
      <c r="AC68" s="76"/>
      <c r="AD68" s="76"/>
      <c r="AE68" s="76"/>
      <c r="AF68" s="76"/>
      <c r="AG68" s="95"/>
      <c r="AH68" s="95"/>
      <c r="AI68" s="95"/>
      <c r="AJ68" s="76"/>
      <c r="AK68" s="76"/>
      <c r="AL68" s="76"/>
      <c r="AM68" s="76"/>
      <c r="AN68" s="76"/>
      <c r="AO68" s="76"/>
      <c r="AP68" s="76"/>
      <c r="AQ68" s="76"/>
      <c r="AX68" s="97"/>
      <c r="AY68" s="97"/>
      <c r="AZ68" s="97"/>
      <c r="BA68" s="97"/>
      <c r="BB68" s="97"/>
      <c r="BE68" s="117"/>
      <c r="BF68" s="117"/>
      <c r="BG68" s="117"/>
      <c r="BH68" s="117"/>
      <c r="CL68" s="76"/>
      <c r="CM68" s="76"/>
      <c r="CN68" s="76"/>
      <c r="CO68" s="95"/>
      <c r="CP68" s="76"/>
      <c r="CQ68" s="96"/>
      <c r="CR68" s="96"/>
      <c r="CS68" s="96"/>
      <c r="CT68" s="96"/>
      <c r="CU68" s="96"/>
      <c r="CV68" s="96"/>
      <c r="CW68" s="96"/>
      <c r="CX68" s="96"/>
      <c r="CY68" s="96"/>
      <c r="CZ68" s="96"/>
      <c r="DA68" s="98"/>
      <c r="DB68" s="76"/>
      <c r="DC68" s="76"/>
      <c r="DD68" s="76"/>
      <c r="DE68" s="76"/>
      <c r="DF68" s="99"/>
      <c r="DG68" s="96"/>
      <c r="DH68" s="96"/>
      <c r="DI68" s="96"/>
      <c r="DJ68" s="96"/>
      <c r="DK68" s="96"/>
      <c r="DL68" s="96"/>
      <c r="DM68" s="96"/>
      <c r="DN68" s="96"/>
      <c r="DO68" s="95"/>
      <c r="DP68" s="95"/>
      <c r="DQ68" s="95"/>
      <c r="DR68" s="95"/>
      <c r="DS68" s="95"/>
      <c r="DT68" s="95"/>
      <c r="DU68" s="95"/>
      <c r="DV68" s="95"/>
      <c r="DW68" s="95"/>
      <c r="DX68" s="95"/>
      <c r="EC68" s="95"/>
      <c r="ED68" s="95"/>
      <c r="EE68" s="95"/>
      <c r="EF68" s="95"/>
      <c r="EG68" s="95"/>
      <c r="EH68" s="95"/>
      <c r="EI68" s="95"/>
      <c r="EJ68" s="95"/>
      <c r="EK68" s="95"/>
      <c r="EL68" s="95"/>
      <c r="EM68" s="95"/>
      <c r="EN68" s="95"/>
      <c r="EO68" s="95"/>
      <c r="EP68" s="95"/>
      <c r="EQ68" s="95"/>
      <c r="ER68" s="95"/>
      <c r="ES68" s="95"/>
      <c r="ET68" s="95"/>
      <c r="EX68" s="98"/>
      <c r="EY68" s="98"/>
      <c r="EZ68" s="98"/>
      <c r="FA68" s="98"/>
      <c r="FB68" s="98"/>
      <c r="FC68" s="98"/>
      <c r="FD68" s="98"/>
      <c r="FE68" s="98"/>
      <c r="FF68" s="98"/>
      <c r="FG68" s="98"/>
      <c r="FH68" s="98"/>
      <c r="FI68" s="98"/>
      <c r="FJ68" s="98"/>
      <c r="FK68" s="98"/>
      <c r="FL68" s="98"/>
      <c r="FM68" s="98"/>
      <c r="FN68" s="98"/>
      <c r="FO68" s="98"/>
      <c r="FP68" s="98"/>
      <c r="FQ68" s="98"/>
      <c r="FR68" s="98"/>
      <c r="FS68" s="98"/>
      <c r="FT68" s="98"/>
      <c r="FU68" s="98"/>
      <c r="FV68" s="98"/>
      <c r="FW68" s="98"/>
      <c r="FX68" s="98"/>
      <c r="FY68" s="98"/>
      <c r="FZ68" s="98"/>
      <c r="GA68" s="98"/>
      <c r="GB68" s="98"/>
      <c r="GC68" s="98"/>
      <c r="GD68" s="98"/>
      <c r="GE68" s="98"/>
      <c r="GF68" s="98"/>
      <c r="GG68" s="98"/>
      <c r="GH68" s="98"/>
      <c r="GI68" s="98"/>
      <c r="GJ68" s="98"/>
      <c r="GK68" s="98"/>
      <c r="GL68" s="98"/>
      <c r="GM68" s="98"/>
      <c r="GN68" s="98"/>
      <c r="GO68" s="98"/>
      <c r="GP68" s="98"/>
      <c r="GQ68" s="98"/>
      <c r="GR68" s="98"/>
      <c r="GS68" s="98"/>
    </row>
    <row r="69" spans="1:201" s="49" customFormat="1" ht="43.2" customHeight="1">
      <c r="A69" s="128" t="s">
        <v>269</v>
      </c>
      <c r="B69" s="129">
        <v>7000</v>
      </c>
      <c r="C69" s="101" t="s">
        <v>526</v>
      </c>
      <c r="D69" s="137" t="s">
        <v>746</v>
      </c>
      <c r="E69" s="76"/>
      <c r="F69" s="76"/>
      <c r="G69" s="76"/>
      <c r="H69" s="76"/>
      <c r="I69" s="76"/>
      <c r="J69" s="76"/>
      <c r="K69" s="76"/>
      <c r="L69" s="76"/>
      <c r="M69" s="94"/>
      <c r="N69" s="76"/>
      <c r="O69" s="76"/>
      <c r="P69" s="204" t="s">
        <v>710</v>
      </c>
      <c r="Q69" s="76"/>
      <c r="R69" s="95"/>
      <c r="S69" s="76"/>
      <c r="T69" s="76"/>
      <c r="U69" s="76"/>
      <c r="V69" s="76"/>
      <c r="W69" s="76"/>
      <c r="X69" s="76"/>
      <c r="Y69" s="76"/>
      <c r="Z69" s="76"/>
      <c r="AA69" s="76"/>
      <c r="AB69" s="76"/>
      <c r="AC69" s="76"/>
      <c r="AD69" s="76"/>
      <c r="AE69" s="76"/>
      <c r="AF69" s="76"/>
      <c r="AG69" s="95"/>
      <c r="AH69" s="95"/>
      <c r="AI69" s="95"/>
      <c r="AJ69" s="76"/>
      <c r="AK69" s="76"/>
      <c r="AL69" s="76"/>
      <c r="AM69" s="76"/>
      <c r="AN69" s="76"/>
      <c r="AO69" s="76"/>
      <c r="AP69" s="76"/>
      <c r="AQ69" s="76"/>
      <c r="AX69" s="97"/>
      <c r="AY69" s="97"/>
      <c r="AZ69" s="97"/>
      <c r="BA69" s="97"/>
      <c r="BB69" s="97"/>
      <c r="BE69" s="117"/>
      <c r="BF69" s="117"/>
      <c r="BG69" s="117"/>
      <c r="BH69" s="117"/>
      <c r="CL69" s="76"/>
      <c r="CM69" s="76"/>
      <c r="CN69" s="76"/>
      <c r="CO69" s="95"/>
      <c r="CP69" s="76"/>
      <c r="CQ69" s="96"/>
      <c r="CR69" s="96"/>
      <c r="CS69" s="96"/>
      <c r="CT69" s="96"/>
      <c r="CU69" s="96"/>
      <c r="CV69" s="96"/>
      <c r="CW69" s="96"/>
      <c r="CX69" s="96"/>
      <c r="CY69" s="96"/>
      <c r="CZ69" s="96"/>
      <c r="DA69" s="98"/>
      <c r="DB69" s="76"/>
      <c r="DC69" s="76"/>
      <c r="DD69" s="76"/>
      <c r="DE69" s="76"/>
      <c r="DF69" s="99"/>
      <c r="DG69" s="96"/>
      <c r="DH69" s="96"/>
      <c r="DI69" s="96"/>
      <c r="DJ69" s="96"/>
      <c r="DK69" s="96"/>
      <c r="DL69" s="96"/>
      <c r="DM69" s="96"/>
      <c r="DN69" s="96"/>
      <c r="DO69" s="95"/>
      <c r="DP69" s="95"/>
      <c r="DQ69" s="95"/>
      <c r="DR69" s="95"/>
      <c r="DS69" s="95"/>
      <c r="DT69" s="95"/>
      <c r="DU69" s="95"/>
      <c r="DV69" s="95"/>
      <c r="DW69" s="95"/>
      <c r="DX69" s="95"/>
      <c r="EC69" s="95"/>
      <c r="ED69" s="95"/>
      <c r="EE69" s="95"/>
      <c r="EF69" s="95"/>
      <c r="EG69" s="95"/>
      <c r="EH69" s="95"/>
      <c r="EI69" s="95"/>
      <c r="EJ69" s="95"/>
      <c r="EK69" s="95"/>
      <c r="EL69" s="95"/>
      <c r="EM69" s="95"/>
      <c r="EN69" s="95"/>
      <c r="EO69" s="95"/>
      <c r="EP69" s="95"/>
      <c r="EQ69" s="95"/>
      <c r="ER69" s="95"/>
      <c r="ES69" s="95"/>
      <c r="ET69" s="95"/>
      <c r="EX69" s="98"/>
      <c r="EY69" s="98"/>
      <c r="EZ69" s="98"/>
      <c r="FA69" s="98"/>
      <c r="FB69" s="98"/>
      <c r="FC69" s="98"/>
      <c r="FD69" s="98"/>
      <c r="FE69" s="98"/>
      <c r="FF69" s="98"/>
      <c r="FG69" s="98"/>
      <c r="FH69" s="98"/>
      <c r="FI69" s="98"/>
      <c r="FJ69" s="98"/>
      <c r="FK69" s="98"/>
      <c r="FL69" s="98"/>
      <c r="FM69" s="98"/>
      <c r="FN69" s="98"/>
      <c r="FO69" s="98"/>
      <c r="FP69" s="98"/>
      <c r="FQ69" s="98"/>
      <c r="FR69" s="98"/>
      <c r="FS69" s="98"/>
      <c r="FT69" s="98"/>
      <c r="FU69" s="98"/>
      <c r="FV69" s="98"/>
      <c r="FW69" s="98"/>
      <c r="FX69" s="98"/>
      <c r="FY69" s="98"/>
      <c r="FZ69" s="98"/>
      <c r="GA69" s="98"/>
      <c r="GB69" s="98"/>
      <c r="GC69" s="98"/>
      <c r="GD69" s="98"/>
      <c r="GE69" s="98"/>
      <c r="GF69" s="98"/>
      <c r="GG69" s="98"/>
      <c r="GH69" s="98"/>
      <c r="GI69" s="98"/>
      <c r="GJ69" s="98"/>
      <c r="GK69" s="98"/>
      <c r="GL69" s="98"/>
      <c r="GM69" s="98"/>
      <c r="GN69" s="98"/>
      <c r="GO69" s="98"/>
      <c r="GP69" s="98"/>
      <c r="GQ69" s="98"/>
      <c r="GR69" s="98"/>
      <c r="GS69" s="98"/>
    </row>
    <row r="70" spans="1:201" s="49" customFormat="1" ht="43.2" customHeight="1">
      <c r="A70" s="128" t="s">
        <v>270</v>
      </c>
      <c r="B70" s="129">
        <v>6000</v>
      </c>
      <c r="C70" s="100" t="s">
        <v>527</v>
      </c>
      <c r="D70" s="137" t="s">
        <v>747</v>
      </c>
      <c r="E70" s="76"/>
      <c r="F70" s="76"/>
      <c r="G70" s="76"/>
      <c r="H70" s="76"/>
      <c r="I70" s="76"/>
      <c r="J70" s="76"/>
      <c r="K70" s="76"/>
      <c r="L70" s="76"/>
      <c r="M70" s="94"/>
      <c r="N70" s="76"/>
      <c r="O70" s="76"/>
      <c r="P70" s="204" t="s">
        <v>711</v>
      </c>
      <c r="Q70" s="76"/>
      <c r="R70" s="95"/>
      <c r="S70" s="76"/>
      <c r="T70" s="76"/>
      <c r="U70" s="76"/>
      <c r="V70" s="76"/>
      <c r="W70" s="76"/>
      <c r="X70" s="76"/>
      <c r="Y70" s="76"/>
      <c r="Z70" s="76"/>
      <c r="AA70" s="76"/>
      <c r="AB70" s="76"/>
      <c r="AC70" s="76"/>
      <c r="AD70" s="76"/>
      <c r="AE70" s="76"/>
      <c r="AF70" s="76"/>
      <c r="AG70" s="95"/>
      <c r="AH70" s="95"/>
      <c r="AI70" s="95"/>
      <c r="AJ70" s="76"/>
      <c r="AK70" s="76"/>
      <c r="AL70" s="76"/>
      <c r="AM70" s="76"/>
      <c r="AN70" s="76"/>
      <c r="AO70" s="76"/>
      <c r="AP70" s="76"/>
      <c r="AQ70" s="76"/>
      <c r="AX70" s="97"/>
      <c r="AY70" s="97"/>
      <c r="AZ70" s="97"/>
      <c r="BA70" s="97"/>
      <c r="BB70" s="97"/>
      <c r="BE70" s="117"/>
      <c r="BF70" s="117"/>
      <c r="BG70" s="117"/>
      <c r="BH70" s="117"/>
      <c r="CL70" s="76"/>
      <c r="CM70" s="76"/>
      <c r="CN70" s="76"/>
      <c r="CO70" s="95"/>
      <c r="CP70" s="76"/>
      <c r="CQ70" s="96"/>
      <c r="CR70" s="96"/>
      <c r="CS70" s="96"/>
      <c r="CT70" s="96"/>
      <c r="CU70" s="96"/>
      <c r="CV70" s="96"/>
      <c r="CW70" s="96"/>
      <c r="CX70" s="96"/>
      <c r="CY70" s="96"/>
      <c r="CZ70" s="96"/>
      <c r="DA70" s="98"/>
      <c r="DB70" s="76"/>
      <c r="DC70" s="76"/>
      <c r="DD70" s="76"/>
      <c r="DE70" s="76"/>
      <c r="DF70" s="99"/>
      <c r="DG70" s="96"/>
      <c r="DH70" s="96"/>
      <c r="DI70" s="96"/>
      <c r="DJ70" s="96"/>
      <c r="DK70" s="96"/>
      <c r="DL70" s="96"/>
      <c r="DM70" s="96"/>
      <c r="DN70" s="96"/>
      <c r="DO70" s="95"/>
      <c r="DP70" s="95"/>
      <c r="DQ70" s="95"/>
      <c r="DR70" s="95"/>
      <c r="DS70" s="95"/>
      <c r="DT70" s="95"/>
      <c r="DU70" s="95"/>
      <c r="DV70" s="95"/>
      <c r="DW70" s="95"/>
      <c r="DX70" s="95"/>
      <c r="EC70" s="95"/>
      <c r="ED70" s="95"/>
      <c r="EE70" s="95"/>
      <c r="EF70" s="95"/>
      <c r="EG70" s="95"/>
      <c r="EH70" s="95"/>
      <c r="EI70" s="95"/>
      <c r="EJ70" s="95"/>
      <c r="EK70" s="95"/>
      <c r="EL70" s="95"/>
      <c r="EM70" s="95"/>
      <c r="EN70" s="95"/>
      <c r="EO70" s="95"/>
      <c r="EP70" s="95"/>
      <c r="EQ70" s="95"/>
      <c r="ER70" s="95"/>
      <c r="ES70" s="95"/>
      <c r="ET70" s="95"/>
      <c r="EX70" s="98"/>
      <c r="EY70" s="98"/>
      <c r="EZ70" s="98"/>
      <c r="FA70" s="98"/>
      <c r="FB70" s="98"/>
      <c r="FC70" s="98"/>
      <c r="FD70" s="98"/>
      <c r="FE70" s="98"/>
      <c r="FF70" s="98"/>
      <c r="FG70" s="98"/>
      <c r="FH70" s="98"/>
      <c r="FI70" s="98"/>
      <c r="FJ70" s="98"/>
      <c r="FK70" s="98"/>
      <c r="FL70" s="98"/>
      <c r="FM70" s="98"/>
      <c r="FN70" s="98"/>
      <c r="FO70" s="98"/>
      <c r="FP70" s="98"/>
      <c r="FQ70" s="98"/>
      <c r="FR70" s="98"/>
      <c r="FS70" s="98"/>
      <c r="FT70" s="98"/>
      <c r="FU70" s="98"/>
      <c r="FV70" s="98"/>
      <c r="FW70" s="98"/>
      <c r="FX70" s="98"/>
      <c r="FY70" s="98"/>
      <c r="FZ70" s="98"/>
      <c r="GA70" s="98"/>
      <c r="GB70" s="98"/>
      <c r="GC70" s="98"/>
      <c r="GD70" s="98"/>
      <c r="GE70" s="98"/>
      <c r="GF70" s="98"/>
      <c r="GG70" s="98"/>
      <c r="GH70" s="98"/>
      <c r="GI70" s="98"/>
      <c r="GJ70" s="98"/>
      <c r="GK70" s="98"/>
      <c r="GL70" s="98"/>
      <c r="GM70" s="98"/>
      <c r="GN70" s="98"/>
      <c r="GO70" s="98"/>
      <c r="GP70" s="98"/>
      <c r="GQ70" s="98"/>
      <c r="GR70" s="98"/>
      <c r="GS70" s="98"/>
    </row>
    <row r="71" spans="1:201" s="49" customFormat="1" ht="43.2" customHeight="1">
      <c r="A71" s="128" t="s">
        <v>271</v>
      </c>
      <c r="B71" s="129">
        <v>6000</v>
      </c>
      <c r="C71" s="100" t="s">
        <v>528</v>
      </c>
      <c r="D71" s="137" t="s">
        <v>748</v>
      </c>
      <c r="E71" s="76"/>
      <c r="F71" s="76"/>
      <c r="G71" s="76"/>
      <c r="H71" s="76"/>
      <c r="I71" s="76"/>
      <c r="J71" s="76"/>
      <c r="K71" s="76"/>
      <c r="L71" s="76"/>
      <c r="M71" s="94"/>
      <c r="N71" s="76"/>
      <c r="O71" s="76"/>
      <c r="P71" s="204" t="s">
        <v>712</v>
      </c>
      <c r="Q71" s="76"/>
      <c r="R71" s="95"/>
      <c r="S71" s="76"/>
      <c r="T71" s="76"/>
      <c r="U71" s="76"/>
      <c r="V71" s="76"/>
      <c r="W71" s="76"/>
      <c r="X71" s="76"/>
      <c r="Y71" s="76"/>
      <c r="Z71" s="76"/>
      <c r="AA71" s="76"/>
      <c r="AB71" s="76"/>
      <c r="AC71" s="76"/>
      <c r="AD71" s="76"/>
      <c r="AE71" s="76"/>
      <c r="AF71" s="76"/>
      <c r="AG71" s="95"/>
      <c r="AH71" s="95"/>
      <c r="AI71" s="95"/>
      <c r="AJ71" s="76"/>
      <c r="AK71" s="76"/>
      <c r="AL71" s="76"/>
      <c r="AM71" s="76"/>
      <c r="AN71" s="76"/>
      <c r="AO71" s="76"/>
      <c r="AP71" s="76"/>
      <c r="AQ71" s="76"/>
      <c r="AX71" s="97"/>
      <c r="AY71" s="97"/>
      <c r="AZ71" s="97"/>
      <c r="BA71" s="97"/>
      <c r="BB71" s="97"/>
      <c r="BE71" s="117"/>
      <c r="BF71" s="117"/>
      <c r="BG71" s="117"/>
      <c r="BH71" s="117"/>
      <c r="CL71" s="76"/>
      <c r="CM71" s="76"/>
      <c r="CN71" s="76"/>
      <c r="CO71" s="95"/>
      <c r="CP71" s="76"/>
      <c r="CQ71" s="96"/>
      <c r="CR71" s="96"/>
      <c r="CS71" s="96"/>
      <c r="CT71" s="96"/>
      <c r="CU71" s="96"/>
      <c r="CV71" s="96"/>
      <c r="CW71" s="96"/>
      <c r="CX71" s="96"/>
      <c r="CY71" s="96"/>
      <c r="CZ71" s="96"/>
      <c r="DA71" s="98"/>
      <c r="DB71" s="76"/>
      <c r="DC71" s="76"/>
      <c r="DD71" s="76"/>
      <c r="DE71" s="76"/>
      <c r="DF71" s="99"/>
      <c r="DG71" s="96"/>
      <c r="DH71" s="96"/>
      <c r="DI71" s="96"/>
      <c r="DJ71" s="96"/>
      <c r="DK71" s="96"/>
      <c r="DL71" s="96"/>
      <c r="DM71" s="96"/>
      <c r="DN71" s="96"/>
      <c r="DO71" s="95"/>
      <c r="DP71" s="95"/>
      <c r="DQ71" s="95"/>
      <c r="DR71" s="95"/>
      <c r="DS71" s="95"/>
      <c r="DT71" s="95"/>
      <c r="DU71" s="95"/>
      <c r="DV71" s="95"/>
      <c r="DW71" s="95"/>
      <c r="DX71" s="95"/>
      <c r="EC71" s="95"/>
      <c r="ED71" s="95"/>
      <c r="EE71" s="95"/>
      <c r="EF71" s="95"/>
      <c r="EG71" s="95"/>
      <c r="EH71" s="95"/>
      <c r="EI71" s="95"/>
      <c r="EJ71" s="95"/>
      <c r="EK71" s="95"/>
      <c r="EL71" s="95"/>
      <c r="EM71" s="95"/>
      <c r="EN71" s="95"/>
      <c r="EO71" s="95"/>
      <c r="EP71" s="95"/>
      <c r="EQ71" s="95"/>
      <c r="ER71" s="95"/>
      <c r="ES71" s="95"/>
      <c r="ET71" s="95"/>
      <c r="EX71" s="98"/>
      <c r="EY71" s="98"/>
      <c r="EZ71" s="98"/>
      <c r="FA71" s="98"/>
      <c r="FB71" s="98"/>
      <c r="FC71" s="98"/>
      <c r="FD71" s="98"/>
      <c r="FE71" s="98"/>
      <c r="FF71" s="98"/>
      <c r="FG71" s="98"/>
      <c r="FH71" s="98"/>
      <c r="FI71" s="98"/>
      <c r="FJ71" s="98"/>
      <c r="FK71" s="98"/>
      <c r="FL71" s="98"/>
      <c r="FM71" s="98"/>
      <c r="FN71" s="98"/>
      <c r="FO71" s="98"/>
      <c r="FP71" s="98"/>
      <c r="FQ71" s="98"/>
      <c r="FR71" s="98"/>
      <c r="FS71" s="98"/>
      <c r="FT71" s="98"/>
      <c r="FU71" s="98"/>
      <c r="FV71" s="98"/>
      <c r="FW71" s="98"/>
      <c r="FX71" s="98"/>
      <c r="FY71" s="98"/>
      <c r="FZ71" s="98"/>
      <c r="GA71" s="98"/>
      <c r="GB71" s="98"/>
      <c r="GC71" s="98"/>
      <c r="GD71" s="98"/>
      <c r="GE71" s="98"/>
      <c r="GF71" s="98"/>
      <c r="GG71" s="98"/>
      <c r="GH71" s="98"/>
      <c r="GI71" s="98"/>
      <c r="GJ71" s="98"/>
      <c r="GK71" s="98"/>
      <c r="GL71" s="98"/>
      <c r="GM71" s="98"/>
      <c r="GN71" s="98"/>
      <c r="GO71" s="98"/>
      <c r="GP71" s="98"/>
      <c r="GQ71" s="98"/>
      <c r="GR71" s="98"/>
      <c r="GS71" s="98"/>
    </row>
    <row r="72" spans="1:201" s="49" customFormat="1" ht="43.2" customHeight="1">
      <c r="A72" s="128" t="s">
        <v>272</v>
      </c>
      <c r="B72" s="129">
        <v>6000</v>
      </c>
      <c r="C72" s="101" t="s">
        <v>529</v>
      </c>
      <c r="D72" s="137" t="s">
        <v>742</v>
      </c>
      <c r="E72" s="76"/>
      <c r="F72" s="76"/>
      <c r="G72" s="76"/>
      <c r="H72" s="76"/>
      <c r="I72" s="76"/>
      <c r="J72" s="76"/>
      <c r="K72" s="76"/>
      <c r="L72" s="76"/>
      <c r="M72" s="94"/>
      <c r="N72" s="76"/>
      <c r="O72" s="76"/>
      <c r="P72" s="204" t="s">
        <v>713</v>
      </c>
      <c r="Q72" s="76"/>
      <c r="R72" s="95"/>
      <c r="S72" s="76"/>
      <c r="T72" s="76"/>
      <c r="U72" s="76"/>
      <c r="V72" s="76"/>
      <c r="W72" s="76"/>
      <c r="X72" s="76"/>
      <c r="Y72" s="76"/>
      <c r="Z72" s="76"/>
      <c r="AA72" s="76"/>
      <c r="AB72" s="76"/>
      <c r="AC72" s="76"/>
      <c r="AD72" s="76"/>
      <c r="AE72" s="76"/>
      <c r="AF72" s="76"/>
      <c r="AG72" s="95"/>
      <c r="AH72" s="95"/>
      <c r="AI72" s="95"/>
      <c r="AJ72" s="76"/>
      <c r="AK72" s="76"/>
      <c r="AL72" s="76"/>
      <c r="AM72" s="76"/>
      <c r="AN72" s="76"/>
      <c r="AO72" s="76"/>
      <c r="AP72" s="76"/>
      <c r="AQ72" s="76"/>
      <c r="AX72" s="97"/>
      <c r="AY72" s="97"/>
      <c r="AZ72" s="97"/>
      <c r="BA72" s="97"/>
      <c r="BB72" s="97"/>
      <c r="BE72" s="117"/>
      <c r="BF72" s="117"/>
      <c r="BG72" s="117"/>
      <c r="BH72" s="117"/>
      <c r="CL72" s="76"/>
      <c r="CM72" s="76"/>
      <c r="CN72" s="76"/>
      <c r="CO72" s="95"/>
      <c r="CP72" s="76"/>
      <c r="CQ72" s="96"/>
      <c r="CR72" s="96"/>
      <c r="CS72" s="96"/>
      <c r="CT72" s="96"/>
      <c r="CU72" s="96"/>
      <c r="CV72" s="96"/>
      <c r="CW72" s="96"/>
      <c r="CX72" s="96"/>
      <c r="CY72" s="96"/>
      <c r="CZ72" s="96"/>
      <c r="DA72" s="98"/>
      <c r="DB72" s="76"/>
      <c r="DC72" s="76"/>
      <c r="DD72" s="76"/>
      <c r="DE72" s="76"/>
      <c r="DF72" s="99"/>
      <c r="DG72" s="96"/>
      <c r="DH72" s="96"/>
      <c r="DI72" s="96"/>
      <c r="DJ72" s="96"/>
      <c r="DK72" s="96"/>
      <c r="DL72" s="96"/>
      <c r="DM72" s="96"/>
      <c r="DN72" s="96"/>
      <c r="DO72" s="95"/>
      <c r="DP72" s="95"/>
      <c r="DQ72" s="95"/>
      <c r="DR72" s="95"/>
      <c r="DS72" s="95"/>
      <c r="DT72" s="95"/>
      <c r="DU72" s="95"/>
      <c r="DV72" s="95"/>
      <c r="DW72" s="95"/>
      <c r="DX72" s="95"/>
      <c r="EC72" s="95"/>
      <c r="ED72" s="95"/>
      <c r="EE72" s="95"/>
      <c r="EF72" s="95"/>
      <c r="EG72" s="95"/>
      <c r="EH72" s="95"/>
      <c r="EI72" s="95"/>
      <c r="EJ72" s="95"/>
      <c r="EK72" s="95"/>
      <c r="EL72" s="95"/>
      <c r="EM72" s="95"/>
      <c r="EN72" s="95"/>
      <c r="EO72" s="95"/>
      <c r="EP72" s="95"/>
      <c r="EQ72" s="95"/>
      <c r="ER72" s="95"/>
      <c r="ES72" s="95"/>
      <c r="ET72" s="95"/>
      <c r="EX72" s="98"/>
      <c r="EY72" s="98"/>
      <c r="EZ72" s="98"/>
      <c r="FA72" s="98"/>
      <c r="FB72" s="98"/>
      <c r="FC72" s="98"/>
      <c r="FD72" s="98"/>
      <c r="FE72" s="98"/>
      <c r="FF72" s="98"/>
      <c r="FG72" s="98"/>
      <c r="FH72" s="98"/>
      <c r="FI72" s="98"/>
      <c r="FJ72" s="98"/>
      <c r="FK72" s="98"/>
      <c r="FL72" s="98"/>
      <c r="FM72" s="98"/>
      <c r="FN72" s="98"/>
      <c r="FO72" s="98"/>
      <c r="FP72" s="98"/>
      <c r="FQ72" s="98"/>
      <c r="FR72" s="98"/>
      <c r="FS72" s="98"/>
      <c r="FT72" s="98"/>
      <c r="FU72" s="98"/>
      <c r="FV72" s="98"/>
      <c r="FW72" s="98"/>
      <c r="FX72" s="98"/>
      <c r="FY72" s="98"/>
      <c r="FZ72" s="98"/>
      <c r="GA72" s="98"/>
      <c r="GB72" s="98"/>
      <c r="GC72" s="98"/>
      <c r="GD72" s="98"/>
      <c r="GE72" s="98"/>
      <c r="GF72" s="98"/>
      <c r="GG72" s="98"/>
      <c r="GH72" s="98"/>
      <c r="GI72" s="98"/>
      <c r="GJ72" s="98"/>
      <c r="GK72" s="98"/>
      <c r="GL72" s="98"/>
      <c r="GM72" s="98"/>
      <c r="GN72" s="98"/>
      <c r="GO72" s="98"/>
      <c r="GP72" s="98"/>
      <c r="GQ72" s="98"/>
      <c r="GR72" s="98"/>
      <c r="GS72" s="98"/>
    </row>
    <row r="73" spans="1:201" s="49" customFormat="1" ht="43.2" customHeight="1">
      <c r="A73" s="128" t="s">
        <v>273</v>
      </c>
      <c r="B73" s="129">
        <v>4000</v>
      </c>
      <c r="C73" s="100" t="s">
        <v>530</v>
      </c>
      <c r="D73" s="137" t="s">
        <v>749</v>
      </c>
      <c r="E73" s="76"/>
      <c r="F73" s="76"/>
      <c r="G73" s="76"/>
      <c r="H73" s="76"/>
      <c r="I73" s="76"/>
      <c r="J73" s="76"/>
      <c r="K73" s="76"/>
      <c r="L73" s="76"/>
      <c r="M73" s="94"/>
      <c r="N73" s="76"/>
      <c r="O73" s="76"/>
      <c r="P73" s="204" t="s">
        <v>714</v>
      </c>
      <c r="Q73" s="76"/>
      <c r="R73" s="95"/>
      <c r="S73" s="76"/>
      <c r="T73" s="76"/>
      <c r="U73" s="76"/>
      <c r="V73" s="76"/>
      <c r="W73" s="76"/>
      <c r="X73" s="76"/>
      <c r="Y73" s="76"/>
      <c r="Z73" s="76"/>
      <c r="AA73" s="76"/>
      <c r="AB73" s="76"/>
      <c r="AC73" s="76"/>
      <c r="AD73" s="76"/>
      <c r="AE73" s="76"/>
      <c r="AF73" s="76"/>
      <c r="AG73" s="95"/>
      <c r="AH73" s="95"/>
      <c r="AI73" s="95"/>
      <c r="AJ73" s="76"/>
      <c r="AK73" s="76"/>
      <c r="AL73" s="76"/>
      <c r="AM73" s="76"/>
      <c r="AN73" s="76"/>
      <c r="AO73" s="76"/>
      <c r="AP73" s="76"/>
      <c r="AQ73" s="76"/>
      <c r="AX73" s="97"/>
      <c r="AY73" s="97"/>
      <c r="AZ73" s="97"/>
      <c r="BA73" s="97"/>
      <c r="BB73" s="97"/>
      <c r="BE73" s="117"/>
      <c r="BF73" s="117"/>
      <c r="BG73" s="117"/>
      <c r="BH73" s="117"/>
      <c r="CL73" s="76"/>
      <c r="CM73" s="76"/>
      <c r="CN73" s="76"/>
      <c r="CO73" s="95"/>
      <c r="CP73" s="76"/>
      <c r="CQ73" s="96"/>
      <c r="CR73" s="96"/>
      <c r="CS73" s="96"/>
      <c r="CT73" s="96"/>
      <c r="CU73" s="96"/>
      <c r="CV73" s="96"/>
      <c r="CW73" s="96"/>
      <c r="CX73" s="96"/>
      <c r="CY73" s="96"/>
      <c r="CZ73" s="96"/>
      <c r="DA73" s="98"/>
      <c r="DB73" s="76"/>
      <c r="DC73" s="76"/>
      <c r="DD73" s="76"/>
      <c r="DE73" s="76"/>
      <c r="DF73" s="99"/>
      <c r="DG73" s="96"/>
      <c r="DH73" s="96"/>
      <c r="DI73" s="96"/>
      <c r="DJ73" s="96"/>
      <c r="DK73" s="96"/>
      <c r="DL73" s="96"/>
      <c r="DM73" s="96"/>
      <c r="DN73" s="96"/>
      <c r="DO73" s="95"/>
      <c r="DP73" s="95"/>
      <c r="DQ73" s="95"/>
      <c r="DR73" s="95"/>
      <c r="DS73" s="95"/>
      <c r="DT73" s="95"/>
      <c r="DU73" s="95"/>
      <c r="DV73" s="95"/>
      <c r="DW73" s="95"/>
      <c r="DX73" s="95"/>
      <c r="EC73" s="95"/>
      <c r="ED73" s="95"/>
      <c r="EE73" s="95"/>
      <c r="EF73" s="95"/>
      <c r="EG73" s="95"/>
      <c r="EH73" s="95"/>
      <c r="EI73" s="95"/>
      <c r="EJ73" s="95"/>
      <c r="EK73" s="95"/>
      <c r="EL73" s="95"/>
      <c r="EM73" s="95"/>
      <c r="EN73" s="95"/>
      <c r="EO73" s="95"/>
      <c r="EP73" s="95"/>
      <c r="EQ73" s="95"/>
      <c r="ER73" s="95"/>
      <c r="ES73" s="95"/>
      <c r="ET73" s="95"/>
      <c r="EX73" s="98"/>
      <c r="EY73" s="98"/>
      <c r="EZ73" s="98"/>
      <c r="FA73" s="98"/>
      <c r="FB73" s="98"/>
      <c r="FC73" s="98"/>
      <c r="FD73" s="98"/>
      <c r="FE73" s="98"/>
      <c r="FF73" s="98"/>
      <c r="FG73" s="98"/>
      <c r="FH73" s="98"/>
      <c r="FI73" s="98"/>
      <c r="FJ73" s="98"/>
      <c r="FK73" s="98"/>
      <c r="FL73" s="98"/>
      <c r="FM73" s="98"/>
      <c r="FN73" s="98"/>
      <c r="FO73" s="98"/>
      <c r="FP73" s="98"/>
      <c r="FQ73" s="98"/>
      <c r="FR73" s="98"/>
      <c r="FS73" s="98"/>
      <c r="FT73" s="98"/>
      <c r="FU73" s="98"/>
      <c r="FV73" s="98"/>
      <c r="FW73" s="98"/>
      <c r="FX73" s="98"/>
      <c r="FY73" s="98"/>
      <c r="FZ73" s="98"/>
      <c r="GA73" s="98"/>
      <c r="GB73" s="98"/>
      <c r="GC73" s="98"/>
      <c r="GD73" s="98"/>
      <c r="GE73" s="98"/>
      <c r="GF73" s="98"/>
      <c r="GG73" s="98"/>
      <c r="GH73" s="98"/>
      <c r="GI73" s="98"/>
      <c r="GJ73" s="98"/>
      <c r="GK73" s="98"/>
      <c r="GL73" s="98"/>
      <c r="GM73" s="98"/>
      <c r="GN73" s="98"/>
      <c r="GO73" s="98"/>
      <c r="GP73" s="98"/>
      <c r="GQ73" s="98"/>
      <c r="GR73" s="98"/>
      <c r="GS73" s="98"/>
    </row>
    <row r="74" spans="1:201" s="49" customFormat="1" ht="43.2" customHeight="1">
      <c r="A74" s="128" t="s">
        <v>274</v>
      </c>
      <c r="B74" s="129">
        <v>4000</v>
      </c>
      <c r="C74" s="100" t="s">
        <v>531</v>
      </c>
      <c r="D74" s="137" t="s">
        <v>740</v>
      </c>
      <c r="E74" s="76"/>
      <c r="F74" s="76"/>
      <c r="G74" s="76"/>
      <c r="H74" s="76"/>
      <c r="I74" s="76"/>
      <c r="J74" s="76"/>
      <c r="K74" s="76"/>
      <c r="L74" s="76"/>
      <c r="M74" s="94"/>
      <c r="N74" s="76"/>
      <c r="O74" s="76"/>
      <c r="P74" s="204" t="s">
        <v>715</v>
      </c>
      <c r="Q74" s="76"/>
      <c r="R74" s="95"/>
      <c r="S74" s="76"/>
      <c r="T74" s="76"/>
      <c r="U74" s="76"/>
      <c r="V74" s="76"/>
      <c r="W74" s="76"/>
      <c r="X74" s="76"/>
      <c r="Y74" s="76"/>
      <c r="Z74" s="76"/>
      <c r="AA74" s="76"/>
      <c r="AB74" s="76"/>
      <c r="AC74" s="76"/>
      <c r="AD74" s="76"/>
      <c r="AE74" s="76"/>
      <c r="AF74" s="76"/>
      <c r="AG74" s="95"/>
      <c r="AH74" s="95"/>
      <c r="AI74" s="95"/>
      <c r="AJ74" s="76"/>
      <c r="AK74" s="76"/>
      <c r="AL74" s="76"/>
      <c r="AM74" s="76"/>
      <c r="AN74" s="76"/>
      <c r="AO74" s="76"/>
      <c r="AP74" s="76"/>
      <c r="AQ74" s="76"/>
      <c r="AX74" s="97"/>
      <c r="AY74" s="97"/>
      <c r="AZ74" s="97"/>
      <c r="BA74" s="97"/>
      <c r="BB74" s="97"/>
      <c r="BE74" s="117"/>
      <c r="BF74" s="117"/>
      <c r="BG74" s="117"/>
      <c r="BH74" s="117"/>
      <c r="CL74" s="76"/>
      <c r="CM74" s="76"/>
      <c r="CN74" s="76"/>
      <c r="CO74" s="95"/>
      <c r="CP74" s="76"/>
      <c r="CQ74" s="96"/>
      <c r="CR74" s="96"/>
      <c r="CS74" s="96"/>
      <c r="CT74" s="96"/>
      <c r="CU74" s="96"/>
      <c r="CV74" s="96"/>
      <c r="CW74" s="96"/>
      <c r="CX74" s="96"/>
      <c r="CY74" s="96"/>
      <c r="CZ74" s="96"/>
      <c r="DA74" s="98"/>
      <c r="DB74" s="76"/>
      <c r="DC74" s="76"/>
      <c r="DD74" s="76"/>
      <c r="DE74" s="76"/>
      <c r="DF74" s="99"/>
      <c r="DG74" s="96"/>
      <c r="DH74" s="96"/>
      <c r="DI74" s="96"/>
      <c r="DJ74" s="96"/>
      <c r="DK74" s="96"/>
      <c r="DL74" s="96"/>
      <c r="DM74" s="96"/>
      <c r="DN74" s="96"/>
      <c r="DO74" s="95"/>
      <c r="DP74" s="95"/>
      <c r="DQ74" s="95"/>
      <c r="DR74" s="95"/>
      <c r="DS74" s="95"/>
      <c r="DT74" s="95"/>
      <c r="DU74" s="95"/>
      <c r="DV74" s="95"/>
      <c r="DW74" s="95"/>
      <c r="DX74" s="95"/>
      <c r="EC74" s="95"/>
      <c r="ED74" s="95"/>
      <c r="EE74" s="95"/>
      <c r="EF74" s="95"/>
      <c r="EG74" s="95"/>
      <c r="EH74" s="95"/>
      <c r="EI74" s="95"/>
      <c r="EJ74" s="95"/>
      <c r="EK74" s="95"/>
      <c r="EL74" s="95"/>
      <c r="EM74" s="95"/>
      <c r="EN74" s="95"/>
      <c r="EO74" s="95"/>
      <c r="EP74" s="95"/>
      <c r="EQ74" s="95"/>
      <c r="ER74" s="95"/>
      <c r="ES74" s="95"/>
      <c r="ET74" s="95"/>
      <c r="EX74" s="98"/>
      <c r="EY74" s="98"/>
      <c r="EZ74" s="98"/>
      <c r="FA74" s="98"/>
      <c r="FB74" s="98"/>
      <c r="FC74" s="98"/>
      <c r="FD74" s="98"/>
      <c r="FE74" s="98"/>
      <c r="FF74" s="98"/>
      <c r="FG74" s="98"/>
      <c r="FH74" s="98"/>
      <c r="FI74" s="98"/>
      <c r="FJ74" s="98"/>
      <c r="FK74" s="98"/>
      <c r="FL74" s="98"/>
      <c r="FM74" s="98"/>
      <c r="FN74" s="98"/>
      <c r="FO74" s="98"/>
      <c r="FP74" s="98"/>
      <c r="FQ74" s="98"/>
      <c r="FR74" s="98"/>
      <c r="FS74" s="98"/>
      <c r="FT74" s="98"/>
      <c r="FU74" s="98"/>
      <c r="FV74" s="98"/>
      <c r="FW74" s="98"/>
      <c r="FX74" s="98"/>
      <c r="FY74" s="98"/>
      <c r="FZ74" s="98"/>
      <c r="GA74" s="98"/>
      <c r="GB74" s="98"/>
      <c r="GC74" s="98"/>
      <c r="GD74" s="98"/>
      <c r="GE74" s="98"/>
      <c r="GF74" s="98"/>
      <c r="GG74" s="98"/>
      <c r="GH74" s="98"/>
      <c r="GI74" s="98"/>
      <c r="GJ74" s="98"/>
      <c r="GK74" s="98"/>
      <c r="GL74" s="98"/>
      <c r="GM74" s="98"/>
      <c r="GN74" s="98"/>
      <c r="GO74" s="98"/>
      <c r="GP74" s="98"/>
      <c r="GQ74" s="98"/>
      <c r="GR74" s="98"/>
      <c r="GS74" s="98"/>
    </row>
    <row r="75" spans="1:201" s="49" customFormat="1" ht="43.2" customHeight="1">
      <c r="A75" s="128" t="s">
        <v>275</v>
      </c>
      <c r="B75" s="129">
        <v>4000</v>
      </c>
      <c r="C75" s="100" t="s">
        <v>532</v>
      </c>
      <c r="D75" s="137" t="s">
        <v>743</v>
      </c>
      <c r="E75" s="76"/>
      <c r="F75" s="76"/>
      <c r="G75" s="76"/>
      <c r="H75" s="76"/>
      <c r="I75" s="76"/>
      <c r="J75" s="76"/>
      <c r="K75" s="76"/>
      <c r="L75" s="76"/>
      <c r="M75" s="94"/>
      <c r="N75" s="76"/>
      <c r="O75" s="76"/>
      <c r="P75" s="204" t="s">
        <v>716</v>
      </c>
      <c r="Q75" s="76"/>
      <c r="R75" s="95"/>
      <c r="S75" s="76"/>
      <c r="T75" s="76"/>
      <c r="U75" s="76"/>
      <c r="V75" s="76"/>
      <c r="W75" s="76"/>
      <c r="X75" s="76"/>
      <c r="Y75" s="76"/>
      <c r="Z75" s="76"/>
      <c r="AA75" s="76"/>
      <c r="AB75" s="76"/>
      <c r="AC75" s="76"/>
      <c r="AD75" s="76"/>
      <c r="AE75" s="76"/>
      <c r="AF75" s="76"/>
      <c r="AG75" s="95"/>
      <c r="AH75" s="95"/>
      <c r="AI75" s="95"/>
      <c r="AJ75" s="76"/>
      <c r="AK75" s="76"/>
      <c r="AL75" s="76"/>
      <c r="AM75" s="76"/>
      <c r="AN75" s="76"/>
      <c r="AO75" s="76"/>
      <c r="AP75" s="76"/>
      <c r="AQ75" s="76"/>
      <c r="AX75" s="97"/>
      <c r="AY75" s="97"/>
      <c r="AZ75" s="97"/>
      <c r="BA75" s="97"/>
      <c r="BB75" s="97"/>
      <c r="BE75" s="117"/>
      <c r="BF75" s="117"/>
      <c r="BG75" s="117"/>
      <c r="BH75" s="117"/>
      <c r="CL75" s="76"/>
      <c r="CM75" s="76"/>
      <c r="CN75" s="76"/>
      <c r="CO75" s="95"/>
      <c r="CP75" s="76"/>
      <c r="CQ75" s="96"/>
      <c r="CR75" s="96"/>
      <c r="CS75" s="96"/>
      <c r="CT75" s="96"/>
      <c r="CU75" s="96"/>
      <c r="CV75" s="96"/>
      <c r="CW75" s="96"/>
      <c r="CX75" s="96"/>
      <c r="CY75" s="96"/>
      <c r="CZ75" s="96"/>
      <c r="DA75" s="98"/>
      <c r="DB75" s="76"/>
      <c r="DC75" s="76"/>
      <c r="DD75" s="76"/>
      <c r="DE75" s="76"/>
      <c r="DF75" s="99"/>
      <c r="DG75" s="96"/>
      <c r="DH75" s="96"/>
      <c r="DI75" s="96"/>
      <c r="DJ75" s="96"/>
      <c r="DK75" s="96"/>
      <c r="DL75" s="96"/>
      <c r="DM75" s="96"/>
      <c r="DN75" s="96"/>
      <c r="DO75" s="95"/>
      <c r="DP75" s="95"/>
      <c r="DQ75" s="95"/>
      <c r="DR75" s="95"/>
      <c r="DS75" s="95"/>
      <c r="DT75" s="95"/>
      <c r="DU75" s="95"/>
      <c r="DV75" s="95"/>
      <c r="DW75" s="95"/>
      <c r="DX75" s="95"/>
      <c r="EC75" s="95"/>
      <c r="ED75" s="95"/>
      <c r="EE75" s="95"/>
      <c r="EF75" s="95"/>
      <c r="EG75" s="95"/>
      <c r="EH75" s="95"/>
      <c r="EI75" s="95"/>
      <c r="EJ75" s="95"/>
      <c r="EK75" s="95"/>
      <c r="EL75" s="95"/>
      <c r="EM75" s="95"/>
      <c r="EN75" s="95"/>
      <c r="EO75" s="95"/>
      <c r="EP75" s="95"/>
      <c r="EQ75" s="95"/>
      <c r="ER75" s="95"/>
      <c r="ES75" s="95"/>
      <c r="ET75" s="95"/>
      <c r="EX75" s="98"/>
      <c r="EY75" s="98"/>
      <c r="EZ75" s="98"/>
      <c r="FA75" s="98"/>
      <c r="FB75" s="98"/>
      <c r="FC75" s="98"/>
      <c r="FD75" s="98"/>
      <c r="FE75" s="98"/>
      <c r="FF75" s="98"/>
      <c r="FG75" s="98"/>
      <c r="FH75" s="98"/>
      <c r="FI75" s="98"/>
      <c r="FJ75" s="98"/>
      <c r="FK75" s="98"/>
      <c r="FL75" s="98"/>
      <c r="FM75" s="98"/>
      <c r="FN75" s="98"/>
      <c r="FO75" s="98"/>
      <c r="FP75" s="98"/>
      <c r="FQ75" s="98"/>
      <c r="FR75" s="98"/>
      <c r="FS75" s="98"/>
      <c r="FT75" s="98"/>
      <c r="FU75" s="98"/>
      <c r="FV75" s="98"/>
      <c r="FW75" s="98"/>
      <c r="FX75" s="98"/>
      <c r="FY75" s="98"/>
      <c r="FZ75" s="98"/>
      <c r="GA75" s="98"/>
      <c r="GB75" s="98"/>
      <c r="GC75" s="98"/>
      <c r="GD75" s="98"/>
      <c r="GE75" s="98"/>
      <c r="GF75" s="98"/>
      <c r="GG75" s="98"/>
      <c r="GH75" s="98"/>
      <c r="GI75" s="98"/>
      <c r="GJ75" s="98"/>
      <c r="GK75" s="98"/>
      <c r="GL75" s="98"/>
      <c r="GM75" s="98"/>
      <c r="GN75" s="98"/>
      <c r="GO75" s="98"/>
      <c r="GP75" s="98"/>
      <c r="GQ75" s="98"/>
      <c r="GR75" s="98"/>
      <c r="GS75" s="98"/>
    </row>
    <row r="76" spans="1:201" s="49" customFormat="1" ht="43.2" customHeight="1">
      <c r="A76" s="128" t="s">
        <v>276</v>
      </c>
      <c r="B76" s="129">
        <v>3000</v>
      </c>
      <c r="C76" s="100" t="s">
        <v>533</v>
      </c>
      <c r="D76" s="137" t="s">
        <v>739</v>
      </c>
      <c r="E76" s="76"/>
      <c r="F76" s="76"/>
      <c r="G76" s="76"/>
      <c r="H76" s="76"/>
      <c r="I76" s="76"/>
      <c r="J76" s="76"/>
      <c r="K76" s="76"/>
      <c r="L76" s="76"/>
      <c r="M76" s="94"/>
      <c r="N76" s="76"/>
      <c r="O76" s="76"/>
      <c r="P76" s="204" t="s">
        <v>717</v>
      </c>
      <c r="Q76" s="76"/>
      <c r="R76" s="95"/>
      <c r="S76" s="76"/>
      <c r="T76" s="76"/>
      <c r="U76" s="76"/>
      <c r="V76" s="76"/>
      <c r="W76" s="76"/>
      <c r="X76" s="76"/>
      <c r="Y76" s="76"/>
      <c r="Z76" s="76"/>
      <c r="AA76" s="76"/>
      <c r="AB76" s="76"/>
      <c r="AC76" s="76"/>
      <c r="AD76" s="76"/>
      <c r="AE76" s="76"/>
      <c r="AF76" s="76"/>
      <c r="AG76" s="95"/>
      <c r="AH76" s="95"/>
      <c r="AI76" s="95"/>
      <c r="AJ76" s="76"/>
      <c r="AK76" s="76"/>
      <c r="AL76" s="76"/>
      <c r="AM76" s="76"/>
      <c r="AN76" s="76"/>
      <c r="AO76" s="76"/>
      <c r="AP76" s="76"/>
      <c r="AQ76" s="76"/>
      <c r="AX76" s="97"/>
      <c r="AY76" s="97"/>
      <c r="AZ76" s="97"/>
      <c r="BA76" s="97"/>
      <c r="BB76" s="97"/>
      <c r="BE76" s="117"/>
      <c r="BF76" s="117"/>
      <c r="BG76" s="117"/>
      <c r="BH76" s="117"/>
      <c r="CL76" s="76"/>
      <c r="CM76" s="76"/>
      <c r="CN76" s="76"/>
      <c r="CO76" s="95"/>
      <c r="CP76" s="76"/>
      <c r="CQ76" s="96"/>
      <c r="CR76" s="96"/>
      <c r="CS76" s="96"/>
      <c r="CT76" s="96"/>
      <c r="CU76" s="96"/>
      <c r="CV76" s="96"/>
      <c r="CW76" s="96"/>
      <c r="CX76" s="96"/>
      <c r="CY76" s="96"/>
      <c r="CZ76" s="96"/>
      <c r="DA76" s="98"/>
      <c r="DB76" s="76"/>
      <c r="DC76" s="76"/>
      <c r="DD76" s="76"/>
      <c r="DE76" s="76"/>
      <c r="DF76" s="99"/>
      <c r="DG76" s="96"/>
      <c r="DH76" s="96"/>
      <c r="DI76" s="96"/>
      <c r="DJ76" s="96"/>
      <c r="DK76" s="96"/>
      <c r="DL76" s="96"/>
      <c r="DM76" s="96"/>
      <c r="DN76" s="96"/>
      <c r="DO76" s="95"/>
      <c r="DP76" s="95"/>
      <c r="DQ76" s="95"/>
      <c r="DR76" s="95"/>
      <c r="DS76" s="95"/>
      <c r="DT76" s="95"/>
      <c r="DU76" s="95"/>
      <c r="DV76" s="95"/>
      <c r="DW76" s="95"/>
      <c r="DX76" s="95"/>
      <c r="EC76" s="95"/>
      <c r="ED76" s="95"/>
      <c r="EE76" s="95"/>
      <c r="EF76" s="95"/>
      <c r="EG76" s="95"/>
      <c r="EH76" s="95"/>
      <c r="EI76" s="95"/>
      <c r="EJ76" s="95"/>
      <c r="EK76" s="95"/>
      <c r="EL76" s="95"/>
      <c r="EM76" s="95"/>
      <c r="EN76" s="95"/>
      <c r="EO76" s="95"/>
      <c r="EP76" s="95"/>
      <c r="EQ76" s="95"/>
      <c r="ER76" s="95"/>
      <c r="ES76" s="95"/>
      <c r="ET76" s="95"/>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FV76" s="98"/>
      <c r="FW76" s="98"/>
      <c r="FX76" s="98"/>
      <c r="FY76" s="98"/>
      <c r="FZ76" s="98"/>
      <c r="GA76" s="98"/>
      <c r="GB76" s="98"/>
      <c r="GC76" s="98"/>
      <c r="GD76" s="98"/>
      <c r="GE76" s="98"/>
      <c r="GF76" s="98"/>
      <c r="GG76" s="98"/>
      <c r="GH76" s="98"/>
      <c r="GI76" s="98"/>
      <c r="GJ76" s="98"/>
      <c r="GK76" s="98"/>
      <c r="GL76" s="98"/>
      <c r="GM76" s="98"/>
      <c r="GN76" s="98"/>
      <c r="GO76" s="98"/>
      <c r="GP76" s="98"/>
      <c r="GQ76" s="98"/>
      <c r="GR76" s="98"/>
      <c r="GS76" s="98"/>
    </row>
    <row r="77" spans="1:201" s="49" customFormat="1" ht="43.2" customHeight="1">
      <c r="A77" s="128" t="s">
        <v>277</v>
      </c>
      <c r="B77" s="129">
        <v>3000</v>
      </c>
      <c r="C77" s="100" t="s">
        <v>534</v>
      </c>
      <c r="D77" s="137" t="s">
        <v>737</v>
      </c>
      <c r="E77" s="76"/>
      <c r="F77" s="76"/>
      <c r="G77" s="76"/>
      <c r="H77" s="76"/>
      <c r="I77" s="76"/>
      <c r="J77" s="76"/>
      <c r="K77" s="76"/>
      <c r="L77" s="76"/>
      <c r="M77" s="94"/>
      <c r="N77" s="76"/>
      <c r="O77" s="76"/>
      <c r="P77" s="204" t="s">
        <v>718</v>
      </c>
      <c r="Q77" s="76"/>
      <c r="R77" s="95"/>
      <c r="S77" s="76"/>
      <c r="T77" s="76"/>
      <c r="U77" s="76"/>
      <c r="V77" s="76"/>
      <c r="W77" s="76"/>
      <c r="X77" s="76"/>
      <c r="Y77" s="76"/>
      <c r="Z77" s="76"/>
      <c r="AA77" s="76"/>
      <c r="AB77" s="76"/>
      <c r="AC77" s="76"/>
      <c r="AD77" s="76"/>
      <c r="AE77" s="76"/>
      <c r="AF77" s="76"/>
      <c r="AG77" s="95"/>
      <c r="AH77" s="95"/>
      <c r="AI77" s="95"/>
      <c r="AJ77" s="76"/>
      <c r="AK77" s="76"/>
      <c r="AL77" s="76"/>
      <c r="AM77" s="76"/>
      <c r="AN77" s="76"/>
      <c r="AO77" s="76"/>
      <c r="AP77" s="76"/>
      <c r="AQ77" s="76"/>
      <c r="AX77" s="97"/>
      <c r="AY77" s="97"/>
      <c r="AZ77" s="97"/>
      <c r="BA77" s="97"/>
      <c r="BB77" s="97"/>
      <c r="BE77" s="117"/>
      <c r="BF77" s="117"/>
      <c r="BG77" s="117"/>
      <c r="BH77" s="117"/>
      <c r="CL77" s="76"/>
      <c r="CM77" s="76"/>
      <c r="CN77" s="76"/>
      <c r="CO77" s="95"/>
      <c r="CP77" s="76"/>
      <c r="CQ77" s="96"/>
      <c r="CR77" s="96"/>
      <c r="CS77" s="96"/>
      <c r="CT77" s="96"/>
      <c r="CU77" s="96"/>
      <c r="CV77" s="96"/>
      <c r="CW77" s="96"/>
      <c r="CX77" s="96"/>
      <c r="CY77" s="96"/>
      <c r="CZ77" s="96"/>
      <c r="DA77" s="98"/>
      <c r="DB77" s="76"/>
      <c r="DC77" s="76"/>
      <c r="DD77" s="76"/>
      <c r="DE77" s="76"/>
      <c r="DF77" s="99"/>
      <c r="DG77" s="96"/>
      <c r="DH77" s="96"/>
      <c r="DI77" s="96"/>
      <c r="DJ77" s="96"/>
      <c r="DK77" s="96"/>
      <c r="DL77" s="96"/>
      <c r="DM77" s="96"/>
      <c r="DN77" s="96"/>
      <c r="DO77" s="95"/>
      <c r="DP77" s="95"/>
      <c r="DQ77" s="95"/>
      <c r="DR77" s="95"/>
      <c r="DS77" s="95"/>
      <c r="DT77" s="95"/>
      <c r="DU77" s="95"/>
      <c r="DV77" s="95"/>
      <c r="DW77" s="95"/>
      <c r="DX77" s="95"/>
      <c r="EC77" s="95"/>
      <c r="ED77" s="95"/>
      <c r="EE77" s="95"/>
      <c r="EF77" s="95"/>
      <c r="EG77" s="95"/>
      <c r="EH77" s="95"/>
      <c r="EI77" s="95"/>
      <c r="EJ77" s="95"/>
      <c r="EK77" s="95"/>
      <c r="EL77" s="95"/>
      <c r="EM77" s="95"/>
      <c r="EN77" s="95"/>
      <c r="EO77" s="95"/>
      <c r="EP77" s="95"/>
      <c r="EQ77" s="95"/>
      <c r="ER77" s="95"/>
      <c r="ES77" s="95"/>
      <c r="ET77" s="95"/>
      <c r="EX77" s="98"/>
      <c r="EY77" s="98"/>
      <c r="EZ77" s="98"/>
      <c r="FA77" s="98"/>
      <c r="FB77" s="98"/>
      <c r="FC77" s="98"/>
      <c r="FD77" s="98"/>
      <c r="FE77" s="98"/>
      <c r="FF77" s="98"/>
      <c r="FG77" s="98"/>
      <c r="FH77" s="98"/>
      <c r="FI77" s="98"/>
      <c r="FJ77" s="98"/>
      <c r="FK77" s="98"/>
      <c r="FL77" s="98"/>
      <c r="FM77" s="98"/>
      <c r="FN77" s="98"/>
      <c r="FO77" s="98"/>
      <c r="FP77" s="98"/>
      <c r="FQ77" s="98"/>
      <c r="FR77" s="98"/>
      <c r="FS77" s="98"/>
      <c r="FT77" s="98"/>
      <c r="FU77" s="98"/>
      <c r="FV77" s="98"/>
      <c r="FW77" s="98"/>
      <c r="FX77" s="98"/>
      <c r="FY77" s="98"/>
      <c r="FZ77" s="98"/>
      <c r="GA77" s="98"/>
      <c r="GB77" s="98"/>
      <c r="GC77" s="98"/>
      <c r="GD77" s="98"/>
      <c r="GE77" s="98"/>
      <c r="GF77" s="98"/>
      <c r="GG77" s="98"/>
      <c r="GH77" s="98"/>
      <c r="GI77" s="98"/>
      <c r="GJ77" s="98"/>
      <c r="GK77" s="98"/>
      <c r="GL77" s="98"/>
      <c r="GM77" s="98"/>
      <c r="GN77" s="98"/>
      <c r="GO77" s="98"/>
      <c r="GP77" s="98"/>
      <c r="GQ77" s="98"/>
      <c r="GR77" s="98"/>
      <c r="GS77" s="98"/>
    </row>
    <row r="78" spans="1:201" s="49" customFormat="1" ht="43.2" customHeight="1">
      <c r="A78" s="128" t="s">
        <v>278</v>
      </c>
      <c r="B78" s="129">
        <v>3000</v>
      </c>
      <c r="C78" s="100" t="s">
        <v>535</v>
      </c>
      <c r="D78" s="137" t="s">
        <v>736</v>
      </c>
      <c r="E78" s="76"/>
      <c r="F78" s="76"/>
      <c r="G78" s="76"/>
      <c r="H78" s="76"/>
      <c r="I78" s="76"/>
      <c r="J78" s="76"/>
      <c r="K78" s="76"/>
      <c r="L78" s="76"/>
      <c r="M78" s="94"/>
      <c r="N78" s="76"/>
      <c r="O78" s="76"/>
      <c r="P78" s="204" t="s">
        <v>719</v>
      </c>
      <c r="Q78" s="76"/>
      <c r="R78" s="95"/>
      <c r="S78" s="76"/>
      <c r="T78" s="76"/>
      <c r="U78" s="76"/>
      <c r="V78" s="76"/>
      <c r="W78" s="76"/>
      <c r="X78" s="76"/>
      <c r="Y78" s="76"/>
      <c r="Z78" s="76"/>
      <c r="AA78" s="76"/>
      <c r="AB78" s="76"/>
      <c r="AC78" s="76"/>
      <c r="AD78" s="76"/>
      <c r="AE78" s="76"/>
      <c r="AF78" s="76"/>
      <c r="AG78" s="95"/>
      <c r="AH78" s="95"/>
      <c r="AI78" s="95"/>
      <c r="AJ78" s="76"/>
      <c r="AK78" s="76"/>
      <c r="AL78" s="76"/>
      <c r="AM78" s="76"/>
      <c r="AN78" s="76"/>
      <c r="AO78" s="76"/>
      <c r="AP78" s="76"/>
      <c r="AQ78" s="76"/>
      <c r="AX78" s="97"/>
      <c r="AY78" s="97"/>
      <c r="AZ78" s="97"/>
      <c r="BA78" s="97"/>
      <c r="BB78" s="97"/>
      <c r="BE78" s="117"/>
      <c r="BF78" s="117"/>
      <c r="BG78" s="117"/>
      <c r="BH78" s="117"/>
      <c r="CL78" s="76"/>
      <c r="CM78" s="76"/>
      <c r="CN78" s="76"/>
      <c r="CO78" s="95"/>
      <c r="CP78" s="76"/>
      <c r="CQ78" s="96"/>
      <c r="CR78" s="96"/>
      <c r="CS78" s="96"/>
      <c r="CT78" s="96"/>
      <c r="CU78" s="96"/>
      <c r="CV78" s="96"/>
      <c r="CW78" s="96"/>
      <c r="CX78" s="96"/>
      <c r="CY78" s="96"/>
      <c r="CZ78" s="96"/>
      <c r="DA78" s="98"/>
      <c r="DB78" s="76"/>
      <c r="DC78" s="76"/>
      <c r="DD78" s="76"/>
      <c r="DE78" s="76"/>
      <c r="DF78" s="99"/>
      <c r="DG78" s="96"/>
      <c r="DH78" s="96"/>
      <c r="DI78" s="96"/>
      <c r="DJ78" s="96"/>
      <c r="DK78" s="96"/>
      <c r="DL78" s="96"/>
      <c r="DM78" s="96"/>
      <c r="DN78" s="96"/>
      <c r="DO78" s="95"/>
      <c r="DP78" s="95"/>
      <c r="DQ78" s="95"/>
      <c r="DR78" s="95"/>
      <c r="DS78" s="95"/>
      <c r="DT78" s="95"/>
      <c r="DU78" s="95"/>
      <c r="DV78" s="95"/>
      <c r="DW78" s="95"/>
      <c r="DX78" s="95"/>
      <c r="EC78" s="95"/>
      <c r="ED78" s="95"/>
      <c r="EE78" s="95"/>
      <c r="EF78" s="95"/>
      <c r="EG78" s="95"/>
      <c r="EH78" s="95"/>
      <c r="EI78" s="95"/>
      <c r="EJ78" s="95"/>
      <c r="EK78" s="95"/>
      <c r="EL78" s="95"/>
      <c r="EM78" s="95"/>
      <c r="EN78" s="95"/>
      <c r="EO78" s="95"/>
      <c r="EP78" s="95"/>
      <c r="EQ78" s="95"/>
      <c r="ER78" s="95"/>
      <c r="ES78" s="95"/>
      <c r="ET78" s="95"/>
      <c r="EX78" s="98"/>
      <c r="EY78" s="98"/>
      <c r="EZ78" s="98"/>
      <c r="FA78" s="98"/>
      <c r="FB78" s="98"/>
      <c r="FC78" s="98"/>
      <c r="FD78" s="98"/>
      <c r="FE78" s="98"/>
      <c r="FF78" s="98"/>
      <c r="FG78" s="98"/>
      <c r="FH78" s="98"/>
      <c r="FI78" s="98"/>
      <c r="FJ78" s="98"/>
      <c r="FK78" s="98"/>
      <c r="FL78" s="98"/>
      <c r="FM78" s="98"/>
      <c r="FN78" s="98"/>
      <c r="FO78" s="98"/>
      <c r="FP78" s="98"/>
      <c r="FQ78" s="98"/>
      <c r="FR78" s="98"/>
      <c r="FS78" s="98"/>
      <c r="FT78" s="98"/>
      <c r="FU78" s="98"/>
      <c r="FV78" s="98"/>
      <c r="FW78" s="98"/>
      <c r="FX78" s="98"/>
      <c r="FY78" s="98"/>
      <c r="FZ78" s="98"/>
      <c r="GA78" s="98"/>
      <c r="GB78" s="98"/>
      <c r="GC78" s="98"/>
      <c r="GD78" s="98"/>
      <c r="GE78" s="98"/>
      <c r="GF78" s="98"/>
      <c r="GG78" s="98"/>
      <c r="GH78" s="98"/>
      <c r="GI78" s="98"/>
      <c r="GJ78" s="98"/>
      <c r="GK78" s="98"/>
      <c r="GL78" s="98"/>
      <c r="GM78" s="98"/>
      <c r="GN78" s="98"/>
      <c r="GO78" s="98"/>
      <c r="GP78" s="98"/>
      <c r="GQ78" s="98"/>
      <c r="GR78" s="98"/>
      <c r="GS78" s="98"/>
    </row>
    <row r="79" spans="1:201" s="49" customFormat="1" ht="43.2" customHeight="1">
      <c r="A79" s="128" t="s">
        <v>279</v>
      </c>
      <c r="B79" s="129">
        <v>5000</v>
      </c>
      <c r="C79" s="100" t="s">
        <v>536</v>
      </c>
      <c r="D79" s="137" t="s">
        <v>750</v>
      </c>
      <c r="E79" s="76"/>
      <c r="F79" s="76"/>
      <c r="G79" s="76"/>
      <c r="H79" s="76"/>
      <c r="I79" s="76"/>
      <c r="J79" s="76"/>
      <c r="K79" s="76"/>
      <c r="L79" s="76"/>
      <c r="M79" s="94"/>
      <c r="N79" s="76"/>
      <c r="O79" s="76"/>
      <c r="Q79" s="76"/>
      <c r="R79" s="95"/>
      <c r="S79" s="76"/>
      <c r="T79" s="76"/>
      <c r="U79" s="76"/>
      <c r="V79" s="76"/>
      <c r="W79" s="76"/>
      <c r="X79" s="76"/>
      <c r="Y79" s="76"/>
      <c r="Z79" s="76"/>
      <c r="AA79" s="76"/>
      <c r="AB79" s="76"/>
      <c r="AC79" s="76"/>
      <c r="AD79" s="76"/>
      <c r="AE79" s="76"/>
      <c r="AF79" s="76"/>
      <c r="AG79" s="95"/>
      <c r="AH79" s="95"/>
      <c r="AI79" s="95"/>
      <c r="AJ79" s="76"/>
      <c r="AK79" s="76"/>
      <c r="AL79" s="76"/>
      <c r="AM79" s="76"/>
      <c r="AN79" s="76"/>
      <c r="AO79" s="76"/>
      <c r="AP79" s="76"/>
      <c r="AQ79" s="76"/>
      <c r="AX79" s="97"/>
      <c r="AY79" s="97"/>
      <c r="AZ79" s="97"/>
      <c r="BA79" s="97"/>
      <c r="BB79" s="97"/>
      <c r="BE79" s="117"/>
      <c r="BF79" s="117"/>
      <c r="BG79" s="117"/>
      <c r="BH79" s="117"/>
      <c r="CL79" s="76"/>
      <c r="CM79" s="76"/>
      <c r="CN79" s="76"/>
      <c r="CO79" s="95"/>
      <c r="CP79" s="76"/>
      <c r="CQ79" s="96"/>
      <c r="CR79" s="96"/>
      <c r="CS79" s="96"/>
      <c r="CT79" s="96"/>
      <c r="CU79" s="96"/>
      <c r="CV79" s="96"/>
      <c r="CW79" s="96"/>
      <c r="CX79" s="96"/>
      <c r="CY79" s="96"/>
      <c r="CZ79" s="96"/>
      <c r="DA79" s="98"/>
      <c r="DB79" s="76"/>
      <c r="DC79" s="76"/>
      <c r="DD79" s="76"/>
      <c r="DE79" s="76"/>
      <c r="DF79" s="99"/>
      <c r="DG79" s="96"/>
      <c r="DH79" s="96"/>
      <c r="DI79" s="96"/>
      <c r="DJ79" s="96"/>
      <c r="DK79" s="96"/>
      <c r="DL79" s="96"/>
      <c r="DM79" s="96"/>
      <c r="DN79" s="96"/>
      <c r="DO79" s="95"/>
      <c r="DP79" s="95"/>
      <c r="DQ79" s="95"/>
      <c r="DR79" s="95"/>
      <c r="DS79" s="95"/>
      <c r="DT79" s="95"/>
      <c r="DU79" s="95"/>
      <c r="DV79" s="95"/>
      <c r="DW79" s="95"/>
      <c r="DX79" s="95"/>
      <c r="EC79" s="95"/>
      <c r="ED79" s="95"/>
      <c r="EE79" s="95"/>
      <c r="EF79" s="95"/>
      <c r="EG79" s="95"/>
      <c r="EH79" s="95"/>
      <c r="EI79" s="95"/>
      <c r="EJ79" s="95"/>
      <c r="EK79" s="95"/>
      <c r="EL79" s="95"/>
      <c r="EM79" s="95"/>
      <c r="EN79" s="95"/>
      <c r="EO79" s="95"/>
      <c r="EP79" s="95"/>
      <c r="EQ79" s="95"/>
      <c r="ER79" s="95"/>
      <c r="ES79" s="95"/>
      <c r="ET79" s="95"/>
      <c r="EX79" s="98"/>
      <c r="EY79" s="98"/>
      <c r="EZ79" s="98"/>
      <c r="FA79" s="98"/>
      <c r="FB79" s="98"/>
      <c r="FC79" s="98"/>
      <c r="FD79" s="98"/>
      <c r="FE79" s="98"/>
      <c r="FF79" s="98"/>
      <c r="FG79" s="98"/>
      <c r="FH79" s="98"/>
      <c r="FI79" s="98"/>
      <c r="FJ79" s="98"/>
      <c r="FK79" s="98"/>
      <c r="FL79" s="98"/>
      <c r="FM79" s="98"/>
      <c r="FN79" s="98"/>
      <c r="FO79" s="98"/>
      <c r="FP79" s="98"/>
      <c r="FQ79" s="98"/>
      <c r="FR79" s="98"/>
      <c r="FS79" s="98"/>
      <c r="FT79" s="98"/>
      <c r="FU79" s="98"/>
      <c r="FV79" s="98"/>
      <c r="FW79" s="98"/>
      <c r="FX79" s="98"/>
      <c r="FY79" s="98"/>
      <c r="FZ79" s="98"/>
      <c r="GA79" s="98"/>
      <c r="GB79" s="98"/>
      <c r="GC79" s="98"/>
      <c r="GD79" s="98"/>
      <c r="GE79" s="98"/>
      <c r="GF79" s="98"/>
      <c r="GG79" s="98"/>
      <c r="GH79" s="98"/>
      <c r="GI79" s="98"/>
      <c r="GJ79" s="98"/>
      <c r="GK79" s="98"/>
      <c r="GL79" s="98"/>
      <c r="GM79" s="98"/>
      <c r="GN79" s="98"/>
      <c r="GO79" s="98"/>
      <c r="GP79" s="98"/>
      <c r="GQ79" s="98"/>
      <c r="GR79" s="98"/>
      <c r="GS79" s="98"/>
    </row>
    <row r="80" spans="1:201" s="49" customFormat="1" ht="30" customHeight="1">
      <c r="A80" s="128" t="s">
        <v>280</v>
      </c>
      <c r="B80" s="129">
        <v>5000</v>
      </c>
      <c r="C80" s="100" t="s">
        <v>537</v>
      </c>
      <c r="D80" s="137" t="s">
        <v>751</v>
      </c>
      <c r="E80" s="76"/>
      <c r="F80" s="76"/>
      <c r="G80" s="76"/>
      <c r="H80" s="76"/>
      <c r="I80" s="76"/>
      <c r="J80" s="76"/>
      <c r="K80" s="76"/>
      <c r="L80" s="76"/>
      <c r="M80" s="94"/>
      <c r="N80" s="76"/>
      <c r="O80" s="76"/>
      <c r="P80" s="204"/>
      <c r="Q80" s="76"/>
      <c r="R80" s="95"/>
      <c r="S80" s="76"/>
      <c r="T80" s="76"/>
      <c r="U80" s="76"/>
      <c r="V80" s="76"/>
      <c r="W80" s="76"/>
      <c r="X80" s="76"/>
      <c r="Y80" s="76"/>
      <c r="Z80" s="76"/>
      <c r="AA80" s="76"/>
      <c r="AB80" s="76"/>
      <c r="AC80" s="76"/>
      <c r="AD80" s="76"/>
      <c r="AE80" s="76"/>
      <c r="AF80" s="76"/>
      <c r="AG80" s="95"/>
      <c r="AH80" s="95"/>
      <c r="AI80" s="95"/>
      <c r="AJ80" s="76"/>
      <c r="AK80" s="76"/>
      <c r="AL80" s="76"/>
      <c r="AM80" s="76"/>
      <c r="AN80" s="76"/>
      <c r="AO80" s="76"/>
      <c r="AP80" s="76"/>
      <c r="AQ80" s="76"/>
      <c r="AX80" s="97"/>
      <c r="AY80" s="97"/>
      <c r="AZ80" s="97"/>
      <c r="BA80" s="97"/>
      <c r="BB80" s="97"/>
      <c r="BE80" s="117"/>
      <c r="BF80" s="117"/>
      <c r="BG80" s="117"/>
      <c r="BH80" s="117"/>
      <c r="CL80" s="76"/>
      <c r="CM80" s="76"/>
      <c r="CN80" s="76"/>
      <c r="CO80" s="95"/>
      <c r="CP80" s="76"/>
      <c r="CQ80" s="96"/>
      <c r="CR80" s="96"/>
      <c r="CS80" s="96"/>
      <c r="CT80" s="96"/>
      <c r="CU80" s="96"/>
      <c r="CV80" s="96"/>
      <c r="CW80" s="96"/>
      <c r="CX80" s="96"/>
      <c r="CY80" s="96"/>
      <c r="CZ80" s="96"/>
      <c r="DA80" s="98"/>
      <c r="DB80" s="76"/>
      <c r="DC80" s="76"/>
      <c r="DD80" s="76"/>
      <c r="DE80" s="76"/>
      <c r="DF80" s="99"/>
      <c r="DG80" s="96"/>
      <c r="DH80" s="96"/>
      <c r="DI80" s="96"/>
      <c r="DJ80" s="96"/>
      <c r="DK80" s="96"/>
      <c r="DL80" s="96"/>
      <c r="DM80" s="96"/>
      <c r="DN80" s="96"/>
      <c r="DO80" s="95"/>
      <c r="DP80" s="95"/>
      <c r="DQ80" s="95"/>
      <c r="DR80" s="95"/>
      <c r="DS80" s="95"/>
      <c r="DT80" s="95"/>
      <c r="DU80" s="95"/>
      <c r="DV80" s="95"/>
      <c r="DW80" s="95"/>
      <c r="DX80" s="95"/>
      <c r="EC80" s="95"/>
      <c r="ED80" s="95"/>
      <c r="EE80" s="95"/>
      <c r="EF80" s="95"/>
      <c r="EG80" s="95"/>
      <c r="EH80" s="95"/>
      <c r="EI80" s="95"/>
      <c r="EJ80" s="95"/>
      <c r="EK80" s="95"/>
      <c r="EL80" s="95"/>
      <c r="EM80" s="95"/>
      <c r="EN80" s="95"/>
      <c r="EO80" s="95"/>
      <c r="EP80" s="95"/>
      <c r="EQ80" s="95"/>
      <c r="ER80" s="95"/>
      <c r="ES80" s="95"/>
      <c r="ET80" s="95"/>
      <c r="EX80" s="98"/>
      <c r="EY80" s="98"/>
      <c r="EZ80" s="98"/>
      <c r="FA80" s="98"/>
      <c r="FB80" s="98"/>
      <c r="FC80" s="98"/>
      <c r="FD80" s="98"/>
      <c r="FE80" s="98"/>
      <c r="FF80" s="98"/>
      <c r="FG80" s="98"/>
      <c r="FH80" s="98"/>
      <c r="FI80" s="98"/>
      <c r="FJ80" s="98"/>
      <c r="FK80" s="98"/>
      <c r="FL80" s="98"/>
      <c r="FM80" s="98"/>
      <c r="FN80" s="98"/>
      <c r="FO80" s="98"/>
      <c r="FP80" s="98"/>
      <c r="FQ80" s="98"/>
      <c r="FR80" s="98"/>
      <c r="FS80" s="98"/>
      <c r="FT80" s="98"/>
      <c r="FU80" s="98"/>
      <c r="FV80" s="98"/>
      <c r="FW80" s="98"/>
      <c r="FX80" s="98"/>
      <c r="FY80" s="98"/>
      <c r="FZ80" s="98"/>
      <c r="GA80" s="98"/>
      <c r="GB80" s="98"/>
      <c r="GC80" s="98"/>
      <c r="GD80" s="98"/>
      <c r="GE80" s="98"/>
      <c r="GF80" s="98"/>
      <c r="GG80" s="98"/>
      <c r="GH80" s="98"/>
      <c r="GI80" s="98"/>
      <c r="GJ80" s="98"/>
      <c r="GK80" s="98"/>
      <c r="GL80" s="98"/>
      <c r="GM80" s="98"/>
      <c r="GN80" s="98"/>
      <c r="GO80" s="98"/>
      <c r="GP80" s="98"/>
      <c r="GQ80" s="98"/>
      <c r="GR80" s="98"/>
      <c r="GS80" s="98"/>
    </row>
    <row r="81" spans="1:201" s="49" customFormat="1" ht="30" customHeight="1">
      <c r="A81" s="128" t="s">
        <v>281</v>
      </c>
      <c r="B81" s="129">
        <v>5000</v>
      </c>
      <c r="C81" s="100" t="s">
        <v>538</v>
      </c>
      <c r="D81" s="137" t="s">
        <v>752</v>
      </c>
      <c r="E81" s="76"/>
      <c r="F81" s="76"/>
      <c r="G81" s="76"/>
      <c r="H81" s="76"/>
      <c r="I81" s="76"/>
      <c r="J81" s="76"/>
      <c r="K81" s="76"/>
      <c r="L81" s="76"/>
      <c r="M81" s="94"/>
      <c r="N81" s="76"/>
      <c r="O81" s="76"/>
      <c r="P81" s="204"/>
      <c r="Q81" s="76"/>
      <c r="R81" s="95"/>
      <c r="S81" s="76"/>
      <c r="T81" s="76"/>
      <c r="U81" s="76"/>
      <c r="V81" s="76"/>
      <c r="W81" s="76"/>
      <c r="X81" s="76"/>
      <c r="Y81" s="76"/>
      <c r="Z81" s="76"/>
      <c r="AA81" s="76"/>
      <c r="AB81" s="76"/>
      <c r="AC81" s="76"/>
      <c r="AD81" s="76"/>
      <c r="AE81" s="76"/>
      <c r="AF81" s="76"/>
      <c r="AG81" s="95"/>
      <c r="AH81" s="95"/>
      <c r="AI81" s="95"/>
      <c r="AJ81" s="76"/>
      <c r="AK81" s="76"/>
      <c r="AL81" s="76"/>
      <c r="AM81" s="76"/>
      <c r="AN81" s="76"/>
      <c r="AO81" s="76"/>
      <c r="AP81" s="76"/>
      <c r="AQ81" s="76"/>
      <c r="AX81" s="97"/>
      <c r="AY81" s="97"/>
      <c r="AZ81" s="97"/>
      <c r="BA81" s="97"/>
      <c r="BB81" s="97"/>
      <c r="BE81" s="117"/>
      <c r="BF81" s="117"/>
      <c r="BG81" s="117"/>
      <c r="BH81" s="117"/>
      <c r="CL81" s="76"/>
      <c r="CM81" s="76"/>
      <c r="CN81" s="76"/>
      <c r="CO81" s="95"/>
      <c r="CP81" s="76"/>
      <c r="CQ81" s="96"/>
      <c r="CR81" s="96"/>
      <c r="CS81" s="96"/>
      <c r="CT81" s="96"/>
      <c r="CU81" s="96"/>
      <c r="CV81" s="96"/>
      <c r="CW81" s="96"/>
      <c r="CX81" s="96"/>
      <c r="CY81" s="96"/>
      <c r="CZ81" s="96"/>
      <c r="DA81" s="98"/>
      <c r="DB81" s="76"/>
      <c r="DC81" s="76"/>
      <c r="DD81" s="76"/>
      <c r="DE81" s="76"/>
      <c r="DF81" s="99"/>
      <c r="DG81" s="96"/>
      <c r="DH81" s="96"/>
      <c r="DI81" s="96"/>
      <c r="DJ81" s="96"/>
      <c r="DK81" s="96"/>
      <c r="DL81" s="96"/>
      <c r="DM81" s="96"/>
      <c r="DN81" s="96"/>
      <c r="DO81" s="95"/>
      <c r="DP81" s="95"/>
      <c r="DQ81" s="95"/>
      <c r="DR81" s="95"/>
      <c r="DS81" s="95"/>
      <c r="DT81" s="95"/>
      <c r="DU81" s="95"/>
      <c r="DV81" s="95"/>
      <c r="DW81" s="95"/>
      <c r="DX81" s="95"/>
      <c r="EC81" s="95"/>
      <c r="ED81" s="95"/>
      <c r="EE81" s="95"/>
      <c r="EF81" s="95"/>
      <c r="EG81" s="95"/>
      <c r="EH81" s="95"/>
      <c r="EI81" s="95"/>
      <c r="EJ81" s="95"/>
      <c r="EK81" s="95"/>
      <c r="EL81" s="95"/>
      <c r="EM81" s="95"/>
      <c r="EN81" s="95"/>
      <c r="EO81" s="95"/>
      <c r="EP81" s="95"/>
      <c r="EQ81" s="95"/>
      <c r="ER81" s="95"/>
      <c r="ES81" s="95"/>
      <c r="ET81" s="95"/>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row>
    <row r="82" spans="1:201" s="49" customFormat="1" ht="30" customHeight="1">
      <c r="A82" s="128" t="s">
        <v>282</v>
      </c>
      <c r="B82" s="129">
        <v>4000</v>
      </c>
      <c r="C82" s="100" t="s">
        <v>539</v>
      </c>
      <c r="D82" s="137" t="s">
        <v>738</v>
      </c>
      <c r="E82" s="76"/>
      <c r="F82" s="76"/>
      <c r="G82" s="76"/>
      <c r="H82" s="76"/>
      <c r="I82" s="76"/>
      <c r="J82" s="76"/>
      <c r="K82" s="76"/>
      <c r="L82" s="76"/>
      <c r="M82" s="94"/>
      <c r="N82" s="76"/>
      <c r="O82" s="76"/>
      <c r="P82" s="204"/>
      <c r="Q82" s="76"/>
      <c r="R82" s="95"/>
      <c r="S82" s="76"/>
      <c r="T82" s="76"/>
      <c r="U82" s="76"/>
      <c r="V82" s="76"/>
      <c r="W82" s="76"/>
      <c r="X82" s="76"/>
      <c r="Y82" s="76"/>
      <c r="Z82" s="76"/>
      <c r="AA82" s="76"/>
      <c r="AB82" s="76"/>
      <c r="AC82" s="76"/>
      <c r="AD82" s="76"/>
      <c r="AE82" s="76"/>
      <c r="AF82" s="76"/>
      <c r="AG82" s="95"/>
      <c r="AH82" s="95"/>
      <c r="AI82" s="95"/>
      <c r="AJ82" s="76"/>
      <c r="AK82" s="76"/>
      <c r="AL82" s="76"/>
      <c r="AM82" s="76"/>
      <c r="AN82" s="76"/>
      <c r="AO82" s="76"/>
      <c r="AP82" s="76"/>
      <c r="AQ82" s="76"/>
      <c r="AX82" s="97"/>
      <c r="AY82" s="97"/>
      <c r="AZ82" s="97"/>
      <c r="BA82" s="97"/>
      <c r="BB82" s="97"/>
      <c r="BE82" s="117"/>
      <c r="BF82" s="117"/>
      <c r="BG82" s="117"/>
      <c r="BH82" s="117"/>
      <c r="CL82" s="76"/>
      <c r="CM82" s="76"/>
      <c r="CN82" s="76"/>
      <c r="CO82" s="95"/>
      <c r="CP82" s="76"/>
      <c r="CQ82" s="96"/>
      <c r="CR82" s="96"/>
      <c r="CS82" s="96"/>
      <c r="CT82" s="96"/>
      <c r="CU82" s="96"/>
      <c r="CV82" s="96"/>
      <c r="CW82" s="96"/>
      <c r="CX82" s="96"/>
      <c r="CY82" s="96"/>
      <c r="CZ82" s="96"/>
      <c r="DA82" s="98"/>
      <c r="DB82" s="76"/>
      <c r="DC82" s="76"/>
      <c r="DD82" s="76"/>
      <c r="DE82" s="76"/>
      <c r="DF82" s="99"/>
      <c r="DG82" s="96"/>
      <c r="DH82" s="96"/>
      <c r="DI82" s="96"/>
      <c r="DJ82" s="96"/>
      <c r="DK82" s="96"/>
      <c r="DL82" s="96"/>
      <c r="DM82" s="96"/>
      <c r="DN82" s="96"/>
      <c r="DO82" s="95"/>
      <c r="DP82" s="95"/>
      <c r="DQ82" s="95"/>
      <c r="DR82" s="95"/>
      <c r="DS82" s="95"/>
      <c r="DT82" s="95"/>
      <c r="DU82" s="95"/>
      <c r="DV82" s="95"/>
      <c r="DW82" s="95"/>
      <c r="DX82" s="95"/>
      <c r="EC82" s="95"/>
      <c r="ED82" s="95"/>
      <c r="EE82" s="95"/>
      <c r="EF82" s="95"/>
      <c r="EG82" s="95"/>
      <c r="EH82" s="95"/>
      <c r="EI82" s="95"/>
      <c r="EJ82" s="95"/>
      <c r="EK82" s="95"/>
      <c r="EL82" s="95"/>
      <c r="EM82" s="95"/>
      <c r="EN82" s="95"/>
      <c r="EO82" s="95"/>
      <c r="EP82" s="95"/>
      <c r="EQ82" s="95"/>
      <c r="ER82" s="95"/>
      <c r="ES82" s="95"/>
      <c r="ET82" s="95"/>
      <c r="EX82" s="98"/>
      <c r="EY82" s="98"/>
      <c r="EZ82" s="98"/>
      <c r="FA82" s="98"/>
      <c r="FB82" s="98"/>
      <c r="FC82" s="98"/>
      <c r="FD82" s="98"/>
      <c r="FE82" s="98"/>
      <c r="FF82" s="98"/>
      <c r="FG82" s="98"/>
      <c r="FH82" s="98"/>
      <c r="FI82" s="98"/>
      <c r="FJ82" s="98"/>
      <c r="FK82" s="98"/>
      <c r="FL82" s="98"/>
      <c r="FM82" s="98"/>
      <c r="FN82" s="98"/>
      <c r="FO82" s="98"/>
      <c r="FP82" s="98"/>
      <c r="FQ82" s="98"/>
      <c r="FR82" s="98"/>
      <c r="FS82" s="98"/>
      <c r="FT82" s="98"/>
      <c r="FU82" s="98"/>
      <c r="FV82" s="98"/>
      <c r="FW82" s="98"/>
      <c r="FX82" s="98"/>
      <c r="FY82" s="98"/>
      <c r="FZ82" s="98"/>
      <c r="GA82" s="98"/>
      <c r="GB82" s="98"/>
      <c r="GC82" s="98"/>
      <c r="GD82" s="98"/>
      <c r="GE82" s="98"/>
      <c r="GF82" s="98"/>
      <c r="GG82" s="98"/>
      <c r="GH82" s="98"/>
      <c r="GI82" s="98"/>
      <c r="GJ82" s="98"/>
      <c r="GK82" s="98"/>
      <c r="GL82" s="98"/>
      <c r="GM82" s="98"/>
      <c r="GN82" s="98"/>
      <c r="GO82" s="98"/>
      <c r="GP82" s="98"/>
      <c r="GQ82" s="98"/>
      <c r="GR82" s="98"/>
      <c r="GS82" s="98"/>
    </row>
    <row r="83" spans="1:201" s="49" customFormat="1" ht="30" customHeight="1">
      <c r="A83" s="128" t="s">
        <v>283</v>
      </c>
      <c r="B83" s="129">
        <v>4000</v>
      </c>
      <c r="C83" s="130" t="s">
        <v>540</v>
      </c>
      <c r="D83" s="137" t="s">
        <v>753</v>
      </c>
      <c r="E83" s="76"/>
      <c r="F83" s="76"/>
      <c r="G83" s="76"/>
      <c r="H83" s="76"/>
      <c r="I83" s="76"/>
      <c r="J83" s="76"/>
      <c r="K83" s="76"/>
      <c r="L83" s="76"/>
      <c r="M83" s="94"/>
      <c r="N83" s="76"/>
      <c r="O83" s="76"/>
      <c r="P83" s="205"/>
      <c r="Q83" s="76"/>
      <c r="R83" s="95"/>
      <c r="S83" s="76"/>
      <c r="T83" s="76"/>
      <c r="U83" s="76"/>
      <c r="V83" s="76"/>
      <c r="W83" s="76"/>
      <c r="X83" s="76"/>
      <c r="Y83" s="76"/>
      <c r="Z83" s="76"/>
      <c r="AA83" s="76"/>
      <c r="AB83" s="76"/>
      <c r="AC83" s="76"/>
      <c r="AD83" s="76"/>
      <c r="AE83" s="76"/>
      <c r="AF83" s="76"/>
      <c r="AG83" s="95"/>
      <c r="AH83" s="95"/>
      <c r="AI83" s="95"/>
      <c r="AJ83" s="76"/>
      <c r="AK83" s="76"/>
      <c r="AL83" s="76"/>
      <c r="AM83" s="76"/>
      <c r="AN83" s="76"/>
      <c r="AO83" s="76"/>
      <c r="AP83" s="76"/>
      <c r="AQ83" s="76"/>
      <c r="AX83" s="97"/>
      <c r="AY83" s="97"/>
      <c r="AZ83" s="97"/>
      <c r="BA83" s="97"/>
      <c r="BB83" s="97"/>
      <c r="BE83" s="117"/>
      <c r="BF83" s="117"/>
      <c r="BG83" s="117"/>
      <c r="BH83" s="117"/>
      <c r="CL83" s="76"/>
      <c r="CM83" s="76"/>
      <c r="CN83" s="76"/>
      <c r="CO83" s="95"/>
      <c r="CP83" s="76"/>
      <c r="CQ83" s="96"/>
      <c r="CR83" s="96"/>
      <c r="CS83" s="96"/>
      <c r="CT83" s="96"/>
      <c r="CU83" s="96"/>
      <c r="CV83" s="96"/>
      <c r="CW83" s="96"/>
      <c r="CX83" s="96"/>
      <c r="CY83" s="96"/>
      <c r="CZ83" s="96"/>
      <c r="DA83" s="98"/>
      <c r="DB83" s="76"/>
      <c r="DC83" s="76"/>
      <c r="DD83" s="76"/>
      <c r="DE83" s="76"/>
      <c r="DF83" s="99"/>
      <c r="DG83" s="96"/>
      <c r="DH83" s="96"/>
      <c r="DI83" s="96"/>
      <c r="DJ83" s="96"/>
      <c r="DK83" s="96"/>
      <c r="DL83" s="96"/>
      <c r="DM83" s="96"/>
      <c r="DN83" s="96"/>
      <c r="DO83" s="95"/>
      <c r="DP83" s="95"/>
      <c r="DQ83" s="95"/>
      <c r="DR83" s="95"/>
      <c r="DS83" s="95"/>
      <c r="DT83" s="95"/>
      <c r="DU83" s="95"/>
      <c r="DV83" s="95"/>
      <c r="DW83" s="95"/>
      <c r="DX83" s="95"/>
      <c r="EC83" s="95"/>
      <c r="ED83" s="95"/>
      <c r="EE83" s="95"/>
      <c r="EF83" s="95"/>
      <c r="EG83" s="95"/>
      <c r="EH83" s="95"/>
      <c r="EI83" s="95"/>
      <c r="EJ83" s="95"/>
      <c r="EK83" s="95"/>
      <c r="EL83" s="95"/>
      <c r="EM83" s="95"/>
      <c r="EN83" s="95"/>
      <c r="EO83" s="95"/>
      <c r="EP83" s="95"/>
      <c r="EQ83" s="95"/>
      <c r="ER83" s="95"/>
      <c r="ES83" s="95"/>
      <c r="ET83" s="95"/>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row>
    <row r="84" spans="1:201" s="49" customFormat="1" ht="30" customHeight="1">
      <c r="A84" s="128" t="s">
        <v>284</v>
      </c>
      <c r="B84" s="129">
        <v>4000</v>
      </c>
      <c r="C84" s="130" t="s">
        <v>541</v>
      </c>
      <c r="D84" s="137" t="s">
        <v>741</v>
      </c>
      <c r="E84" s="76"/>
      <c r="F84" s="76"/>
      <c r="G84" s="76"/>
      <c r="H84" s="76"/>
      <c r="I84" s="76"/>
      <c r="J84" s="76"/>
      <c r="K84" s="76"/>
      <c r="L84" s="76"/>
      <c r="M84" s="94"/>
      <c r="N84" s="76"/>
      <c r="O84" s="76"/>
      <c r="P84" s="205"/>
      <c r="Q84" s="76"/>
      <c r="R84" s="95"/>
      <c r="S84" s="76"/>
      <c r="T84" s="76"/>
      <c r="U84" s="76"/>
      <c r="V84" s="76"/>
      <c r="W84" s="76"/>
      <c r="X84" s="76"/>
      <c r="Y84" s="76"/>
      <c r="Z84" s="76"/>
      <c r="AA84" s="76"/>
      <c r="AB84" s="76"/>
      <c r="AC84" s="76"/>
      <c r="AD84" s="76"/>
      <c r="AE84" s="76"/>
      <c r="AF84" s="76"/>
      <c r="AG84" s="95"/>
      <c r="AH84" s="95"/>
      <c r="AI84" s="95"/>
      <c r="AJ84" s="76"/>
      <c r="AK84" s="76"/>
      <c r="AL84" s="76"/>
      <c r="AM84" s="76"/>
      <c r="AN84" s="76"/>
      <c r="AO84" s="76"/>
      <c r="AP84" s="76"/>
      <c r="AQ84" s="76"/>
      <c r="AX84" s="97"/>
      <c r="AY84" s="97"/>
      <c r="AZ84" s="97"/>
      <c r="BA84" s="97"/>
      <c r="BB84" s="97"/>
      <c r="BE84" s="117"/>
      <c r="BF84" s="117"/>
      <c r="BG84" s="117"/>
      <c r="BH84" s="117"/>
      <c r="CL84" s="76"/>
      <c r="CM84" s="76"/>
      <c r="CN84" s="76"/>
      <c r="CO84" s="95"/>
      <c r="CP84" s="76"/>
      <c r="CQ84" s="96"/>
      <c r="CR84" s="96"/>
      <c r="CS84" s="96"/>
      <c r="CT84" s="96"/>
      <c r="CU84" s="96"/>
      <c r="CV84" s="96"/>
      <c r="CW84" s="96"/>
      <c r="CX84" s="96"/>
      <c r="CY84" s="96"/>
      <c r="CZ84" s="96"/>
      <c r="DA84" s="98"/>
      <c r="DB84" s="76"/>
      <c r="DC84" s="76"/>
      <c r="DD84" s="76"/>
      <c r="DE84" s="76"/>
      <c r="DF84" s="99"/>
      <c r="DG84" s="96"/>
      <c r="DH84" s="96"/>
      <c r="DI84" s="96"/>
      <c r="DJ84" s="96"/>
      <c r="DK84" s="96"/>
      <c r="DL84" s="96"/>
      <c r="DM84" s="96"/>
      <c r="DN84" s="96"/>
      <c r="DO84" s="95"/>
      <c r="DP84" s="95"/>
      <c r="DQ84" s="95"/>
      <c r="DR84" s="95"/>
      <c r="DS84" s="95"/>
      <c r="DT84" s="95"/>
      <c r="DU84" s="95"/>
      <c r="DV84" s="95"/>
      <c r="DW84" s="95"/>
      <c r="DX84" s="95"/>
      <c r="EC84" s="95"/>
      <c r="ED84" s="95"/>
      <c r="EE84" s="95"/>
      <c r="EF84" s="95"/>
      <c r="EG84" s="95"/>
      <c r="EH84" s="95"/>
      <c r="EI84" s="95"/>
      <c r="EJ84" s="95"/>
      <c r="EK84" s="95"/>
      <c r="EL84" s="95"/>
      <c r="EM84" s="95"/>
      <c r="EN84" s="95"/>
      <c r="EO84" s="95"/>
      <c r="EP84" s="95"/>
      <c r="EQ84" s="95"/>
      <c r="ER84" s="95"/>
      <c r="ES84" s="95"/>
      <c r="ET84" s="95"/>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row>
    <row r="85" spans="1:201" s="49" customFormat="1" ht="30" customHeight="1">
      <c r="A85" s="128" t="s">
        <v>285</v>
      </c>
      <c r="B85" s="129">
        <v>3000</v>
      </c>
      <c r="C85" s="130" t="s">
        <v>542</v>
      </c>
      <c r="D85" s="76"/>
      <c r="E85" s="76"/>
      <c r="F85" s="76"/>
      <c r="G85" s="76"/>
      <c r="H85" s="76"/>
      <c r="I85" s="76"/>
      <c r="J85" s="76"/>
      <c r="K85" s="76"/>
      <c r="L85" s="76"/>
      <c r="M85" s="94"/>
      <c r="N85" s="76"/>
      <c r="O85" s="76"/>
      <c r="P85" s="205"/>
      <c r="Q85" s="76"/>
      <c r="R85" s="95"/>
      <c r="S85" s="76"/>
      <c r="T85" s="76"/>
      <c r="U85" s="76"/>
      <c r="V85" s="76"/>
      <c r="W85" s="76"/>
      <c r="X85" s="76"/>
      <c r="Y85" s="76"/>
      <c r="Z85" s="76"/>
      <c r="AA85" s="76"/>
      <c r="AB85" s="76"/>
      <c r="AC85" s="76"/>
      <c r="AD85" s="76"/>
      <c r="AE85" s="76"/>
      <c r="AF85" s="76"/>
      <c r="AG85" s="95"/>
      <c r="AH85" s="95"/>
      <c r="AI85" s="95"/>
      <c r="AJ85" s="76"/>
      <c r="AK85" s="76"/>
      <c r="AL85" s="76"/>
      <c r="AM85" s="76"/>
      <c r="AN85" s="76"/>
      <c r="AO85" s="76"/>
      <c r="AP85" s="76"/>
      <c r="AQ85" s="76"/>
      <c r="AX85" s="97"/>
      <c r="AY85" s="97"/>
      <c r="AZ85" s="97"/>
      <c r="BA85" s="97"/>
      <c r="BB85" s="97"/>
      <c r="BE85" s="117"/>
      <c r="BF85" s="117"/>
      <c r="BG85" s="117"/>
      <c r="BH85" s="117"/>
      <c r="CL85" s="76"/>
      <c r="CM85" s="76"/>
      <c r="CN85" s="76"/>
      <c r="CO85" s="95"/>
      <c r="CP85" s="76"/>
      <c r="CQ85" s="96"/>
      <c r="CR85" s="96"/>
      <c r="CS85" s="96"/>
      <c r="CT85" s="96"/>
      <c r="CU85" s="96"/>
      <c r="CV85" s="96"/>
      <c r="CW85" s="96"/>
      <c r="CX85" s="96"/>
      <c r="CY85" s="96"/>
      <c r="CZ85" s="96"/>
      <c r="DA85" s="98"/>
      <c r="DB85" s="76"/>
      <c r="DC85" s="76"/>
      <c r="DD85" s="76"/>
      <c r="DE85" s="76"/>
      <c r="DF85" s="99"/>
      <c r="DG85" s="96"/>
      <c r="DH85" s="96"/>
      <c r="DI85" s="96"/>
      <c r="DJ85" s="96"/>
      <c r="DK85" s="96"/>
      <c r="DL85" s="96"/>
      <c r="DM85" s="96"/>
      <c r="DN85" s="96"/>
      <c r="DO85" s="95"/>
      <c r="DP85" s="95"/>
      <c r="DQ85" s="95"/>
      <c r="DR85" s="95"/>
      <c r="DS85" s="95"/>
      <c r="DT85" s="95"/>
      <c r="DU85" s="95"/>
      <c r="DV85" s="95"/>
      <c r="DW85" s="95"/>
      <c r="DX85" s="95"/>
      <c r="EC85" s="95"/>
      <c r="ED85" s="95"/>
      <c r="EE85" s="95"/>
      <c r="EF85" s="95"/>
      <c r="EG85" s="95"/>
      <c r="EH85" s="95"/>
      <c r="EI85" s="95"/>
      <c r="EJ85" s="95"/>
      <c r="EK85" s="95"/>
      <c r="EL85" s="95"/>
      <c r="EM85" s="95"/>
      <c r="EN85" s="95"/>
      <c r="EO85" s="95"/>
      <c r="EP85" s="95"/>
      <c r="EQ85" s="95"/>
      <c r="ER85" s="95"/>
      <c r="ES85" s="95"/>
      <c r="ET85" s="95"/>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FV85" s="98"/>
      <c r="FW85" s="98"/>
      <c r="FX85" s="98"/>
      <c r="FY85" s="98"/>
      <c r="FZ85" s="98"/>
      <c r="GA85" s="98"/>
      <c r="GB85" s="98"/>
      <c r="GC85" s="98"/>
      <c r="GD85" s="98"/>
      <c r="GE85" s="98"/>
      <c r="GF85" s="98"/>
      <c r="GG85" s="98"/>
      <c r="GH85" s="98"/>
      <c r="GI85" s="98"/>
      <c r="GJ85" s="98"/>
      <c r="GK85" s="98"/>
      <c r="GL85" s="98"/>
      <c r="GM85" s="98"/>
      <c r="GN85" s="98"/>
      <c r="GO85" s="98"/>
      <c r="GP85" s="98"/>
      <c r="GQ85" s="98"/>
      <c r="GR85" s="98"/>
      <c r="GS85" s="98"/>
    </row>
    <row r="86" spans="1:201" s="49" customFormat="1" ht="30" customHeight="1">
      <c r="A86" s="128" t="s">
        <v>286</v>
      </c>
      <c r="B86" s="129">
        <v>3000</v>
      </c>
      <c r="C86" s="130" t="s">
        <v>543</v>
      </c>
      <c r="D86" s="76"/>
      <c r="E86" s="76"/>
      <c r="F86" s="76"/>
      <c r="G86" s="76"/>
      <c r="H86" s="76"/>
      <c r="I86" s="76"/>
      <c r="J86" s="76"/>
      <c r="K86" s="76"/>
      <c r="L86" s="76"/>
      <c r="M86" s="94"/>
      <c r="N86" s="76"/>
      <c r="O86" s="76"/>
      <c r="P86" s="205"/>
      <c r="Q86" s="76"/>
      <c r="R86" s="95"/>
      <c r="S86" s="76"/>
      <c r="T86" s="76"/>
      <c r="U86" s="76"/>
      <c r="V86" s="76"/>
      <c r="W86" s="76"/>
      <c r="X86" s="76"/>
      <c r="Y86" s="76"/>
      <c r="Z86" s="76"/>
      <c r="AA86" s="76"/>
      <c r="AB86" s="76"/>
      <c r="AC86" s="76"/>
      <c r="AD86" s="76"/>
      <c r="AE86" s="76"/>
      <c r="AF86" s="76"/>
      <c r="AG86" s="95"/>
      <c r="AH86" s="95"/>
      <c r="AI86" s="95"/>
      <c r="AJ86" s="76"/>
      <c r="AK86" s="76"/>
      <c r="AL86" s="76"/>
      <c r="AM86" s="76"/>
      <c r="AN86" s="76"/>
      <c r="AO86" s="76"/>
      <c r="AP86" s="76"/>
      <c r="AQ86" s="76"/>
      <c r="AX86" s="97"/>
      <c r="AY86" s="97"/>
      <c r="AZ86" s="97"/>
      <c r="BA86" s="97"/>
      <c r="BB86" s="97"/>
      <c r="BE86" s="117"/>
      <c r="BF86" s="117"/>
      <c r="BG86" s="117"/>
      <c r="BH86" s="117"/>
      <c r="CL86" s="76"/>
      <c r="CM86" s="76"/>
      <c r="CN86" s="76"/>
      <c r="CO86" s="95"/>
      <c r="CP86" s="76"/>
      <c r="CQ86" s="96"/>
      <c r="CR86" s="96"/>
      <c r="CS86" s="96"/>
      <c r="CT86" s="96"/>
      <c r="CU86" s="96"/>
      <c r="CV86" s="96"/>
      <c r="CW86" s="96"/>
      <c r="CX86" s="96"/>
      <c r="CY86" s="96"/>
      <c r="CZ86" s="96"/>
      <c r="DA86" s="98"/>
      <c r="DB86" s="76"/>
      <c r="DC86" s="76"/>
      <c r="DD86" s="76"/>
      <c r="DE86" s="76"/>
      <c r="DF86" s="99"/>
      <c r="DG86" s="96"/>
      <c r="DH86" s="96"/>
      <c r="DI86" s="96"/>
      <c r="DJ86" s="96"/>
      <c r="DK86" s="96"/>
      <c r="DL86" s="96"/>
      <c r="DM86" s="96"/>
      <c r="DN86" s="96"/>
      <c r="DO86" s="95"/>
      <c r="DP86" s="95"/>
      <c r="DQ86" s="95"/>
      <c r="DR86" s="95"/>
      <c r="DS86" s="95"/>
      <c r="DT86" s="95"/>
      <c r="DU86" s="95"/>
      <c r="DV86" s="95"/>
      <c r="DW86" s="95"/>
      <c r="DX86" s="95"/>
      <c r="EC86" s="95"/>
      <c r="ED86" s="95"/>
      <c r="EE86" s="95"/>
      <c r="EF86" s="95"/>
      <c r="EG86" s="95"/>
      <c r="EH86" s="95"/>
      <c r="EI86" s="95"/>
      <c r="EJ86" s="95"/>
      <c r="EK86" s="95"/>
      <c r="EL86" s="95"/>
      <c r="EM86" s="95"/>
      <c r="EN86" s="95"/>
      <c r="EO86" s="95"/>
      <c r="EP86" s="95"/>
      <c r="EQ86" s="95"/>
      <c r="ER86" s="95"/>
      <c r="ES86" s="95"/>
      <c r="ET86" s="95"/>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FV86" s="98"/>
      <c r="FW86" s="98"/>
      <c r="FX86" s="98"/>
      <c r="FY86" s="98"/>
      <c r="FZ86" s="98"/>
      <c r="GA86" s="98"/>
      <c r="GB86" s="98"/>
      <c r="GC86" s="98"/>
      <c r="GD86" s="98"/>
      <c r="GE86" s="98"/>
      <c r="GF86" s="98"/>
      <c r="GG86" s="98"/>
      <c r="GH86" s="98"/>
      <c r="GI86" s="98"/>
      <c r="GJ86" s="98"/>
      <c r="GK86" s="98"/>
      <c r="GL86" s="98"/>
      <c r="GM86" s="98"/>
      <c r="GN86" s="98"/>
      <c r="GO86" s="98"/>
      <c r="GP86" s="98"/>
      <c r="GQ86" s="98"/>
      <c r="GR86" s="98"/>
      <c r="GS86" s="98"/>
    </row>
    <row r="87" spans="1:201" s="49" customFormat="1" ht="30" customHeight="1">
      <c r="A87" s="128" t="s">
        <v>287</v>
      </c>
      <c r="B87" s="129">
        <v>3000</v>
      </c>
      <c r="C87" s="130" t="s">
        <v>544</v>
      </c>
      <c r="D87" s="76"/>
      <c r="E87" s="76"/>
      <c r="F87" s="76"/>
      <c r="G87" s="76"/>
      <c r="H87" s="76"/>
      <c r="I87" s="76"/>
      <c r="J87" s="76"/>
      <c r="K87" s="76"/>
      <c r="L87" s="76"/>
      <c r="M87" s="94"/>
      <c r="N87" s="76"/>
      <c r="O87" s="76"/>
      <c r="P87" s="205"/>
      <c r="Q87" s="76"/>
      <c r="R87" s="95"/>
      <c r="S87" s="76"/>
      <c r="T87" s="76"/>
      <c r="U87" s="76"/>
      <c r="V87" s="76"/>
      <c r="W87" s="76"/>
      <c r="X87" s="76"/>
      <c r="Y87" s="76"/>
      <c r="Z87" s="76"/>
      <c r="AA87" s="76"/>
      <c r="AB87" s="76"/>
      <c r="AC87" s="76"/>
      <c r="AD87" s="76"/>
      <c r="AE87" s="76"/>
      <c r="AF87" s="76"/>
      <c r="AG87" s="95"/>
      <c r="AH87" s="95"/>
      <c r="AI87" s="95"/>
      <c r="AJ87" s="76"/>
      <c r="AK87" s="76"/>
      <c r="AL87" s="76"/>
      <c r="AM87" s="76"/>
      <c r="AN87" s="76"/>
      <c r="AO87" s="76"/>
      <c r="AP87" s="76"/>
      <c r="AQ87" s="76"/>
      <c r="AX87" s="97"/>
      <c r="AY87" s="97"/>
      <c r="AZ87" s="97"/>
      <c r="BA87" s="97"/>
      <c r="BB87" s="97"/>
      <c r="BE87" s="117"/>
      <c r="BF87" s="117"/>
      <c r="BG87" s="117"/>
      <c r="BH87" s="117"/>
      <c r="CL87" s="76"/>
      <c r="CM87" s="76"/>
      <c r="CN87" s="76"/>
      <c r="CO87" s="95"/>
      <c r="CP87" s="76"/>
      <c r="CQ87" s="96"/>
      <c r="CR87" s="96"/>
      <c r="CS87" s="96"/>
      <c r="CT87" s="96"/>
      <c r="CU87" s="96"/>
      <c r="CV87" s="96"/>
      <c r="CW87" s="96"/>
      <c r="CX87" s="96"/>
      <c r="CY87" s="96"/>
      <c r="CZ87" s="96"/>
      <c r="DA87" s="98"/>
      <c r="DB87" s="76"/>
      <c r="DC87" s="76"/>
      <c r="DD87" s="76"/>
      <c r="DE87" s="76"/>
      <c r="DF87" s="99"/>
      <c r="DG87" s="96"/>
      <c r="DH87" s="96"/>
      <c r="DI87" s="96"/>
      <c r="DJ87" s="96"/>
      <c r="DK87" s="96"/>
      <c r="DL87" s="96"/>
      <c r="DM87" s="96"/>
      <c r="DN87" s="96"/>
      <c r="DO87" s="95"/>
      <c r="DP87" s="95"/>
      <c r="DQ87" s="95"/>
      <c r="DR87" s="95"/>
      <c r="DS87" s="95"/>
      <c r="DT87" s="95"/>
      <c r="DU87" s="95"/>
      <c r="DV87" s="95"/>
      <c r="DW87" s="95"/>
      <c r="DX87" s="95"/>
      <c r="EC87" s="95"/>
      <c r="ED87" s="95"/>
      <c r="EE87" s="95"/>
      <c r="EF87" s="95"/>
      <c r="EG87" s="95"/>
      <c r="EH87" s="95"/>
      <c r="EI87" s="95"/>
      <c r="EJ87" s="95"/>
      <c r="EK87" s="95"/>
      <c r="EL87" s="95"/>
      <c r="EM87" s="95"/>
      <c r="EN87" s="95"/>
      <c r="EO87" s="95"/>
      <c r="EP87" s="95"/>
      <c r="EQ87" s="95"/>
      <c r="ER87" s="95"/>
      <c r="ES87" s="95"/>
      <c r="ET87" s="95"/>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row>
    <row r="88" spans="1:201" s="49" customFormat="1" ht="30" customHeight="1">
      <c r="A88" s="128" t="s">
        <v>288</v>
      </c>
      <c r="B88" s="129">
        <v>2000</v>
      </c>
      <c r="C88" s="100" t="s">
        <v>545</v>
      </c>
      <c r="D88" s="76"/>
      <c r="E88" s="76"/>
      <c r="F88" s="76"/>
      <c r="G88" s="76"/>
      <c r="H88" s="76"/>
      <c r="I88" s="76"/>
      <c r="J88" s="76"/>
      <c r="K88" s="76"/>
      <c r="L88" s="76"/>
      <c r="M88" s="94"/>
      <c r="N88" s="76"/>
      <c r="O88" s="76"/>
      <c r="P88" s="204"/>
      <c r="Q88" s="76"/>
      <c r="R88" s="95"/>
      <c r="S88" s="76"/>
      <c r="T88" s="76"/>
      <c r="U88" s="76"/>
      <c r="V88" s="76"/>
      <c r="W88" s="76"/>
      <c r="X88" s="76"/>
      <c r="Y88" s="76"/>
      <c r="Z88" s="76"/>
      <c r="AA88" s="76"/>
      <c r="AB88" s="76"/>
      <c r="AC88" s="76"/>
      <c r="AD88" s="76"/>
      <c r="AE88" s="76"/>
      <c r="AF88" s="76"/>
      <c r="AG88" s="95"/>
      <c r="AH88" s="95"/>
      <c r="AI88" s="95"/>
      <c r="AJ88" s="76"/>
      <c r="AK88" s="76"/>
      <c r="AL88" s="76"/>
      <c r="AM88" s="76"/>
      <c r="AN88" s="76"/>
      <c r="AO88" s="76"/>
      <c r="AP88" s="76"/>
      <c r="AQ88" s="76"/>
      <c r="AX88" s="97"/>
      <c r="AY88" s="97"/>
      <c r="AZ88" s="97"/>
      <c r="BA88" s="97"/>
      <c r="BB88" s="97"/>
      <c r="BE88" s="117"/>
      <c r="BF88" s="117"/>
      <c r="BG88" s="117"/>
      <c r="BH88" s="117"/>
      <c r="CL88" s="76"/>
      <c r="CM88" s="76"/>
      <c r="CN88" s="76"/>
      <c r="CO88" s="95"/>
      <c r="CP88" s="76"/>
      <c r="CQ88" s="96"/>
      <c r="CR88" s="96"/>
      <c r="CS88" s="96"/>
      <c r="CT88" s="96"/>
      <c r="CU88" s="96"/>
      <c r="CV88" s="96"/>
      <c r="CW88" s="96"/>
      <c r="CX88" s="96"/>
      <c r="CY88" s="96"/>
      <c r="CZ88" s="96"/>
      <c r="DA88" s="98"/>
      <c r="DB88" s="76"/>
      <c r="DC88" s="76"/>
      <c r="DD88" s="76"/>
      <c r="DE88" s="76"/>
      <c r="DF88" s="99"/>
      <c r="DG88" s="96"/>
      <c r="DH88" s="96"/>
      <c r="DI88" s="96"/>
      <c r="DJ88" s="96"/>
      <c r="DK88" s="96"/>
      <c r="DL88" s="96"/>
      <c r="DM88" s="96"/>
      <c r="DN88" s="96"/>
      <c r="DO88" s="95"/>
      <c r="DP88" s="95"/>
      <c r="DQ88" s="95"/>
      <c r="DR88" s="95"/>
      <c r="DS88" s="95"/>
      <c r="DT88" s="95"/>
      <c r="DU88" s="95"/>
      <c r="DV88" s="95"/>
      <c r="DW88" s="95"/>
      <c r="DX88" s="95"/>
      <c r="EC88" s="95"/>
      <c r="ED88" s="95"/>
      <c r="EE88" s="95"/>
      <c r="EF88" s="95"/>
      <c r="EG88" s="95"/>
      <c r="EH88" s="95"/>
      <c r="EI88" s="95"/>
      <c r="EJ88" s="95"/>
      <c r="EK88" s="95"/>
      <c r="EL88" s="95"/>
      <c r="EM88" s="95"/>
      <c r="EN88" s="95"/>
      <c r="EO88" s="95"/>
      <c r="EP88" s="95"/>
      <c r="EQ88" s="95"/>
      <c r="ER88" s="95"/>
      <c r="ES88" s="95"/>
      <c r="ET88" s="95"/>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row>
    <row r="89" spans="1:201" s="49" customFormat="1" ht="30" customHeight="1">
      <c r="A89" s="128" t="s">
        <v>289</v>
      </c>
      <c r="B89" s="129">
        <v>2000</v>
      </c>
      <c r="C89" s="100" t="s">
        <v>546</v>
      </c>
      <c r="D89" s="76"/>
      <c r="E89" s="76"/>
      <c r="F89" s="76"/>
      <c r="G89" s="76"/>
      <c r="H89" s="76"/>
      <c r="I89" s="76"/>
      <c r="J89" s="76"/>
      <c r="K89" s="76"/>
      <c r="L89" s="76"/>
      <c r="M89" s="94"/>
      <c r="N89" s="76"/>
      <c r="O89" s="76"/>
      <c r="P89" s="204"/>
      <c r="Q89" s="76"/>
      <c r="R89" s="95"/>
      <c r="S89" s="76"/>
      <c r="T89" s="76"/>
      <c r="U89" s="76"/>
      <c r="V89" s="76"/>
      <c r="W89" s="76"/>
      <c r="X89" s="76"/>
      <c r="Y89" s="76"/>
      <c r="Z89" s="76"/>
      <c r="AA89" s="76"/>
      <c r="AB89" s="76"/>
      <c r="AC89" s="76"/>
      <c r="AD89" s="76"/>
      <c r="AE89" s="76"/>
      <c r="AF89" s="76"/>
      <c r="AG89" s="95"/>
      <c r="AH89" s="95"/>
      <c r="AI89" s="95"/>
      <c r="AJ89" s="76"/>
      <c r="AK89" s="76"/>
      <c r="AL89" s="76"/>
      <c r="AM89" s="76"/>
      <c r="AN89" s="76"/>
      <c r="AO89" s="76"/>
      <c r="AP89" s="76"/>
      <c r="AQ89" s="76"/>
      <c r="AX89" s="97"/>
      <c r="AY89" s="97"/>
      <c r="AZ89" s="97"/>
      <c r="BA89" s="97"/>
      <c r="BB89" s="97"/>
      <c r="BE89" s="117"/>
      <c r="BF89" s="117"/>
      <c r="BG89" s="117"/>
      <c r="BH89" s="117"/>
      <c r="CL89" s="76"/>
      <c r="CM89" s="76"/>
      <c r="CN89" s="76"/>
      <c r="CO89" s="95"/>
      <c r="CP89" s="76"/>
      <c r="CQ89" s="96"/>
      <c r="CR89" s="96"/>
      <c r="CS89" s="96"/>
      <c r="CT89" s="96"/>
      <c r="CU89" s="96"/>
      <c r="CV89" s="96"/>
      <c r="CW89" s="96"/>
      <c r="CX89" s="96"/>
      <c r="CY89" s="96"/>
      <c r="CZ89" s="96"/>
      <c r="DA89" s="98"/>
      <c r="DB89" s="76"/>
      <c r="DC89" s="76"/>
      <c r="DD89" s="76"/>
      <c r="DE89" s="76"/>
      <c r="DF89" s="99"/>
      <c r="DG89" s="96"/>
      <c r="DH89" s="96"/>
      <c r="DI89" s="96"/>
      <c r="DJ89" s="96"/>
      <c r="DK89" s="96"/>
      <c r="DL89" s="96"/>
      <c r="DM89" s="96"/>
      <c r="DN89" s="96"/>
      <c r="DO89" s="95"/>
      <c r="DP89" s="95"/>
      <c r="DQ89" s="95"/>
      <c r="DR89" s="95"/>
      <c r="DS89" s="95"/>
      <c r="DT89" s="95"/>
      <c r="DU89" s="95"/>
      <c r="DV89" s="95"/>
      <c r="DW89" s="95"/>
      <c r="DX89" s="95"/>
      <c r="EC89" s="95"/>
      <c r="ED89" s="95"/>
      <c r="EE89" s="95"/>
      <c r="EF89" s="95"/>
      <c r="EG89" s="95"/>
      <c r="EH89" s="95"/>
      <c r="EI89" s="95"/>
      <c r="EJ89" s="95"/>
      <c r="EK89" s="95"/>
      <c r="EL89" s="95"/>
      <c r="EM89" s="95"/>
      <c r="EN89" s="95"/>
      <c r="EO89" s="95"/>
      <c r="EP89" s="95"/>
      <c r="EQ89" s="95"/>
      <c r="ER89" s="95"/>
      <c r="ES89" s="95"/>
      <c r="ET89" s="95"/>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FV89" s="98"/>
      <c r="FW89" s="98"/>
      <c r="FX89" s="98"/>
      <c r="FY89" s="98"/>
      <c r="FZ89" s="98"/>
      <c r="GA89" s="98"/>
      <c r="GB89" s="98"/>
      <c r="GC89" s="98"/>
      <c r="GD89" s="98"/>
      <c r="GE89" s="98"/>
      <c r="GF89" s="98"/>
      <c r="GG89" s="98"/>
      <c r="GH89" s="98"/>
      <c r="GI89" s="98"/>
      <c r="GJ89" s="98"/>
      <c r="GK89" s="98"/>
      <c r="GL89" s="98"/>
      <c r="GM89" s="98"/>
      <c r="GN89" s="98"/>
      <c r="GO89" s="98"/>
      <c r="GP89" s="98"/>
      <c r="GQ89" s="98"/>
      <c r="GR89" s="98"/>
      <c r="GS89" s="98"/>
    </row>
    <row r="90" spans="1:201" s="49" customFormat="1" ht="30" customHeight="1">
      <c r="A90" s="128" t="s">
        <v>290</v>
      </c>
      <c r="B90" s="129">
        <v>2000</v>
      </c>
      <c r="C90" s="100" t="s">
        <v>547</v>
      </c>
      <c r="D90" s="76"/>
      <c r="E90" s="76"/>
      <c r="F90" s="76"/>
      <c r="G90" s="76"/>
      <c r="H90" s="76"/>
      <c r="I90" s="76"/>
      <c r="J90" s="76"/>
      <c r="K90" s="76"/>
      <c r="L90" s="76"/>
      <c r="M90" s="94"/>
      <c r="N90" s="76"/>
      <c r="O90" s="76"/>
      <c r="P90" s="204"/>
      <c r="Q90" s="76"/>
      <c r="R90" s="95"/>
      <c r="S90" s="76"/>
      <c r="T90" s="76"/>
      <c r="U90" s="76"/>
      <c r="V90" s="76"/>
      <c r="W90" s="76"/>
      <c r="X90" s="76"/>
      <c r="Y90" s="76"/>
      <c r="Z90" s="76"/>
      <c r="AA90" s="76"/>
      <c r="AB90" s="76"/>
      <c r="AC90" s="76"/>
      <c r="AD90" s="76"/>
      <c r="AE90" s="76"/>
      <c r="AF90" s="76"/>
      <c r="AG90" s="95"/>
      <c r="AH90" s="95"/>
      <c r="AI90" s="95"/>
      <c r="AJ90" s="76"/>
      <c r="AK90" s="76"/>
      <c r="AL90" s="76"/>
      <c r="AM90" s="76"/>
      <c r="AN90" s="76"/>
      <c r="AO90" s="76"/>
      <c r="AP90" s="76"/>
      <c r="AQ90" s="76"/>
      <c r="AX90" s="97"/>
      <c r="AY90" s="97"/>
      <c r="AZ90" s="97"/>
      <c r="BA90" s="97"/>
      <c r="BB90" s="97"/>
      <c r="BE90" s="117"/>
      <c r="BF90" s="117"/>
      <c r="BG90" s="117"/>
      <c r="BH90" s="117"/>
      <c r="CL90" s="76"/>
      <c r="CM90" s="76"/>
      <c r="CN90" s="76"/>
      <c r="CO90" s="95"/>
      <c r="CP90" s="76"/>
      <c r="CQ90" s="96"/>
      <c r="CR90" s="96"/>
      <c r="CS90" s="96"/>
      <c r="CT90" s="96"/>
      <c r="CU90" s="96"/>
      <c r="CV90" s="96"/>
      <c r="CW90" s="96"/>
      <c r="CX90" s="96"/>
      <c r="CY90" s="96"/>
      <c r="CZ90" s="96"/>
      <c r="DA90" s="98"/>
      <c r="DB90" s="76"/>
      <c r="DC90" s="76"/>
      <c r="DD90" s="76"/>
      <c r="DE90" s="76"/>
      <c r="DF90" s="99"/>
      <c r="DG90" s="96"/>
      <c r="DH90" s="96"/>
      <c r="DI90" s="96"/>
      <c r="DJ90" s="96"/>
      <c r="DK90" s="96"/>
      <c r="DL90" s="96"/>
      <c r="DM90" s="96"/>
      <c r="DN90" s="96"/>
      <c r="DO90" s="95"/>
      <c r="DP90" s="95"/>
      <c r="DQ90" s="95"/>
      <c r="DR90" s="95"/>
      <c r="DS90" s="95"/>
      <c r="DT90" s="95"/>
      <c r="DU90" s="95"/>
      <c r="DV90" s="95"/>
      <c r="DW90" s="95"/>
      <c r="DX90" s="95"/>
      <c r="EC90" s="95"/>
      <c r="ED90" s="95"/>
      <c r="EE90" s="95"/>
      <c r="EF90" s="95"/>
      <c r="EG90" s="95"/>
      <c r="EH90" s="95"/>
      <c r="EI90" s="95"/>
      <c r="EJ90" s="95"/>
      <c r="EK90" s="95"/>
      <c r="EL90" s="95"/>
      <c r="EM90" s="95"/>
      <c r="EN90" s="95"/>
      <c r="EO90" s="95"/>
      <c r="EP90" s="95"/>
      <c r="EQ90" s="95"/>
      <c r="ER90" s="95"/>
      <c r="ES90" s="95"/>
      <c r="ET90" s="95"/>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FV90" s="98"/>
      <c r="FW90" s="98"/>
      <c r="FX90" s="98"/>
      <c r="FY90" s="98"/>
      <c r="FZ90" s="98"/>
      <c r="GA90" s="98"/>
      <c r="GB90" s="98"/>
      <c r="GC90" s="98"/>
      <c r="GD90" s="98"/>
      <c r="GE90" s="98"/>
      <c r="GF90" s="98"/>
      <c r="GG90" s="98"/>
      <c r="GH90" s="98"/>
      <c r="GI90" s="98"/>
      <c r="GJ90" s="98"/>
      <c r="GK90" s="98"/>
      <c r="GL90" s="98"/>
      <c r="GM90" s="98"/>
      <c r="GN90" s="98"/>
      <c r="GO90" s="98"/>
      <c r="GP90" s="98"/>
      <c r="GQ90" s="98"/>
      <c r="GR90" s="98"/>
      <c r="GS90" s="98"/>
    </row>
    <row r="91" spans="1:201" s="49" customFormat="1" ht="30" customHeight="1">
      <c r="A91" s="128" t="s">
        <v>291</v>
      </c>
      <c r="B91" s="129">
        <v>3000</v>
      </c>
      <c r="C91" s="100" t="s">
        <v>548</v>
      </c>
      <c r="D91" s="76"/>
      <c r="E91" s="76"/>
      <c r="F91" s="76"/>
      <c r="G91" s="76"/>
      <c r="H91" s="76"/>
      <c r="I91" s="76"/>
      <c r="J91" s="76"/>
      <c r="K91" s="76"/>
      <c r="L91" s="76"/>
      <c r="M91" s="94"/>
      <c r="N91" s="76"/>
      <c r="O91" s="76"/>
      <c r="P91" s="204"/>
      <c r="Q91" s="76"/>
      <c r="R91" s="95"/>
      <c r="S91" s="76"/>
      <c r="T91" s="76"/>
      <c r="U91" s="76"/>
      <c r="V91" s="76"/>
      <c r="W91" s="76"/>
      <c r="X91" s="76"/>
      <c r="Y91" s="76"/>
      <c r="Z91" s="76"/>
      <c r="AA91" s="76"/>
      <c r="AB91" s="76"/>
      <c r="AC91" s="76"/>
      <c r="AD91" s="76"/>
      <c r="AE91" s="76"/>
      <c r="AF91" s="76"/>
      <c r="AG91" s="95"/>
      <c r="AH91" s="95"/>
      <c r="AI91" s="95"/>
      <c r="AJ91" s="76"/>
      <c r="AK91" s="76"/>
      <c r="AL91" s="76"/>
      <c r="AM91" s="76"/>
      <c r="AN91" s="76"/>
      <c r="AO91" s="76"/>
      <c r="AP91" s="76"/>
      <c r="AQ91" s="76"/>
      <c r="AX91" s="97"/>
      <c r="AY91" s="97"/>
      <c r="AZ91" s="97"/>
      <c r="BA91" s="97"/>
      <c r="BB91" s="97"/>
      <c r="BE91" s="117"/>
      <c r="BF91" s="117"/>
      <c r="BG91" s="117"/>
      <c r="BH91" s="117"/>
      <c r="CL91" s="76"/>
      <c r="CM91" s="76"/>
      <c r="CN91" s="76"/>
      <c r="CO91" s="95"/>
      <c r="CP91" s="76"/>
      <c r="CQ91" s="96"/>
      <c r="CR91" s="96"/>
      <c r="CS91" s="96"/>
      <c r="CT91" s="96"/>
      <c r="CU91" s="96"/>
      <c r="CV91" s="96"/>
      <c r="CW91" s="96"/>
      <c r="CX91" s="96"/>
      <c r="CY91" s="96"/>
      <c r="CZ91" s="96"/>
      <c r="DA91" s="98"/>
      <c r="DB91" s="76"/>
      <c r="DC91" s="76"/>
      <c r="DD91" s="76"/>
      <c r="DE91" s="76"/>
      <c r="DF91" s="99"/>
      <c r="DG91" s="96"/>
      <c r="DH91" s="96"/>
      <c r="DI91" s="96"/>
      <c r="DJ91" s="96"/>
      <c r="DK91" s="96"/>
      <c r="DL91" s="96"/>
      <c r="DM91" s="96"/>
      <c r="DN91" s="96"/>
      <c r="DO91" s="95"/>
      <c r="DP91" s="95"/>
      <c r="DQ91" s="95"/>
      <c r="DR91" s="95"/>
      <c r="DS91" s="95"/>
      <c r="DT91" s="95"/>
      <c r="DU91" s="95"/>
      <c r="DV91" s="95"/>
      <c r="DW91" s="95"/>
      <c r="DX91" s="95"/>
      <c r="EC91" s="95"/>
      <c r="ED91" s="95"/>
      <c r="EE91" s="95"/>
      <c r="EF91" s="95"/>
      <c r="EG91" s="95"/>
      <c r="EH91" s="95"/>
      <c r="EI91" s="95"/>
      <c r="EJ91" s="95"/>
      <c r="EK91" s="95"/>
      <c r="EL91" s="95"/>
      <c r="EM91" s="95"/>
      <c r="EN91" s="95"/>
      <c r="EO91" s="95"/>
      <c r="EP91" s="95"/>
      <c r="EQ91" s="95"/>
      <c r="ER91" s="95"/>
      <c r="ES91" s="95"/>
      <c r="ET91" s="95"/>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FV91" s="98"/>
      <c r="FW91" s="98"/>
      <c r="FX91" s="98"/>
      <c r="FY91" s="98"/>
      <c r="FZ91" s="98"/>
      <c r="GA91" s="98"/>
      <c r="GB91" s="98"/>
      <c r="GC91" s="98"/>
      <c r="GD91" s="98"/>
      <c r="GE91" s="98"/>
      <c r="GF91" s="98"/>
      <c r="GG91" s="98"/>
      <c r="GH91" s="98"/>
      <c r="GI91" s="98"/>
      <c r="GJ91" s="98"/>
      <c r="GK91" s="98"/>
      <c r="GL91" s="98"/>
      <c r="GM91" s="98"/>
      <c r="GN91" s="98"/>
      <c r="GO91" s="98"/>
      <c r="GP91" s="98"/>
      <c r="GQ91" s="98"/>
      <c r="GR91" s="98"/>
      <c r="GS91" s="98"/>
    </row>
    <row r="92" spans="1:201" s="49" customFormat="1" ht="30" customHeight="1">
      <c r="A92" s="128" t="s">
        <v>292</v>
      </c>
      <c r="B92" s="129">
        <v>3000</v>
      </c>
      <c r="C92" s="100" t="s">
        <v>549</v>
      </c>
      <c r="D92" s="76"/>
      <c r="E92" s="76"/>
      <c r="F92" s="76"/>
      <c r="G92" s="76"/>
      <c r="H92" s="76"/>
      <c r="I92" s="76"/>
      <c r="J92" s="76"/>
      <c r="K92" s="76"/>
      <c r="L92" s="76"/>
      <c r="M92" s="94"/>
      <c r="N92" s="76"/>
      <c r="O92" s="76"/>
      <c r="P92" s="204"/>
      <c r="Q92" s="76"/>
      <c r="R92" s="95"/>
      <c r="S92" s="76"/>
      <c r="T92" s="76"/>
      <c r="U92" s="76"/>
      <c r="V92" s="76"/>
      <c r="W92" s="76"/>
      <c r="X92" s="76"/>
      <c r="Y92" s="76"/>
      <c r="Z92" s="76"/>
      <c r="AA92" s="76"/>
      <c r="AB92" s="76"/>
      <c r="AC92" s="76"/>
      <c r="AD92" s="76"/>
      <c r="AE92" s="76"/>
      <c r="AF92" s="76"/>
      <c r="AG92" s="95"/>
      <c r="AH92" s="95"/>
      <c r="AI92" s="95"/>
      <c r="AJ92" s="76"/>
      <c r="AK92" s="76"/>
      <c r="AL92" s="76"/>
      <c r="AM92" s="76"/>
      <c r="AN92" s="76"/>
      <c r="AO92" s="76"/>
      <c r="AP92" s="76"/>
      <c r="AQ92" s="76"/>
      <c r="AX92" s="97"/>
      <c r="AY92" s="97"/>
      <c r="AZ92" s="97"/>
      <c r="BA92" s="97"/>
      <c r="BB92" s="97"/>
      <c r="BE92" s="117"/>
      <c r="BF92" s="117"/>
      <c r="BG92" s="117"/>
      <c r="BH92" s="117"/>
      <c r="CL92" s="76"/>
      <c r="CM92" s="76"/>
      <c r="CN92" s="76"/>
      <c r="CO92" s="95"/>
      <c r="CP92" s="76"/>
      <c r="CQ92" s="96"/>
      <c r="CR92" s="96"/>
      <c r="CS92" s="96"/>
      <c r="CT92" s="96"/>
      <c r="CU92" s="96"/>
      <c r="CV92" s="96"/>
      <c r="CW92" s="96"/>
      <c r="CX92" s="96"/>
      <c r="CY92" s="96"/>
      <c r="CZ92" s="96"/>
      <c r="DA92" s="98"/>
      <c r="DB92" s="76"/>
      <c r="DC92" s="76"/>
      <c r="DD92" s="76"/>
      <c r="DE92" s="76"/>
      <c r="DF92" s="99"/>
      <c r="DG92" s="96"/>
      <c r="DH92" s="96"/>
      <c r="DI92" s="96"/>
      <c r="DJ92" s="96"/>
      <c r="DK92" s="96"/>
      <c r="DL92" s="96"/>
      <c r="DM92" s="96"/>
      <c r="DN92" s="96"/>
      <c r="DO92" s="95"/>
      <c r="DP92" s="95"/>
      <c r="DQ92" s="95"/>
      <c r="DR92" s="95"/>
      <c r="DS92" s="95"/>
      <c r="DT92" s="95"/>
      <c r="DU92" s="95"/>
      <c r="DV92" s="95"/>
      <c r="DW92" s="95"/>
      <c r="DX92" s="95"/>
      <c r="EC92" s="95"/>
      <c r="ED92" s="95"/>
      <c r="EE92" s="95"/>
      <c r="EF92" s="95"/>
      <c r="EG92" s="95"/>
      <c r="EH92" s="95"/>
      <c r="EI92" s="95"/>
      <c r="EJ92" s="95"/>
      <c r="EK92" s="95"/>
      <c r="EL92" s="95"/>
      <c r="EM92" s="95"/>
      <c r="EN92" s="95"/>
      <c r="EO92" s="95"/>
      <c r="EP92" s="95"/>
      <c r="EQ92" s="95"/>
      <c r="ER92" s="95"/>
      <c r="ES92" s="95"/>
      <c r="ET92" s="95"/>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FV92" s="98"/>
      <c r="FW92" s="98"/>
      <c r="FX92" s="98"/>
      <c r="FY92" s="98"/>
      <c r="FZ92" s="98"/>
      <c r="GA92" s="98"/>
      <c r="GB92" s="98"/>
      <c r="GC92" s="98"/>
      <c r="GD92" s="98"/>
      <c r="GE92" s="98"/>
      <c r="GF92" s="98"/>
      <c r="GG92" s="98"/>
      <c r="GH92" s="98"/>
      <c r="GI92" s="98"/>
      <c r="GJ92" s="98"/>
      <c r="GK92" s="98"/>
      <c r="GL92" s="98"/>
      <c r="GM92" s="98"/>
      <c r="GN92" s="98"/>
      <c r="GO92" s="98"/>
      <c r="GP92" s="98"/>
      <c r="GQ92" s="98"/>
      <c r="GR92" s="98"/>
      <c r="GS92" s="98"/>
    </row>
    <row r="93" spans="1:201" s="49" customFormat="1" ht="30" customHeight="1">
      <c r="A93" s="128" t="s">
        <v>293</v>
      </c>
      <c r="B93" s="129">
        <v>3000</v>
      </c>
      <c r="C93" s="131" t="s">
        <v>550</v>
      </c>
      <c r="D93" s="76"/>
      <c r="E93" s="76"/>
      <c r="F93" s="76"/>
      <c r="G93" s="76"/>
      <c r="H93" s="76"/>
      <c r="I93" s="76"/>
      <c r="J93" s="76"/>
      <c r="K93" s="76"/>
      <c r="L93" s="76"/>
      <c r="M93" s="94"/>
      <c r="N93" s="76"/>
      <c r="O93" s="76"/>
      <c r="P93" s="206"/>
      <c r="Q93" s="76"/>
      <c r="R93" s="95"/>
      <c r="S93" s="76"/>
      <c r="T93" s="76"/>
      <c r="U93" s="76"/>
      <c r="V93" s="76"/>
      <c r="W93" s="76"/>
      <c r="X93" s="76"/>
      <c r="Y93" s="76"/>
      <c r="Z93" s="76"/>
      <c r="AA93" s="76"/>
      <c r="AB93" s="76"/>
      <c r="AC93" s="76"/>
      <c r="AD93" s="76"/>
      <c r="AE93" s="76"/>
      <c r="AF93" s="76"/>
      <c r="AG93" s="95"/>
      <c r="AH93" s="95"/>
      <c r="AI93" s="95"/>
      <c r="AJ93" s="76"/>
      <c r="AK93" s="76"/>
      <c r="AL93" s="76"/>
      <c r="AM93" s="76"/>
      <c r="AN93" s="76"/>
      <c r="AO93" s="76"/>
      <c r="AP93" s="76"/>
      <c r="AQ93" s="76"/>
      <c r="AX93" s="97"/>
      <c r="AY93" s="97"/>
      <c r="AZ93" s="97"/>
      <c r="BA93" s="97"/>
      <c r="BB93" s="97"/>
      <c r="BE93" s="117"/>
      <c r="BF93" s="117"/>
      <c r="BG93" s="117"/>
      <c r="BH93" s="117"/>
      <c r="CL93" s="76"/>
      <c r="CM93" s="76"/>
      <c r="CN93" s="76"/>
      <c r="CO93" s="95"/>
      <c r="CP93" s="76"/>
      <c r="CQ93" s="96"/>
      <c r="CR93" s="96"/>
      <c r="CS93" s="96"/>
      <c r="CT93" s="96"/>
      <c r="CU93" s="96"/>
      <c r="CV93" s="96"/>
      <c r="CW93" s="96"/>
      <c r="CX93" s="96"/>
      <c r="CY93" s="96"/>
      <c r="CZ93" s="96"/>
      <c r="DA93" s="98"/>
      <c r="DB93" s="76"/>
      <c r="DC93" s="76"/>
      <c r="DD93" s="76"/>
      <c r="DE93" s="76"/>
      <c r="DF93" s="99"/>
      <c r="DG93" s="96"/>
      <c r="DH93" s="96"/>
      <c r="DI93" s="96"/>
      <c r="DJ93" s="96"/>
      <c r="DK93" s="96"/>
      <c r="DL93" s="96"/>
      <c r="DM93" s="96"/>
      <c r="DN93" s="96"/>
      <c r="DO93" s="95"/>
      <c r="DP93" s="95"/>
      <c r="DQ93" s="95"/>
      <c r="DR93" s="95"/>
      <c r="DS93" s="95"/>
      <c r="DT93" s="95"/>
      <c r="DU93" s="95"/>
      <c r="DV93" s="95"/>
      <c r="DW93" s="95"/>
      <c r="DX93" s="95"/>
      <c r="EC93" s="95"/>
      <c r="ED93" s="95"/>
      <c r="EE93" s="95"/>
      <c r="EF93" s="95"/>
      <c r="EG93" s="95"/>
      <c r="EH93" s="95"/>
      <c r="EI93" s="95"/>
      <c r="EJ93" s="95"/>
      <c r="EK93" s="95"/>
      <c r="EL93" s="95"/>
      <c r="EM93" s="95"/>
      <c r="EN93" s="95"/>
      <c r="EO93" s="95"/>
      <c r="EP93" s="95"/>
      <c r="EQ93" s="95"/>
      <c r="ER93" s="95"/>
      <c r="ES93" s="95"/>
      <c r="ET93" s="95"/>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FV93" s="98"/>
      <c r="FW93" s="98"/>
      <c r="FX93" s="98"/>
      <c r="FY93" s="98"/>
      <c r="FZ93" s="98"/>
      <c r="GA93" s="98"/>
      <c r="GB93" s="98"/>
      <c r="GC93" s="98"/>
      <c r="GD93" s="98"/>
      <c r="GE93" s="98"/>
      <c r="GF93" s="98"/>
      <c r="GG93" s="98"/>
      <c r="GH93" s="98"/>
      <c r="GI93" s="98"/>
      <c r="GJ93" s="98"/>
      <c r="GK93" s="98"/>
      <c r="GL93" s="98"/>
      <c r="GM93" s="98"/>
      <c r="GN93" s="98"/>
      <c r="GO93" s="98"/>
      <c r="GP93" s="98"/>
      <c r="GQ93" s="98"/>
      <c r="GR93" s="98"/>
      <c r="GS93" s="98"/>
    </row>
    <row r="94" spans="1:201" s="49" customFormat="1" ht="30" customHeight="1">
      <c r="A94" s="128" t="s">
        <v>294</v>
      </c>
      <c r="B94" s="129">
        <v>1500</v>
      </c>
      <c r="C94" s="100" t="s">
        <v>551</v>
      </c>
      <c r="D94" s="76"/>
      <c r="E94" s="76"/>
      <c r="F94" s="76"/>
      <c r="G94" s="76"/>
      <c r="H94" s="76"/>
      <c r="I94" s="76"/>
      <c r="J94" s="76"/>
      <c r="K94" s="76"/>
      <c r="L94" s="76"/>
      <c r="M94" s="94"/>
      <c r="N94" s="76"/>
      <c r="O94" s="76"/>
      <c r="P94" s="204"/>
      <c r="Q94" s="76"/>
      <c r="R94" s="95"/>
      <c r="S94" s="76"/>
      <c r="T94" s="76"/>
      <c r="U94" s="76"/>
      <c r="V94" s="76"/>
      <c r="W94" s="76"/>
      <c r="X94" s="76"/>
      <c r="Y94" s="76"/>
      <c r="Z94" s="76"/>
      <c r="AA94" s="76"/>
      <c r="AB94" s="76"/>
      <c r="AC94" s="76"/>
      <c r="AD94" s="76"/>
      <c r="AE94" s="76"/>
      <c r="AF94" s="76"/>
      <c r="AG94" s="95"/>
      <c r="AH94" s="95"/>
      <c r="AI94" s="95"/>
      <c r="AJ94" s="76"/>
      <c r="AK94" s="76"/>
      <c r="AL94" s="76"/>
      <c r="AM94" s="76"/>
      <c r="AN94" s="76"/>
      <c r="AO94" s="76"/>
      <c r="AP94" s="76"/>
      <c r="AQ94" s="76"/>
      <c r="AX94" s="97"/>
      <c r="AY94" s="97"/>
      <c r="AZ94" s="97"/>
      <c r="BA94" s="97"/>
      <c r="BB94" s="97"/>
      <c r="BE94" s="117"/>
      <c r="BF94" s="117"/>
      <c r="BG94" s="117"/>
      <c r="BH94" s="117"/>
      <c r="CL94" s="76"/>
      <c r="CM94" s="76"/>
      <c r="CN94" s="76"/>
      <c r="CO94" s="95"/>
      <c r="CP94" s="76"/>
      <c r="CQ94" s="96"/>
      <c r="CR94" s="96"/>
      <c r="CS94" s="96"/>
      <c r="CT94" s="96"/>
      <c r="CU94" s="96"/>
      <c r="CV94" s="96"/>
      <c r="CW94" s="96"/>
      <c r="CX94" s="96"/>
      <c r="CY94" s="96"/>
      <c r="CZ94" s="96"/>
      <c r="DA94" s="98"/>
      <c r="DB94" s="76"/>
      <c r="DC94" s="76"/>
      <c r="DD94" s="76"/>
      <c r="DE94" s="76"/>
      <c r="DF94" s="99"/>
      <c r="DG94" s="96"/>
      <c r="DH94" s="96"/>
      <c r="DI94" s="96"/>
      <c r="DJ94" s="96"/>
      <c r="DK94" s="96"/>
      <c r="DL94" s="96"/>
      <c r="DM94" s="96"/>
      <c r="DN94" s="96"/>
      <c r="DO94" s="95"/>
      <c r="DP94" s="95"/>
      <c r="DQ94" s="95"/>
      <c r="DR94" s="95"/>
      <c r="DS94" s="95"/>
      <c r="DT94" s="95"/>
      <c r="DU94" s="95"/>
      <c r="DV94" s="95"/>
      <c r="DW94" s="95"/>
      <c r="DX94" s="95"/>
      <c r="EC94" s="95"/>
      <c r="ED94" s="95"/>
      <c r="EE94" s="95"/>
      <c r="EF94" s="95"/>
      <c r="EG94" s="95"/>
      <c r="EH94" s="95"/>
      <c r="EI94" s="95"/>
      <c r="EJ94" s="95"/>
      <c r="EK94" s="95"/>
      <c r="EL94" s="95"/>
      <c r="EM94" s="95"/>
      <c r="EN94" s="95"/>
      <c r="EO94" s="95"/>
      <c r="EP94" s="95"/>
      <c r="EQ94" s="95"/>
      <c r="ER94" s="95"/>
      <c r="ES94" s="95"/>
      <c r="ET94" s="95"/>
      <c r="EX94" s="98"/>
      <c r="EY94" s="98"/>
      <c r="EZ94" s="98"/>
      <c r="FA94" s="98"/>
      <c r="FB94" s="98"/>
      <c r="FC94" s="98"/>
      <c r="FD94" s="98"/>
      <c r="FE94" s="98"/>
      <c r="FF94" s="98"/>
      <c r="FG94" s="98"/>
      <c r="FH94" s="98"/>
      <c r="FI94" s="98"/>
      <c r="FJ94" s="98"/>
      <c r="FK94" s="98"/>
      <c r="FL94" s="98"/>
      <c r="FM94" s="98"/>
      <c r="FN94" s="98"/>
      <c r="FO94" s="98"/>
      <c r="FP94" s="98"/>
      <c r="FQ94" s="98"/>
      <c r="FR94" s="98"/>
      <c r="FS94" s="98"/>
      <c r="FT94" s="98"/>
      <c r="FU94" s="98"/>
      <c r="FV94" s="98"/>
      <c r="FW94" s="98"/>
      <c r="FX94" s="98"/>
      <c r="FY94" s="98"/>
      <c r="FZ94" s="98"/>
      <c r="GA94" s="98"/>
      <c r="GB94" s="98"/>
      <c r="GC94" s="98"/>
      <c r="GD94" s="98"/>
      <c r="GE94" s="98"/>
      <c r="GF94" s="98"/>
      <c r="GG94" s="98"/>
      <c r="GH94" s="98"/>
      <c r="GI94" s="98"/>
      <c r="GJ94" s="98"/>
      <c r="GK94" s="98"/>
      <c r="GL94" s="98"/>
      <c r="GM94" s="98"/>
      <c r="GN94" s="98"/>
      <c r="GO94" s="98"/>
      <c r="GP94" s="98"/>
      <c r="GQ94" s="98"/>
      <c r="GR94" s="98"/>
      <c r="GS94" s="98"/>
    </row>
    <row r="95" spans="1:201" s="49" customFormat="1" ht="30" customHeight="1">
      <c r="A95" s="128" t="s">
        <v>295</v>
      </c>
      <c r="B95" s="129">
        <v>1500</v>
      </c>
      <c r="C95" s="100" t="s">
        <v>552</v>
      </c>
      <c r="D95" s="76"/>
      <c r="E95" s="76"/>
      <c r="F95" s="76"/>
      <c r="G95" s="76"/>
      <c r="H95" s="76"/>
      <c r="I95" s="76"/>
      <c r="J95" s="76"/>
      <c r="K95" s="76"/>
      <c r="L95" s="76"/>
      <c r="M95" s="94"/>
      <c r="N95" s="76"/>
      <c r="O95" s="76"/>
      <c r="P95" s="204"/>
      <c r="Q95" s="76"/>
      <c r="R95" s="95"/>
      <c r="S95" s="76"/>
      <c r="T95" s="76"/>
      <c r="U95" s="76"/>
      <c r="V95" s="76"/>
      <c r="W95" s="76"/>
      <c r="X95" s="76"/>
      <c r="Y95" s="76"/>
      <c r="Z95" s="76"/>
      <c r="AA95" s="76"/>
      <c r="AB95" s="76"/>
      <c r="AC95" s="76"/>
      <c r="AD95" s="76"/>
      <c r="AE95" s="76"/>
      <c r="AF95" s="76"/>
      <c r="AG95" s="95"/>
      <c r="AH95" s="95"/>
      <c r="AI95" s="95"/>
      <c r="AJ95" s="76"/>
      <c r="AK95" s="76"/>
      <c r="AL95" s="76"/>
      <c r="AM95" s="76"/>
      <c r="AN95" s="76"/>
      <c r="AO95" s="76"/>
      <c r="AP95" s="76"/>
      <c r="AQ95" s="76"/>
      <c r="AX95" s="97"/>
      <c r="AY95" s="97"/>
      <c r="AZ95" s="97"/>
      <c r="BA95" s="97"/>
      <c r="BB95" s="97"/>
      <c r="BE95" s="117"/>
      <c r="BF95" s="117"/>
      <c r="BG95" s="117"/>
      <c r="BH95" s="117"/>
      <c r="CL95" s="76"/>
      <c r="CM95" s="76"/>
      <c r="CN95" s="76"/>
      <c r="CO95" s="95"/>
      <c r="CP95" s="76"/>
      <c r="CQ95" s="96"/>
      <c r="CR95" s="96"/>
      <c r="CS95" s="96"/>
      <c r="CT95" s="96"/>
      <c r="CU95" s="96"/>
      <c r="CV95" s="96"/>
      <c r="CW95" s="96"/>
      <c r="CX95" s="96"/>
      <c r="CY95" s="96"/>
      <c r="CZ95" s="96"/>
      <c r="DA95" s="98"/>
      <c r="DB95" s="76"/>
      <c r="DC95" s="76"/>
      <c r="DD95" s="76"/>
      <c r="DE95" s="76"/>
      <c r="DF95" s="99"/>
      <c r="DG95" s="96"/>
      <c r="DH95" s="96"/>
      <c r="DI95" s="96"/>
      <c r="DJ95" s="96"/>
      <c r="DK95" s="96"/>
      <c r="DL95" s="96"/>
      <c r="DM95" s="96"/>
      <c r="DN95" s="96"/>
      <c r="DO95" s="95"/>
      <c r="DP95" s="95"/>
      <c r="DQ95" s="95"/>
      <c r="DR95" s="95"/>
      <c r="DS95" s="95"/>
      <c r="DT95" s="95"/>
      <c r="DU95" s="95"/>
      <c r="DV95" s="95"/>
      <c r="DW95" s="95"/>
      <c r="DX95" s="95"/>
      <c r="EC95" s="95"/>
      <c r="ED95" s="95"/>
      <c r="EE95" s="95"/>
      <c r="EF95" s="95"/>
      <c r="EG95" s="95"/>
      <c r="EH95" s="95"/>
      <c r="EI95" s="95"/>
      <c r="EJ95" s="95"/>
      <c r="EK95" s="95"/>
      <c r="EL95" s="95"/>
      <c r="EM95" s="95"/>
      <c r="EN95" s="95"/>
      <c r="EO95" s="95"/>
      <c r="EP95" s="95"/>
      <c r="EQ95" s="95"/>
      <c r="ER95" s="95"/>
      <c r="ES95" s="95"/>
      <c r="ET95" s="95"/>
      <c r="EX95" s="98"/>
      <c r="EY95" s="98"/>
      <c r="EZ95" s="98"/>
      <c r="FA95" s="98"/>
      <c r="FB95" s="98"/>
      <c r="FC95" s="98"/>
      <c r="FD95" s="98"/>
      <c r="FE95" s="98"/>
      <c r="FF95" s="98"/>
      <c r="FG95" s="98"/>
      <c r="FH95" s="98"/>
      <c r="FI95" s="98"/>
      <c r="FJ95" s="98"/>
      <c r="FK95" s="98"/>
      <c r="FL95" s="98"/>
      <c r="FM95" s="98"/>
      <c r="FN95" s="98"/>
      <c r="FO95" s="98"/>
      <c r="FP95" s="98"/>
      <c r="FQ95" s="98"/>
      <c r="FR95" s="98"/>
      <c r="FS95" s="98"/>
      <c r="FT95" s="98"/>
      <c r="FU95" s="98"/>
      <c r="FV95" s="98"/>
      <c r="FW95" s="98"/>
      <c r="FX95" s="98"/>
      <c r="FY95" s="98"/>
      <c r="FZ95" s="98"/>
      <c r="GA95" s="98"/>
      <c r="GB95" s="98"/>
      <c r="GC95" s="98"/>
      <c r="GD95" s="98"/>
      <c r="GE95" s="98"/>
      <c r="GF95" s="98"/>
      <c r="GG95" s="98"/>
      <c r="GH95" s="98"/>
      <c r="GI95" s="98"/>
      <c r="GJ95" s="98"/>
      <c r="GK95" s="98"/>
      <c r="GL95" s="98"/>
      <c r="GM95" s="98"/>
      <c r="GN95" s="98"/>
      <c r="GO95" s="98"/>
      <c r="GP95" s="98"/>
      <c r="GQ95" s="98"/>
      <c r="GR95" s="98"/>
      <c r="GS95" s="98"/>
    </row>
    <row r="96" spans="1:201" s="49" customFormat="1" ht="30" customHeight="1">
      <c r="A96" s="128" t="s">
        <v>296</v>
      </c>
      <c r="B96" s="129">
        <v>1500</v>
      </c>
      <c r="C96" s="100" t="s">
        <v>553</v>
      </c>
      <c r="D96" s="76"/>
      <c r="E96" s="76"/>
      <c r="F96" s="76"/>
      <c r="G96" s="76"/>
      <c r="H96" s="76"/>
      <c r="I96" s="76"/>
      <c r="J96" s="76"/>
      <c r="K96" s="76"/>
      <c r="L96" s="76"/>
      <c r="M96" s="94"/>
      <c r="N96" s="76"/>
      <c r="O96" s="76"/>
      <c r="P96" s="204"/>
      <c r="Q96" s="76"/>
      <c r="R96" s="95"/>
      <c r="S96" s="76"/>
      <c r="T96" s="76"/>
      <c r="U96" s="76"/>
      <c r="V96" s="76"/>
      <c r="W96" s="76"/>
      <c r="X96" s="76"/>
      <c r="Y96" s="76"/>
      <c r="Z96" s="76"/>
      <c r="AA96" s="76"/>
      <c r="AB96" s="76"/>
      <c r="AC96" s="76"/>
      <c r="AD96" s="76"/>
      <c r="AE96" s="76"/>
      <c r="AF96" s="76"/>
      <c r="AG96" s="95"/>
      <c r="AH96" s="95"/>
      <c r="AI96" s="95"/>
      <c r="AJ96" s="76"/>
      <c r="AK96" s="76"/>
      <c r="AL96" s="76"/>
      <c r="AM96" s="76"/>
      <c r="AN96" s="76"/>
      <c r="AO96" s="76"/>
      <c r="AP96" s="76"/>
      <c r="AQ96" s="76"/>
      <c r="AX96" s="97"/>
      <c r="AY96" s="97"/>
      <c r="AZ96" s="97"/>
      <c r="BA96" s="97"/>
      <c r="BB96" s="97"/>
      <c r="BE96" s="117"/>
      <c r="BF96" s="117"/>
      <c r="BG96" s="117"/>
      <c r="BH96" s="117"/>
      <c r="CL96" s="76"/>
      <c r="CM96" s="76"/>
      <c r="CN96" s="76"/>
      <c r="CO96" s="95"/>
      <c r="CP96" s="76"/>
      <c r="CQ96" s="96"/>
      <c r="CR96" s="96"/>
      <c r="CS96" s="96"/>
      <c r="CT96" s="96"/>
      <c r="CU96" s="96"/>
      <c r="CV96" s="96"/>
      <c r="CW96" s="96"/>
      <c r="CX96" s="96"/>
      <c r="CY96" s="96"/>
      <c r="CZ96" s="96"/>
      <c r="DA96" s="98"/>
      <c r="DB96" s="76"/>
      <c r="DC96" s="76"/>
      <c r="DD96" s="76"/>
      <c r="DE96" s="76"/>
      <c r="DF96" s="99"/>
      <c r="DG96" s="96"/>
      <c r="DH96" s="96"/>
      <c r="DI96" s="96"/>
      <c r="DJ96" s="96"/>
      <c r="DK96" s="96"/>
      <c r="DL96" s="96"/>
      <c r="DM96" s="96"/>
      <c r="DN96" s="96"/>
      <c r="DO96" s="95"/>
      <c r="DP96" s="95"/>
      <c r="DQ96" s="95"/>
      <c r="DR96" s="95"/>
      <c r="DS96" s="95"/>
      <c r="DT96" s="95"/>
      <c r="DU96" s="95"/>
      <c r="DV96" s="95"/>
      <c r="DW96" s="95"/>
      <c r="DX96" s="95"/>
      <c r="EC96" s="95"/>
      <c r="ED96" s="95"/>
      <c r="EE96" s="95"/>
      <c r="EF96" s="95"/>
      <c r="EG96" s="95"/>
      <c r="EH96" s="95"/>
      <c r="EI96" s="95"/>
      <c r="EJ96" s="95"/>
      <c r="EK96" s="95"/>
      <c r="EL96" s="95"/>
      <c r="EM96" s="95"/>
      <c r="EN96" s="95"/>
      <c r="EO96" s="95"/>
      <c r="EP96" s="95"/>
      <c r="EQ96" s="95"/>
      <c r="ER96" s="95"/>
      <c r="ES96" s="95"/>
      <c r="ET96" s="95"/>
      <c r="EX96" s="98"/>
      <c r="EY96" s="98"/>
      <c r="EZ96" s="98"/>
      <c r="FA96" s="98"/>
      <c r="FB96" s="98"/>
      <c r="FC96" s="98"/>
      <c r="FD96" s="98"/>
      <c r="FE96" s="98"/>
      <c r="FF96" s="98"/>
      <c r="FG96" s="98"/>
      <c r="FH96" s="98"/>
      <c r="FI96" s="98"/>
      <c r="FJ96" s="98"/>
      <c r="FK96" s="98"/>
      <c r="FL96" s="98"/>
      <c r="FM96" s="98"/>
      <c r="FN96" s="98"/>
      <c r="FO96" s="98"/>
      <c r="FP96" s="98"/>
      <c r="FQ96" s="98"/>
      <c r="FR96" s="98"/>
      <c r="FS96" s="98"/>
      <c r="FT96" s="98"/>
      <c r="FU96" s="98"/>
      <c r="FV96" s="98"/>
      <c r="FW96" s="98"/>
      <c r="FX96" s="98"/>
      <c r="FY96" s="98"/>
      <c r="FZ96" s="98"/>
      <c r="GA96" s="98"/>
      <c r="GB96" s="98"/>
      <c r="GC96" s="98"/>
      <c r="GD96" s="98"/>
      <c r="GE96" s="98"/>
      <c r="GF96" s="98"/>
      <c r="GG96" s="98"/>
      <c r="GH96" s="98"/>
      <c r="GI96" s="98"/>
      <c r="GJ96" s="98"/>
      <c r="GK96" s="98"/>
      <c r="GL96" s="98"/>
      <c r="GM96" s="98"/>
      <c r="GN96" s="98"/>
      <c r="GO96" s="98"/>
      <c r="GP96" s="98"/>
      <c r="GQ96" s="98"/>
      <c r="GR96" s="98"/>
      <c r="GS96" s="98"/>
    </row>
    <row r="97" spans="1:201" s="49" customFormat="1" ht="30" customHeight="1">
      <c r="A97" s="128" t="s">
        <v>297</v>
      </c>
      <c r="B97" s="129">
        <v>2000</v>
      </c>
      <c r="C97" s="100" t="s">
        <v>554</v>
      </c>
      <c r="D97" s="76"/>
      <c r="E97" s="76"/>
      <c r="F97" s="76"/>
      <c r="G97" s="76"/>
      <c r="H97" s="76"/>
      <c r="I97" s="76"/>
      <c r="J97" s="76"/>
      <c r="K97" s="76"/>
      <c r="L97" s="76"/>
      <c r="M97" s="94"/>
      <c r="N97" s="76"/>
      <c r="O97" s="76"/>
      <c r="P97" s="204"/>
      <c r="Q97" s="76"/>
      <c r="R97" s="95"/>
      <c r="S97" s="76"/>
      <c r="T97" s="76"/>
      <c r="U97" s="76"/>
      <c r="V97" s="76"/>
      <c r="W97" s="76"/>
      <c r="X97" s="76"/>
      <c r="Y97" s="76"/>
      <c r="Z97" s="76"/>
      <c r="AA97" s="76"/>
      <c r="AB97" s="76"/>
      <c r="AC97" s="76"/>
      <c r="AD97" s="76"/>
      <c r="AE97" s="76"/>
      <c r="AF97" s="76"/>
      <c r="AG97" s="95"/>
      <c r="AH97" s="95"/>
      <c r="AI97" s="95"/>
      <c r="AJ97" s="76"/>
      <c r="AK97" s="76"/>
      <c r="AL97" s="76"/>
      <c r="AM97" s="76"/>
      <c r="AN97" s="76"/>
      <c r="AO97" s="76"/>
      <c r="AP97" s="76"/>
      <c r="AQ97" s="76"/>
      <c r="AX97" s="97"/>
      <c r="AY97" s="97"/>
      <c r="AZ97" s="97"/>
      <c r="BA97" s="97"/>
      <c r="BB97" s="97"/>
      <c r="BE97" s="117"/>
      <c r="BF97" s="117"/>
      <c r="BG97" s="117"/>
      <c r="BH97" s="117"/>
      <c r="CL97" s="76"/>
      <c r="CM97" s="76"/>
      <c r="CN97" s="76"/>
      <c r="CO97" s="95"/>
      <c r="CP97" s="76"/>
      <c r="CQ97" s="96"/>
      <c r="CR97" s="96"/>
      <c r="CS97" s="96"/>
      <c r="CT97" s="96"/>
      <c r="CU97" s="96"/>
      <c r="CV97" s="96"/>
      <c r="CW97" s="96"/>
      <c r="CX97" s="96"/>
      <c r="CY97" s="96"/>
      <c r="CZ97" s="96"/>
      <c r="DA97" s="98"/>
      <c r="DB97" s="76"/>
      <c r="DC97" s="76"/>
      <c r="DD97" s="76"/>
      <c r="DE97" s="76"/>
      <c r="DF97" s="99"/>
      <c r="DG97" s="96"/>
      <c r="DH97" s="96"/>
      <c r="DI97" s="96"/>
      <c r="DJ97" s="96"/>
      <c r="DK97" s="96"/>
      <c r="DL97" s="96"/>
      <c r="DM97" s="96"/>
      <c r="DN97" s="96"/>
      <c r="DO97" s="95"/>
      <c r="DP97" s="95"/>
      <c r="DQ97" s="95"/>
      <c r="DR97" s="95"/>
      <c r="DS97" s="95"/>
      <c r="DT97" s="95"/>
      <c r="DU97" s="95"/>
      <c r="DV97" s="95"/>
      <c r="DW97" s="95"/>
      <c r="DX97" s="95"/>
      <c r="EC97" s="95"/>
      <c r="ED97" s="95"/>
      <c r="EE97" s="95"/>
      <c r="EF97" s="95"/>
      <c r="EG97" s="95"/>
      <c r="EH97" s="95"/>
      <c r="EI97" s="95"/>
      <c r="EJ97" s="95"/>
      <c r="EK97" s="95"/>
      <c r="EL97" s="95"/>
      <c r="EM97" s="95"/>
      <c r="EN97" s="95"/>
      <c r="EO97" s="95"/>
      <c r="EP97" s="95"/>
      <c r="EQ97" s="95"/>
      <c r="ER97" s="95"/>
      <c r="ES97" s="95"/>
      <c r="ET97" s="95"/>
      <c r="EX97" s="98"/>
      <c r="EY97" s="98"/>
      <c r="EZ97" s="98"/>
      <c r="FA97" s="98"/>
      <c r="FB97" s="98"/>
      <c r="FC97" s="98"/>
      <c r="FD97" s="98"/>
      <c r="FE97" s="98"/>
      <c r="FF97" s="98"/>
      <c r="FG97" s="98"/>
      <c r="FH97" s="98"/>
      <c r="FI97" s="98"/>
      <c r="FJ97" s="98"/>
      <c r="FK97" s="98"/>
      <c r="FL97" s="98"/>
      <c r="FM97" s="98"/>
      <c r="FN97" s="98"/>
      <c r="FO97" s="98"/>
      <c r="FP97" s="98"/>
      <c r="FQ97" s="98"/>
      <c r="FR97" s="98"/>
      <c r="FS97" s="98"/>
      <c r="FT97" s="98"/>
      <c r="FU97" s="98"/>
      <c r="FV97" s="98"/>
      <c r="FW97" s="98"/>
      <c r="FX97" s="98"/>
      <c r="FY97" s="98"/>
      <c r="FZ97" s="98"/>
      <c r="GA97" s="98"/>
      <c r="GB97" s="98"/>
      <c r="GC97" s="98"/>
      <c r="GD97" s="98"/>
      <c r="GE97" s="98"/>
      <c r="GF97" s="98"/>
      <c r="GG97" s="98"/>
      <c r="GH97" s="98"/>
      <c r="GI97" s="98"/>
      <c r="GJ97" s="98"/>
      <c r="GK97" s="98"/>
      <c r="GL97" s="98"/>
      <c r="GM97" s="98"/>
      <c r="GN97" s="98"/>
      <c r="GO97" s="98"/>
      <c r="GP97" s="98"/>
      <c r="GQ97" s="98"/>
      <c r="GR97" s="98"/>
      <c r="GS97" s="98"/>
    </row>
    <row r="98" spans="1:201" s="49" customFormat="1" ht="30" customHeight="1">
      <c r="A98" s="128" t="s">
        <v>298</v>
      </c>
      <c r="B98" s="129">
        <v>2000</v>
      </c>
      <c r="C98" s="393" t="s">
        <v>1131</v>
      </c>
      <c r="D98" s="76"/>
      <c r="E98" s="76"/>
      <c r="F98" s="76"/>
      <c r="G98" s="76"/>
      <c r="H98" s="76"/>
      <c r="I98" s="76"/>
      <c r="J98" s="76"/>
      <c r="K98" s="76"/>
      <c r="L98" s="76"/>
      <c r="M98" s="94"/>
      <c r="N98" s="76"/>
      <c r="O98" s="76"/>
      <c r="P98" s="204"/>
      <c r="Q98" s="76"/>
      <c r="R98" s="95"/>
      <c r="S98" s="76"/>
      <c r="T98" s="76"/>
      <c r="U98" s="76"/>
      <c r="V98" s="76"/>
      <c r="W98" s="76"/>
      <c r="X98" s="76"/>
      <c r="Y98" s="76"/>
      <c r="Z98" s="76"/>
      <c r="AA98" s="76"/>
      <c r="AB98" s="76"/>
      <c r="AC98" s="76"/>
      <c r="AD98" s="76"/>
      <c r="AE98" s="76"/>
      <c r="AF98" s="76"/>
      <c r="AG98" s="95"/>
      <c r="AH98" s="95"/>
      <c r="AI98" s="95"/>
      <c r="AJ98" s="76"/>
      <c r="AK98" s="76"/>
      <c r="AL98" s="76"/>
      <c r="AM98" s="76"/>
      <c r="AN98" s="76"/>
      <c r="AO98" s="76"/>
      <c r="AP98" s="76"/>
      <c r="AQ98" s="76"/>
      <c r="AX98" s="97"/>
      <c r="AY98" s="97"/>
      <c r="AZ98" s="97"/>
      <c r="BA98" s="97"/>
      <c r="BB98" s="97"/>
      <c r="BE98" s="117"/>
      <c r="BF98" s="117"/>
      <c r="BG98" s="117"/>
      <c r="BH98" s="117"/>
      <c r="CL98" s="76"/>
      <c r="CM98" s="76"/>
      <c r="CN98" s="76"/>
      <c r="CO98" s="95"/>
      <c r="CP98" s="76"/>
      <c r="CQ98" s="96"/>
      <c r="CR98" s="96"/>
      <c r="CS98" s="96"/>
      <c r="CT98" s="96"/>
      <c r="CU98" s="96"/>
      <c r="CV98" s="96"/>
      <c r="CW98" s="96"/>
      <c r="CX98" s="96"/>
      <c r="CY98" s="96"/>
      <c r="CZ98" s="96"/>
      <c r="DA98" s="98"/>
      <c r="DB98" s="76"/>
      <c r="DC98" s="76"/>
      <c r="DD98" s="76"/>
      <c r="DE98" s="76"/>
      <c r="DF98" s="99"/>
      <c r="DG98" s="96"/>
      <c r="DH98" s="96"/>
      <c r="DI98" s="96"/>
      <c r="DJ98" s="96"/>
      <c r="DK98" s="96"/>
      <c r="DL98" s="96"/>
      <c r="DM98" s="96"/>
      <c r="DN98" s="96"/>
      <c r="DO98" s="95"/>
      <c r="DP98" s="95"/>
      <c r="DQ98" s="95"/>
      <c r="DR98" s="95"/>
      <c r="DS98" s="95"/>
      <c r="DT98" s="95"/>
      <c r="DU98" s="95"/>
      <c r="DV98" s="95"/>
      <c r="DW98" s="95"/>
      <c r="DX98" s="95"/>
      <c r="EC98" s="95"/>
      <c r="ED98" s="95"/>
      <c r="EE98" s="95"/>
      <c r="EF98" s="95"/>
      <c r="EG98" s="95"/>
      <c r="EH98" s="95"/>
      <c r="EI98" s="95"/>
      <c r="EJ98" s="95"/>
      <c r="EK98" s="95"/>
      <c r="EL98" s="95"/>
      <c r="EM98" s="95"/>
      <c r="EN98" s="95"/>
      <c r="EO98" s="95"/>
      <c r="EP98" s="95"/>
      <c r="EQ98" s="95"/>
      <c r="ER98" s="95"/>
      <c r="ES98" s="95"/>
      <c r="ET98" s="95"/>
      <c r="EX98" s="98"/>
      <c r="EY98" s="98"/>
      <c r="EZ98" s="98"/>
      <c r="FA98" s="98"/>
      <c r="FB98" s="98"/>
      <c r="FC98" s="98"/>
      <c r="FD98" s="98"/>
      <c r="FE98" s="98"/>
      <c r="FF98" s="98"/>
      <c r="FG98" s="98"/>
      <c r="FH98" s="98"/>
      <c r="FI98" s="98"/>
      <c r="FJ98" s="98"/>
      <c r="FK98" s="98"/>
      <c r="FL98" s="98"/>
      <c r="FM98" s="98"/>
      <c r="FN98" s="98"/>
      <c r="FO98" s="98"/>
      <c r="FP98" s="98"/>
      <c r="FQ98" s="98"/>
      <c r="FR98" s="98"/>
      <c r="FS98" s="98"/>
      <c r="FT98" s="98"/>
      <c r="FU98" s="98"/>
      <c r="FV98" s="98"/>
      <c r="FW98" s="98"/>
      <c r="FX98" s="98"/>
      <c r="FY98" s="98"/>
      <c r="FZ98" s="98"/>
      <c r="GA98" s="98"/>
      <c r="GB98" s="98"/>
      <c r="GC98" s="98"/>
      <c r="GD98" s="98"/>
      <c r="GE98" s="98"/>
      <c r="GF98" s="98"/>
      <c r="GG98" s="98"/>
      <c r="GH98" s="98"/>
      <c r="GI98" s="98"/>
      <c r="GJ98" s="98"/>
      <c r="GK98" s="98"/>
      <c r="GL98" s="98"/>
      <c r="GM98" s="98"/>
      <c r="GN98" s="98"/>
      <c r="GO98" s="98"/>
      <c r="GP98" s="98"/>
      <c r="GQ98" s="98"/>
      <c r="GR98" s="98"/>
      <c r="GS98" s="98"/>
    </row>
    <row r="99" spans="1:201" s="49" customFormat="1" ht="30" customHeight="1">
      <c r="A99" s="128" t="s">
        <v>299</v>
      </c>
      <c r="B99" s="129">
        <v>2000</v>
      </c>
      <c r="C99" s="393" t="s">
        <v>1132</v>
      </c>
      <c r="D99" s="76"/>
      <c r="E99" s="76"/>
      <c r="F99" s="76"/>
      <c r="G99" s="76"/>
      <c r="H99" s="76"/>
      <c r="I99" s="76"/>
      <c r="J99" s="76"/>
      <c r="K99" s="76"/>
      <c r="L99" s="76"/>
      <c r="M99" s="94"/>
      <c r="N99" s="76"/>
      <c r="O99" s="76"/>
      <c r="P99" s="204"/>
      <c r="Q99" s="76"/>
      <c r="R99" s="95"/>
      <c r="S99" s="76"/>
      <c r="T99" s="76"/>
      <c r="U99" s="76"/>
      <c r="V99" s="76"/>
      <c r="W99" s="76"/>
      <c r="X99" s="76"/>
      <c r="Y99" s="76"/>
      <c r="Z99" s="76"/>
      <c r="AA99" s="76"/>
      <c r="AB99" s="76"/>
      <c r="AC99" s="76"/>
      <c r="AD99" s="76"/>
      <c r="AE99" s="76"/>
      <c r="AF99" s="76"/>
      <c r="AG99" s="95"/>
      <c r="AH99" s="95"/>
      <c r="AI99" s="95"/>
      <c r="AJ99" s="76"/>
      <c r="AK99" s="76"/>
      <c r="AL99" s="76"/>
      <c r="AM99" s="76"/>
      <c r="AN99" s="76"/>
      <c r="AO99" s="76"/>
      <c r="AP99" s="76"/>
      <c r="AQ99" s="76"/>
      <c r="AX99" s="97"/>
      <c r="AY99" s="97"/>
      <c r="AZ99" s="97"/>
      <c r="BA99" s="97"/>
      <c r="BB99" s="97"/>
      <c r="BE99" s="117"/>
      <c r="BF99" s="117"/>
      <c r="BG99" s="117"/>
      <c r="BH99" s="117"/>
      <c r="CL99" s="76"/>
      <c r="CM99" s="76"/>
      <c r="CN99" s="76"/>
      <c r="CO99" s="95"/>
      <c r="CP99" s="76"/>
      <c r="CQ99" s="96"/>
      <c r="CR99" s="96"/>
      <c r="CS99" s="96"/>
      <c r="CT99" s="96"/>
      <c r="CU99" s="96"/>
      <c r="CV99" s="96"/>
      <c r="CW99" s="96"/>
      <c r="CX99" s="96"/>
      <c r="CY99" s="96"/>
      <c r="CZ99" s="96"/>
      <c r="DA99" s="98"/>
      <c r="DB99" s="76"/>
      <c r="DC99" s="76"/>
      <c r="DD99" s="76"/>
      <c r="DE99" s="76"/>
      <c r="DF99" s="99"/>
      <c r="DG99" s="96"/>
      <c r="DH99" s="96"/>
      <c r="DI99" s="96"/>
      <c r="DJ99" s="96"/>
      <c r="DK99" s="96"/>
      <c r="DL99" s="96"/>
      <c r="DM99" s="96"/>
      <c r="DN99" s="96"/>
      <c r="DO99" s="95"/>
      <c r="DP99" s="95"/>
      <c r="DQ99" s="95"/>
      <c r="DR99" s="95"/>
      <c r="DS99" s="95"/>
      <c r="DT99" s="95"/>
      <c r="DU99" s="95"/>
      <c r="DV99" s="95"/>
      <c r="DW99" s="95"/>
      <c r="DX99" s="95"/>
      <c r="EC99" s="95"/>
      <c r="ED99" s="95"/>
      <c r="EE99" s="95"/>
      <c r="EF99" s="95"/>
      <c r="EG99" s="95"/>
      <c r="EH99" s="95"/>
      <c r="EI99" s="95"/>
      <c r="EJ99" s="95"/>
      <c r="EK99" s="95"/>
      <c r="EL99" s="95"/>
      <c r="EM99" s="95"/>
      <c r="EN99" s="95"/>
      <c r="EO99" s="95"/>
      <c r="EP99" s="95"/>
      <c r="EQ99" s="95"/>
      <c r="ER99" s="95"/>
      <c r="ES99" s="95"/>
      <c r="ET99" s="95"/>
      <c r="EX99" s="98"/>
      <c r="EY99" s="98"/>
      <c r="EZ99" s="98"/>
      <c r="FA99" s="98"/>
      <c r="FB99" s="98"/>
      <c r="FC99" s="98"/>
      <c r="FD99" s="98"/>
      <c r="FE99" s="98"/>
      <c r="FF99" s="98"/>
      <c r="FG99" s="98"/>
      <c r="FH99" s="98"/>
      <c r="FI99" s="98"/>
      <c r="FJ99" s="98"/>
      <c r="FK99" s="98"/>
      <c r="FL99" s="98"/>
      <c r="FM99" s="98"/>
      <c r="FN99" s="98"/>
      <c r="FO99" s="98"/>
      <c r="FP99" s="98"/>
      <c r="FQ99" s="98"/>
      <c r="FR99" s="98"/>
      <c r="FS99" s="98"/>
      <c r="FT99" s="98"/>
      <c r="FU99" s="98"/>
      <c r="FV99" s="98"/>
      <c r="FW99" s="98"/>
      <c r="FX99" s="98"/>
      <c r="FY99" s="98"/>
      <c r="FZ99" s="98"/>
      <c r="GA99" s="98"/>
      <c r="GB99" s="98"/>
      <c r="GC99" s="98"/>
      <c r="GD99" s="98"/>
      <c r="GE99" s="98"/>
      <c r="GF99" s="98"/>
      <c r="GG99" s="98"/>
      <c r="GH99" s="98"/>
      <c r="GI99" s="98"/>
      <c r="GJ99" s="98"/>
      <c r="GK99" s="98"/>
      <c r="GL99" s="98"/>
      <c r="GM99" s="98"/>
      <c r="GN99" s="98"/>
      <c r="GO99" s="98"/>
      <c r="GP99" s="98"/>
      <c r="GQ99" s="98"/>
      <c r="GR99" s="98"/>
      <c r="GS99" s="98"/>
    </row>
    <row r="100" spans="1:201" s="49" customFormat="1" ht="30" customHeight="1">
      <c r="A100" s="128" t="s">
        <v>300</v>
      </c>
      <c r="B100" s="129">
        <v>1000</v>
      </c>
      <c r="C100" s="100" t="s">
        <v>555</v>
      </c>
      <c r="D100" s="76"/>
      <c r="E100" s="76"/>
      <c r="F100" s="76"/>
      <c r="G100" s="76"/>
      <c r="H100" s="76"/>
      <c r="I100" s="76"/>
      <c r="J100" s="76"/>
      <c r="K100" s="76"/>
      <c r="L100" s="76"/>
      <c r="M100" s="94"/>
      <c r="N100" s="76"/>
      <c r="O100" s="76"/>
      <c r="P100" s="204"/>
      <c r="Q100" s="76"/>
      <c r="R100" s="95"/>
      <c r="S100" s="76"/>
      <c r="T100" s="76"/>
      <c r="U100" s="76"/>
      <c r="V100" s="76"/>
      <c r="W100" s="76"/>
      <c r="X100" s="76"/>
      <c r="Y100" s="76"/>
      <c r="Z100" s="76"/>
      <c r="AA100" s="76"/>
      <c r="AB100" s="76"/>
      <c r="AC100" s="76"/>
      <c r="AD100" s="76"/>
      <c r="AE100" s="76"/>
      <c r="AF100" s="76"/>
      <c r="AG100" s="95"/>
      <c r="AH100" s="95"/>
      <c r="AI100" s="95"/>
      <c r="AJ100" s="76"/>
      <c r="AK100" s="76"/>
      <c r="AL100" s="76"/>
      <c r="AM100" s="76"/>
      <c r="AN100" s="76"/>
      <c r="AO100" s="76"/>
      <c r="AP100" s="76"/>
      <c r="AQ100" s="76"/>
      <c r="AX100" s="97"/>
      <c r="AY100" s="97"/>
      <c r="AZ100" s="97"/>
      <c r="BA100" s="97"/>
      <c r="BB100" s="97"/>
      <c r="BE100" s="117"/>
      <c r="BF100" s="117"/>
      <c r="BG100" s="117"/>
      <c r="BH100" s="117"/>
      <c r="CL100" s="76"/>
      <c r="CM100" s="76"/>
      <c r="CN100" s="76"/>
      <c r="CO100" s="95"/>
      <c r="CP100" s="76"/>
      <c r="CQ100" s="96"/>
      <c r="CR100" s="96"/>
      <c r="CS100" s="96"/>
      <c r="CT100" s="96"/>
      <c r="CU100" s="96"/>
      <c r="CV100" s="96"/>
      <c r="CW100" s="96"/>
      <c r="CX100" s="96"/>
      <c r="CY100" s="96"/>
      <c r="CZ100" s="96"/>
      <c r="DA100" s="98"/>
      <c r="DB100" s="76"/>
      <c r="DC100" s="76"/>
      <c r="DD100" s="76"/>
      <c r="DE100" s="76"/>
      <c r="DF100" s="99"/>
      <c r="DG100" s="96"/>
      <c r="DH100" s="96"/>
      <c r="DI100" s="96"/>
      <c r="DJ100" s="96"/>
      <c r="DK100" s="96"/>
      <c r="DL100" s="96"/>
      <c r="DM100" s="96"/>
      <c r="DN100" s="96"/>
      <c r="DO100" s="95"/>
      <c r="DP100" s="95"/>
      <c r="DQ100" s="95"/>
      <c r="DR100" s="95"/>
      <c r="DS100" s="95"/>
      <c r="DT100" s="95"/>
      <c r="DU100" s="95"/>
      <c r="DV100" s="95"/>
      <c r="DW100" s="95"/>
      <c r="DX100" s="95"/>
      <c r="EC100" s="95"/>
      <c r="ED100" s="95"/>
      <c r="EE100" s="95"/>
      <c r="EF100" s="95"/>
      <c r="EG100" s="95"/>
      <c r="EH100" s="95"/>
      <c r="EI100" s="95"/>
      <c r="EJ100" s="95"/>
      <c r="EK100" s="95"/>
      <c r="EL100" s="95"/>
      <c r="EM100" s="95"/>
      <c r="EN100" s="95"/>
      <c r="EO100" s="95"/>
      <c r="EP100" s="95"/>
      <c r="EQ100" s="95"/>
      <c r="ER100" s="95"/>
      <c r="ES100" s="95"/>
      <c r="ET100" s="95"/>
      <c r="EX100" s="98"/>
      <c r="EY100" s="98"/>
      <c r="EZ100" s="98"/>
      <c r="FA100" s="98"/>
      <c r="FB100" s="98"/>
      <c r="FC100" s="98"/>
      <c r="FD100" s="98"/>
      <c r="FE100" s="98"/>
      <c r="FF100" s="98"/>
      <c r="FG100" s="98"/>
      <c r="FH100" s="98"/>
      <c r="FI100" s="98"/>
      <c r="FJ100" s="98"/>
      <c r="FK100" s="98"/>
      <c r="FL100" s="98"/>
      <c r="FM100" s="98"/>
      <c r="FN100" s="98"/>
      <c r="FO100" s="98"/>
      <c r="FP100" s="98"/>
      <c r="FQ100" s="98"/>
      <c r="FR100" s="98"/>
      <c r="FS100" s="98"/>
      <c r="FT100" s="98"/>
      <c r="FU100" s="98"/>
      <c r="FV100" s="98"/>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row>
    <row r="101" spans="1:201" s="49" customFormat="1" ht="30" customHeight="1">
      <c r="A101" s="128" t="s">
        <v>301</v>
      </c>
      <c r="B101" s="129">
        <v>1000</v>
      </c>
      <c r="C101" s="100" t="s">
        <v>556</v>
      </c>
      <c r="D101" s="76"/>
      <c r="E101" s="76"/>
      <c r="F101" s="76"/>
      <c r="G101" s="76"/>
      <c r="H101" s="76"/>
      <c r="I101" s="76"/>
      <c r="J101" s="76"/>
      <c r="K101" s="76"/>
      <c r="L101" s="76"/>
      <c r="M101" s="94"/>
      <c r="N101" s="76"/>
      <c r="O101" s="76"/>
      <c r="P101" s="204"/>
      <c r="Q101" s="76"/>
      <c r="R101" s="95"/>
      <c r="S101" s="76"/>
      <c r="T101" s="76"/>
      <c r="U101" s="76"/>
      <c r="V101" s="76"/>
      <c r="W101" s="76"/>
      <c r="X101" s="76"/>
      <c r="Y101" s="76"/>
      <c r="Z101" s="76"/>
      <c r="AA101" s="76"/>
      <c r="AB101" s="76"/>
      <c r="AC101" s="76"/>
      <c r="AD101" s="76"/>
      <c r="AE101" s="76"/>
      <c r="AF101" s="76"/>
      <c r="AG101" s="95"/>
      <c r="AH101" s="95"/>
      <c r="AI101" s="95"/>
      <c r="AJ101" s="76"/>
      <c r="AK101" s="76"/>
      <c r="AL101" s="76"/>
      <c r="AM101" s="76"/>
      <c r="AN101" s="76"/>
      <c r="AO101" s="76"/>
      <c r="AP101" s="76"/>
      <c r="AQ101" s="76"/>
      <c r="AX101" s="97"/>
      <c r="AY101" s="97"/>
      <c r="AZ101" s="97"/>
      <c r="BA101" s="97"/>
      <c r="BB101" s="97"/>
      <c r="BE101" s="117"/>
      <c r="BF101" s="117"/>
      <c r="BG101" s="117"/>
      <c r="BH101" s="117"/>
      <c r="CL101" s="76"/>
      <c r="CM101" s="76"/>
      <c r="CN101" s="76"/>
      <c r="CO101" s="95"/>
      <c r="CP101" s="76"/>
      <c r="CQ101" s="96"/>
      <c r="CR101" s="96"/>
      <c r="CS101" s="96"/>
      <c r="CT101" s="96"/>
      <c r="CU101" s="96"/>
      <c r="CV101" s="96"/>
      <c r="CW101" s="96"/>
      <c r="CX101" s="96"/>
      <c r="CY101" s="96"/>
      <c r="CZ101" s="96"/>
      <c r="DA101" s="98"/>
      <c r="DB101" s="76"/>
      <c r="DC101" s="76"/>
      <c r="DD101" s="76"/>
      <c r="DE101" s="76"/>
      <c r="DF101" s="99"/>
      <c r="DG101" s="96"/>
      <c r="DH101" s="96"/>
      <c r="DI101" s="96"/>
      <c r="DJ101" s="96"/>
      <c r="DK101" s="96"/>
      <c r="DL101" s="96"/>
      <c r="DM101" s="96"/>
      <c r="DN101" s="96"/>
      <c r="DO101" s="95"/>
      <c r="DP101" s="95"/>
      <c r="DQ101" s="95"/>
      <c r="DR101" s="95"/>
      <c r="DS101" s="95"/>
      <c r="DT101" s="95"/>
      <c r="DU101" s="95"/>
      <c r="DV101" s="95"/>
      <c r="DW101" s="95"/>
      <c r="DX101" s="95"/>
      <c r="EC101" s="95"/>
      <c r="ED101" s="95"/>
      <c r="EE101" s="95"/>
      <c r="EF101" s="95"/>
      <c r="EG101" s="95"/>
      <c r="EH101" s="95"/>
      <c r="EI101" s="95"/>
      <c r="EJ101" s="95"/>
      <c r="EK101" s="95"/>
      <c r="EL101" s="95"/>
      <c r="EM101" s="95"/>
      <c r="EN101" s="95"/>
      <c r="EO101" s="95"/>
      <c r="EP101" s="95"/>
      <c r="EQ101" s="95"/>
      <c r="ER101" s="95"/>
      <c r="ES101" s="95"/>
      <c r="ET101" s="95"/>
      <c r="EX101" s="98"/>
      <c r="EY101" s="98"/>
      <c r="EZ101" s="98"/>
      <c r="FA101" s="98"/>
      <c r="FB101" s="98"/>
      <c r="FC101" s="98"/>
      <c r="FD101" s="98"/>
      <c r="FE101" s="98"/>
      <c r="FF101" s="98"/>
      <c r="FG101" s="98"/>
      <c r="FH101" s="98"/>
      <c r="FI101" s="98"/>
      <c r="FJ101" s="98"/>
      <c r="FK101" s="98"/>
      <c r="FL101" s="98"/>
      <c r="FM101" s="98"/>
      <c r="FN101" s="98"/>
      <c r="FO101" s="98"/>
      <c r="FP101" s="98"/>
      <c r="FQ101" s="98"/>
      <c r="FR101" s="98"/>
      <c r="FS101" s="98"/>
      <c r="FT101" s="98"/>
      <c r="FU101" s="98"/>
      <c r="FV101" s="98"/>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row>
    <row r="102" spans="1:201" s="49" customFormat="1" ht="30" customHeight="1">
      <c r="A102" s="128" t="s">
        <v>302</v>
      </c>
      <c r="B102" s="129">
        <v>1000</v>
      </c>
      <c r="C102" s="100" t="s">
        <v>557</v>
      </c>
      <c r="D102" s="76"/>
      <c r="E102" s="76"/>
      <c r="F102" s="76"/>
      <c r="G102" s="76"/>
      <c r="H102" s="76"/>
      <c r="I102" s="76"/>
      <c r="J102" s="76"/>
      <c r="K102" s="76"/>
      <c r="L102" s="76"/>
      <c r="M102" s="94"/>
      <c r="N102" s="76"/>
      <c r="O102" s="76"/>
      <c r="P102" s="204"/>
      <c r="Q102" s="76"/>
      <c r="R102" s="95"/>
      <c r="S102" s="76"/>
      <c r="T102" s="76"/>
      <c r="U102" s="76"/>
      <c r="V102" s="76"/>
      <c r="W102" s="76"/>
      <c r="X102" s="76"/>
      <c r="Y102" s="76"/>
      <c r="Z102" s="76"/>
      <c r="AA102" s="76"/>
      <c r="AB102" s="76"/>
      <c r="AC102" s="76"/>
      <c r="AD102" s="76"/>
      <c r="AE102" s="76"/>
      <c r="AF102" s="76"/>
      <c r="AG102" s="95"/>
      <c r="AH102" s="95"/>
      <c r="AI102" s="95"/>
      <c r="AJ102" s="76"/>
      <c r="AK102" s="76"/>
      <c r="AL102" s="76"/>
      <c r="AM102" s="76"/>
      <c r="AN102" s="76"/>
      <c r="AO102" s="76"/>
      <c r="AP102" s="76"/>
      <c r="AQ102" s="76"/>
      <c r="AX102" s="97"/>
      <c r="AY102" s="97"/>
      <c r="AZ102" s="97"/>
      <c r="BA102" s="97"/>
      <c r="BB102" s="97"/>
      <c r="BE102" s="117"/>
      <c r="BF102" s="117"/>
      <c r="BG102" s="117"/>
      <c r="BH102" s="117"/>
      <c r="CL102" s="76"/>
      <c r="CM102" s="76"/>
      <c r="CN102" s="76"/>
      <c r="CO102" s="95"/>
      <c r="CP102" s="76"/>
      <c r="CQ102" s="96"/>
      <c r="CR102" s="96"/>
      <c r="CS102" s="96"/>
      <c r="CT102" s="96"/>
      <c r="CU102" s="96"/>
      <c r="CV102" s="96"/>
      <c r="CW102" s="96"/>
      <c r="CX102" s="96"/>
      <c r="CY102" s="96"/>
      <c r="CZ102" s="96"/>
      <c r="DA102" s="98"/>
      <c r="DB102" s="76"/>
      <c r="DC102" s="76"/>
      <c r="DD102" s="76"/>
      <c r="DE102" s="76"/>
      <c r="DF102" s="99"/>
      <c r="DG102" s="96"/>
      <c r="DH102" s="96"/>
      <c r="DI102" s="96"/>
      <c r="DJ102" s="96"/>
      <c r="DK102" s="96"/>
      <c r="DL102" s="96"/>
      <c r="DM102" s="96"/>
      <c r="DN102" s="96"/>
      <c r="DO102" s="95"/>
      <c r="DP102" s="95"/>
      <c r="DQ102" s="95"/>
      <c r="DR102" s="95"/>
      <c r="DS102" s="95"/>
      <c r="DT102" s="95"/>
      <c r="DU102" s="95"/>
      <c r="DV102" s="95"/>
      <c r="DW102" s="95"/>
      <c r="DX102" s="95"/>
      <c r="EC102" s="95"/>
      <c r="ED102" s="95"/>
      <c r="EE102" s="95"/>
      <c r="EF102" s="95"/>
      <c r="EG102" s="95"/>
      <c r="EH102" s="95"/>
      <c r="EI102" s="95"/>
      <c r="EJ102" s="95"/>
      <c r="EK102" s="95"/>
      <c r="EL102" s="95"/>
      <c r="EM102" s="95"/>
      <c r="EN102" s="95"/>
      <c r="EO102" s="95"/>
      <c r="EP102" s="95"/>
      <c r="EQ102" s="95"/>
      <c r="ER102" s="95"/>
      <c r="ES102" s="95"/>
      <c r="ET102" s="95"/>
      <c r="EX102" s="98"/>
      <c r="EY102" s="98"/>
      <c r="EZ102" s="98"/>
      <c r="FA102" s="98"/>
      <c r="FB102" s="98"/>
      <c r="FC102" s="98"/>
      <c r="FD102" s="98"/>
      <c r="FE102" s="98"/>
      <c r="FF102" s="98"/>
      <c r="FG102" s="98"/>
      <c r="FH102" s="98"/>
      <c r="FI102" s="98"/>
      <c r="FJ102" s="98"/>
      <c r="FK102" s="98"/>
      <c r="FL102" s="98"/>
      <c r="FM102" s="98"/>
      <c r="FN102" s="98"/>
      <c r="FO102" s="98"/>
      <c r="FP102" s="98"/>
      <c r="FQ102" s="98"/>
      <c r="FR102" s="98"/>
      <c r="FS102" s="98"/>
      <c r="FT102" s="98"/>
      <c r="FU102" s="98"/>
      <c r="FV102" s="98"/>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row>
    <row r="103" spans="1:201" s="49" customFormat="1" ht="30" customHeight="1">
      <c r="C103" s="100" t="s">
        <v>558</v>
      </c>
      <c r="D103" s="76"/>
      <c r="E103" s="76"/>
      <c r="F103" s="76"/>
      <c r="G103" s="76"/>
      <c r="H103" s="76"/>
      <c r="I103" s="76"/>
      <c r="J103" s="76"/>
      <c r="K103" s="76"/>
      <c r="L103" s="76"/>
      <c r="M103" s="94"/>
      <c r="N103" s="76"/>
      <c r="O103" s="76"/>
      <c r="P103" s="204"/>
      <c r="Q103" s="76"/>
      <c r="R103" s="95"/>
      <c r="S103" s="76"/>
      <c r="T103" s="76"/>
      <c r="U103" s="76"/>
      <c r="V103" s="76"/>
      <c r="W103" s="76"/>
      <c r="X103" s="76"/>
      <c r="Y103" s="76"/>
      <c r="Z103" s="76"/>
      <c r="AA103" s="76"/>
      <c r="AB103" s="76"/>
      <c r="AC103" s="76"/>
      <c r="AD103" s="76"/>
      <c r="AE103" s="76"/>
      <c r="AF103" s="76"/>
      <c r="AG103" s="95"/>
      <c r="AH103" s="95"/>
      <c r="AI103" s="95"/>
      <c r="AJ103" s="76"/>
      <c r="AK103" s="76"/>
      <c r="AL103" s="76"/>
      <c r="AM103" s="76"/>
      <c r="AN103" s="76"/>
      <c r="AO103" s="76"/>
      <c r="AP103" s="76"/>
      <c r="AQ103" s="76"/>
      <c r="AX103" s="97"/>
      <c r="AY103" s="97"/>
      <c r="AZ103" s="97"/>
      <c r="BA103" s="97"/>
      <c r="BB103" s="97"/>
      <c r="BE103" s="117"/>
      <c r="BF103" s="117"/>
      <c r="BG103" s="117"/>
      <c r="BH103" s="117"/>
      <c r="CL103" s="76"/>
      <c r="CM103" s="76"/>
      <c r="CN103" s="76"/>
      <c r="CO103" s="95"/>
      <c r="CP103" s="76"/>
      <c r="CQ103" s="96"/>
      <c r="CR103" s="96"/>
      <c r="CS103" s="96"/>
      <c r="CT103" s="96"/>
      <c r="CU103" s="96"/>
      <c r="CV103" s="96"/>
      <c r="CW103" s="96"/>
      <c r="CX103" s="96"/>
      <c r="CY103" s="96"/>
      <c r="CZ103" s="96"/>
      <c r="DA103" s="98"/>
      <c r="DB103" s="76"/>
      <c r="DC103" s="76"/>
      <c r="DD103" s="76"/>
      <c r="DE103" s="76"/>
      <c r="DF103" s="99"/>
      <c r="DG103" s="96"/>
      <c r="DH103" s="96"/>
      <c r="DI103" s="96"/>
      <c r="DJ103" s="96"/>
      <c r="DK103" s="96"/>
      <c r="DL103" s="96"/>
      <c r="DM103" s="96"/>
      <c r="DN103" s="96"/>
      <c r="DO103" s="95"/>
      <c r="DP103" s="95"/>
      <c r="DQ103" s="95"/>
      <c r="DR103" s="95"/>
      <c r="DS103" s="95"/>
      <c r="DT103" s="95"/>
      <c r="DU103" s="95"/>
      <c r="DV103" s="95"/>
      <c r="DW103" s="95"/>
      <c r="DX103" s="95"/>
      <c r="EC103" s="95"/>
      <c r="ED103" s="95"/>
      <c r="EE103" s="95"/>
      <c r="EF103" s="95"/>
      <c r="EG103" s="95"/>
      <c r="EH103" s="95"/>
      <c r="EI103" s="95"/>
      <c r="EJ103" s="95"/>
      <c r="EK103" s="95"/>
      <c r="EL103" s="95"/>
      <c r="EM103" s="95"/>
      <c r="EN103" s="95"/>
      <c r="EO103" s="95"/>
      <c r="EP103" s="95"/>
      <c r="EQ103" s="95"/>
      <c r="ER103" s="95"/>
      <c r="ES103" s="95"/>
      <c r="ET103" s="95"/>
      <c r="EX103" s="98"/>
      <c r="EY103" s="98"/>
      <c r="EZ103" s="98"/>
      <c r="FA103" s="98"/>
      <c r="FB103" s="98"/>
      <c r="FC103" s="98"/>
      <c r="FD103" s="98"/>
      <c r="FE103" s="98"/>
      <c r="FF103" s="98"/>
      <c r="FG103" s="98"/>
      <c r="FH103" s="98"/>
      <c r="FI103" s="98"/>
      <c r="FJ103" s="98"/>
      <c r="FK103" s="98"/>
      <c r="FL103" s="98"/>
      <c r="FM103" s="98"/>
      <c r="FN103" s="98"/>
      <c r="FO103" s="98"/>
      <c r="FP103" s="98"/>
      <c r="FQ103" s="98"/>
      <c r="FR103" s="98"/>
      <c r="FS103" s="98"/>
      <c r="FT103" s="98"/>
      <c r="FU103" s="98"/>
      <c r="FV103" s="98"/>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row>
    <row r="104" spans="1:201" s="49" customFormat="1" ht="30" customHeight="1">
      <c r="C104" s="100" t="s">
        <v>559</v>
      </c>
      <c r="D104" s="76"/>
      <c r="E104" s="76"/>
      <c r="F104" s="76"/>
      <c r="G104" s="76"/>
      <c r="H104" s="76"/>
      <c r="I104" s="76"/>
      <c r="J104" s="76"/>
      <c r="K104" s="76"/>
      <c r="L104" s="76"/>
      <c r="M104" s="94"/>
      <c r="N104" s="76"/>
      <c r="O104" s="76"/>
      <c r="P104" s="204"/>
      <c r="Q104" s="76"/>
      <c r="R104" s="95"/>
      <c r="S104" s="76"/>
      <c r="T104" s="76"/>
      <c r="U104" s="76"/>
      <c r="V104" s="76"/>
      <c r="W104" s="76"/>
      <c r="X104" s="76"/>
      <c r="Y104" s="76"/>
      <c r="Z104" s="76"/>
      <c r="AA104" s="76"/>
      <c r="AB104" s="76"/>
      <c r="AC104" s="76"/>
      <c r="AD104" s="76"/>
      <c r="AE104" s="76"/>
      <c r="AF104" s="76"/>
      <c r="AG104" s="95"/>
      <c r="AH104" s="95"/>
      <c r="AI104" s="95"/>
      <c r="AJ104" s="76"/>
      <c r="AK104" s="76"/>
      <c r="AL104" s="76"/>
      <c r="AM104" s="76"/>
      <c r="AN104" s="76"/>
      <c r="AO104" s="76"/>
      <c r="AP104" s="76"/>
      <c r="AQ104" s="76"/>
      <c r="AX104" s="97"/>
      <c r="AY104" s="97"/>
      <c r="AZ104" s="97"/>
      <c r="BA104" s="97"/>
      <c r="BB104" s="97"/>
      <c r="BE104" s="117"/>
      <c r="BF104" s="117"/>
      <c r="BG104" s="117"/>
      <c r="BH104" s="117"/>
      <c r="CL104" s="76"/>
      <c r="CM104" s="76"/>
      <c r="CN104" s="76"/>
      <c r="CO104" s="95"/>
      <c r="CP104" s="76"/>
      <c r="CQ104" s="96"/>
      <c r="CR104" s="96"/>
      <c r="CS104" s="96"/>
      <c r="CT104" s="96"/>
      <c r="CU104" s="96"/>
      <c r="CV104" s="96"/>
      <c r="CW104" s="96"/>
      <c r="CX104" s="96"/>
      <c r="CY104" s="96"/>
      <c r="CZ104" s="96"/>
      <c r="DA104" s="98"/>
      <c r="DB104" s="76"/>
      <c r="DC104" s="76"/>
      <c r="DD104" s="76"/>
      <c r="DE104" s="76"/>
      <c r="DF104" s="99"/>
      <c r="DG104" s="96"/>
      <c r="DH104" s="96"/>
      <c r="DI104" s="96"/>
      <c r="DJ104" s="96"/>
      <c r="DK104" s="96"/>
      <c r="DL104" s="96"/>
      <c r="DM104" s="96"/>
      <c r="DN104" s="96"/>
      <c r="DO104" s="95"/>
      <c r="DP104" s="95"/>
      <c r="DQ104" s="95"/>
      <c r="DR104" s="95"/>
      <c r="DS104" s="95"/>
      <c r="DT104" s="95"/>
      <c r="DU104" s="95"/>
      <c r="DV104" s="95"/>
      <c r="DW104" s="95"/>
      <c r="DX104" s="95"/>
      <c r="EC104" s="95"/>
      <c r="ED104" s="95"/>
      <c r="EE104" s="95"/>
      <c r="EF104" s="95"/>
      <c r="EG104" s="95"/>
      <c r="EH104" s="95"/>
      <c r="EI104" s="95"/>
      <c r="EJ104" s="95"/>
      <c r="EK104" s="95"/>
      <c r="EL104" s="95"/>
      <c r="EM104" s="95"/>
      <c r="EN104" s="95"/>
      <c r="EO104" s="95"/>
      <c r="EP104" s="95"/>
      <c r="EQ104" s="95"/>
      <c r="ER104" s="95"/>
      <c r="ES104" s="95"/>
      <c r="ET104" s="95"/>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row>
    <row r="105" spans="1:201" s="49" customFormat="1" ht="30" customHeight="1">
      <c r="C105" s="100" t="s">
        <v>560</v>
      </c>
      <c r="D105" s="76"/>
      <c r="E105" s="76"/>
      <c r="F105" s="76"/>
      <c r="G105" s="76"/>
      <c r="H105" s="76"/>
      <c r="I105" s="76"/>
      <c r="J105" s="76"/>
      <c r="K105" s="76"/>
      <c r="L105" s="76"/>
      <c r="M105" s="94"/>
      <c r="N105" s="76"/>
      <c r="O105" s="76"/>
      <c r="P105" s="204"/>
      <c r="Q105" s="76"/>
      <c r="R105" s="95"/>
      <c r="S105" s="76"/>
      <c r="T105" s="76"/>
      <c r="U105" s="76"/>
      <c r="V105" s="76"/>
      <c r="W105" s="76"/>
      <c r="X105" s="76"/>
      <c r="Y105" s="76"/>
      <c r="Z105" s="76"/>
      <c r="AA105" s="76"/>
      <c r="AB105" s="76"/>
      <c r="AC105" s="76"/>
      <c r="AD105" s="76"/>
      <c r="AE105" s="76"/>
      <c r="AF105" s="76"/>
      <c r="AG105" s="95"/>
      <c r="AH105" s="95"/>
      <c r="AI105" s="95"/>
      <c r="AJ105" s="76"/>
      <c r="AK105" s="76"/>
      <c r="AL105" s="76"/>
      <c r="AM105" s="76"/>
      <c r="AN105" s="76"/>
      <c r="AO105" s="76"/>
      <c r="AP105" s="76"/>
      <c r="AQ105" s="76"/>
      <c r="AX105" s="97"/>
      <c r="AY105" s="97"/>
      <c r="AZ105" s="97"/>
      <c r="BA105" s="97"/>
      <c r="BB105" s="97"/>
      <c r="BE105" s="117"/>
      <c r="BF105" s="117"/>
      <c r="BG105" s="117"/>
      <c r="BH105" s="117"/>
      <c r="CL105" s="76"/>
      <c r="CM105" s="76"/>
      <c r="CN105" s="76"/>
      <c r="CO105" s="95"/>
      <c r="CP105" s="76"/>
      <c r="CQ105" s="96"/>
      <c r="CR105" s="96"/>
      <c r="CS105" s="96"/>
      <c r="CT105" s="96"/>
      <c r="CU105" s="96"/>
      <c r="CV105" s="96"/>
      <c r="CW105" s="96"/>
      <c r="CX105" s="96"/>
      <c r="CY105" s="96"/>
      <c r="CZ105" s="96"/>
      <c r="DA105" s="98"/>
      <c r="DB105" s="76"/>
      <c r="DC105" s="76"/>
      <c r="DD105" s="76"/>
      <c r="DE105" s="76"/>
      <c r="DF105" s="99"/>
      <c r="DG105" s="96"/>
      <c r="DH105" s="96"/>
      <c r="DI105" s="96"/>
      <c r="DJ105" s="96"/>
      <c r="DK105" s="96"/>
      <c r="DL105" s="96"/>
      <c r="DM105" s="96"/>
      <c r="DN105" s="96"/>
      <c r="DO105" s="95"/>
      <c r="DP105" s="95"/>
      <c r="DQ105" s="95"/>
      <c r="DR105" s="95"/>
      <c r="DS105" s="95"/>
      <c r="DT105" s="95"/>
      <c r="DU105" s="95"/>
      <c r="DV105" s="95"/>
      <c r="DW105" s="95"/>
      <c r="DX105" s="95"/>
      <c r="EC105" s="95"/>
      <c r="ED105" s="95"/>
      <c r="EE105" s="95"/>
      <c r="EF105" s="95"/>
      <c r="EG105" s="95"/>
      <c r="EH105" s="95"/>
      <c r="EI105" s="95"/>
      <c r="EJ105" s="95"/>
      <c r="EK105" s="95"/>
      <c r="EL105" s="95"/>
      <c r="EM105" s="95"/>
      <c r="EN105" s="95"/>
      <c r="EO105" s="95"/>
      <c r="EP105" s="95"/>
      <c r="EQ105" s="95"/>
      <c r="ER105" s="95"/>
      <c r="ES105" s="95"/>
      <c r="ET105" s="95"/>
      <c r="EX105" s="98"/>
      <c r="EY105" s="98"/>
      <c r="EZ105" s="98"/>
      <c r="FA105" s="98"/>
      <c r="FB105" s="98"/>
      <c r="FC105" s="98"/>
      <c r="FD105" s="98"/>
      <c r="FE105" s="98"/>
      <c r="FF105" s="98"/>
      <c r="FG105" s="98"/>
      <c r="FH105" s="98"/>
      <c r="FI105" s="98"/>
      <c r="FJ105" s="98"/>
      <c r="FK105" s="98"/>
      <c r="FL105" s="98"/>
      <c r="FM105" s="98"/>
      <c r="FN105" s="98"/>
      <c r="FO105" s="98"/>
      <c r="FP105" s="98"/>
      <c r="FQ105" s="98"/>
      <c r="FR105" s="98"/>
      <c r="FS105" s="98"/>
      <c r="FT105" s="98"/>
      <c r="FU105" s="98"/>
      <c r="FV105" s="98"/>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row>
    <row r="106" spans="1:201" s="49" customFormat="1" ht="30" customHeight="1">
      <c r="C106" s="100" t="s">
        <v>561</v>
      </c>
      <c r="D106" s="76"/>
      <c r="E106" s="76"/>
      <c r="F106" s="76"/>
      <c r="G106" s="76"/>
      <c r="H106" s="76"/>
      <c r="I106" s="76"/>
      <c r="J106" s="76"/>
      <c r="K106" s="76"/>
      <c r="L106" s="76"/>
      <c r="M106" s="94"/>
      <c r="N106" s="76"/>
      <c r="O106" s="76"/>
      <c r="P106" s="204"/>
      <c r="Q106" s="76"/>
      <c r="R106" s="95"/>
      <c r="S106" s="76"/>
      <c r="T106" s="76"/>
      <c r="U106" s="76"/>
      <c r="V106" s="76"/>
      <c r="W106" s="76"/>
      <c r="X106" s="76"/>
      <c r="Y106" s="76"/>
      <c r="Z106" s="76"/>
      <c r="AA106" s="76"/>
      <c r="AB106" s="76"/>
      <c r="AC106" s="76"/>
      <c r="AD106" s="76"/>
      <c r="AE106" s="76"/>
      <c r="AF106" s="76"/>
      <c r="AG106" s="95"/>
      <c r="AH106" s="95"/>
      <c r="AI106" s="95"/>
      <c r="AJ106" s="76"/>
      <c r="AK106" s="76"/>
      <c r="AL106" s="76"/>
      <c r="AM106" s="76"/>
      <c r="AN106" s="76"/>
      <c r="AO106" s="76"/>
      <c r="AP106" s="76"/>
      <c r="AQ106" s="76"/>
      <c r="AX106" s="97"/>
      <c r="AY106" s="97"/>
      <c r="AZ106" s="97"/>
      <c r="BA106" s="97"/>
      <c r="BB106" s="97"/>
      <c r="BE106" s="117"/>
      <c r="BF106" s="117"/>
      <c r="BG106" s="117"/>
      <c r="BH106" s="117"/>
      <c r="CL106" s="76"/>
      <c r="CM106" s="76"/>
      <c r="CN106" s="76"/>
      <c r="CO106" s="95"/>
      <c r="CP106" s="76"/>
      <c r="CQ106" s="96"/>
      <c r="CR106" s="96"/>
      <c r="CS106" s="96"/>
      <c r="CT106" s="96"/>
      <c r="CU106" s="96"/>
      <c r="CV106" s="96"/>
      <c r="CW106" s="96"/>
      <c r="CX106" s="96"/>
      <c r="CY106" s="96"/>
      <c r="CZ106" s="96"/>
      <c r="DA106" s="98"/>
      <c r="DB106" s="76"/>
      <c r="DC106" s="76"/>
      <c r="DD106" s="76"/>
      <c r="DE106" s="76"/>
      <c r="DF106" s="99"/>
      <c r="DG106" s="96"/>
      <c r="DH106" s="96"/>
      <c r="DI106" s="96"/>
      <c r="DJ106" s="96"/>
      <c r="DK106" s="96"/>
      <c r="DL106" s="96"/>
      <c r="DM106" s="96"/>
      <c r="DN106" s="96"/>
      <c r="DO106" s="95"/>
      <c r="DP106" s="95"/>
      <c r="DQ106" s="95"/>
      <c r="DR106" s="95"/>
      <c r="DS106" s="95"/>
      <c r="DT106" s="95"/>
      <c r="DU106" s="95"/>
      <c r="DV106" s="95"/>
      <c r="DW106" s="95"/>
      <c r="DX106" s="95"/>
      <c r="EC106" s="95"/>
      <c r="ED106" s="95"/>
      <c r="EE106" s="95"/>
      <c r="EF106" s="95"/>
      <c r="EG106" s="95"/>
      <c r="EH106" s="95"/>
      <c r="EI106" s="95"/>
      <c r="EJ106" s="95"/>
      <c r="EK106" s="95"/>
      <c r="EL106" s="95"/>
      <c r="EM106" s="95"/>
      <c r="EN106" s="95"/>
      <c r="EO106" s="95"/>
      <c r="EP106" s="95"/>
      <c r="EQ106" s="95"/>
      <c r="ER106" s="95"/>
      <c r="ES106" s="95"/>
      <c r="ET106" s="95"/>
      <c r="EX106" s="98"/>
      <c r="EY106" s="98"/>
      <c r="EZ106" s="98"/>
      <c r="FA106" s="98"/>
      <c r="FB106" s="98"/>
      <c r="FC106" s="98"/>
      <c r="FD106" s="98"/>
      <c r="FE106" s="98"/>
      <c r="FF106" s="98"/>
      <c r="FG106" s="98"/>
      <c r="FH106" s="98"/>
      <c r="FI106" s="98"/>
      <c r="FJ106" s="98"/>
      <c r="FK106" s="98"/>
      <c r="FL106" s="98"/>
      <c r="FM106" s="98"/>
      <c r="FN106" s="98"/>
      <c r="FO106" s="98"/>
      <c r="FP106" s="98"/>
      <c r="FQ106" s="98"/>
      <c r="FR106" s="98"/>
      <c r="FS106" s="98"/>
      <c r="FT106" s="98"/>
      <c r="FU106" s="98"/>
      <c r="FV106" s="98"/>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row>
    <row r="107" spans="1:201" s="49" customFormat="1" ht="30" customHeight="1">
      <c r="C107" s="100" t="s">
        <v>562</v>
      </c>
      <c r="D107" s="76"/>
      <c r="E107" s="76"/>
      <c r="F107" s="76"/>
      <c r="G107" s="76"/>
      <c r="H107" s="76"/>
      <c r="I107" s="76"/>
      <c r="J107" s="76"/>
      <c r="K107" s="76"/>
      <c r="L107" s="76"/>
      <c r="M107" s="94"/>
      <c r="N107" s="76"/>
      <c r="O107" s="76"/>
      <c r="P107" s="204"/>
      <c r="Q107" s="76"/>
      <c r="R107" s="95"/>
      <c r="S107" s="76"/>
      <c r="T107" s="76"/>
      <c r="U107" s="76"/>
      <c r="V107" s="76"/>
      <c r="W107" s="76"/>
      <c r="X107" s="76"/>
      <c r="Y107" s="76"/>
      <c r="Z107" s="76"/>
      <c r="AA107" s="76"/>
      <c r="AB107" s="76"/>
      <c r="AC107" s="76"/>
      <c r="AD107" s="76"/>
      <c r="AE107" s="76"/>
      <c r="AF107" s="76"/>
      <c r="AG107" s="95"/>
      <c r="AH107" s="95"/>
      <c r="AI107" s="95"/>
      <c r="AJ107" s="76"/>
      <c r="AK107" s="76"/>
      <c r="AL107" s="76"/>
      <c r="AM107" s="76"/>
      <c r="AN107" s="76"/>
      <c r="AO107" s="76"/>
      <c r="AP107" s="76"/>
      <c r="AQ107" s="76"/>
      <c r="AX107" s="97"/>
      <c r="AY107" s="97"/>
      <c r="AZ107" s="97"/>
      <c r="BA107" s="97"/>
      <c r="BB107" s="97"/>
      <c r="BE107" s="117"/>
      <c r="BF107" s="117"/>
      <c r="BG107" s="117"/>
      <c r="BH107" s="117"/>
      <c r="CL107" s="76"/>
      <c r="CM107" s="76"/>
      <c r="CN107" s="76"/>
      <c r="CO107" s="95"/>
      <c r="CP107" s="76"/>
      <c r="CQ107" s="96"/>
      <c r="CR107" s="96"/>
      <c r="CS107" s="96"/>
      <c r="CT107" s="96"/>
      <c r="CU107" s="96"/>
      <c r="CV107" s="96"/>
      <c r="CW107" s="96"/>
      <c r="CX107" s="96"/>
      <c r="CY107" s="96"/>
      <c r="CZ107" s="96"/>
      <c r="DA107" s="98"/>
      <c r="DB107" s="76"/>
      <c r="DC107" s="76"/>
      <c r="DD107" s="76"/>
      <c r="DE107" s="76"/>
      <c r="DF107" s="99"/>
      <c r="DG107" s="96"/>
      <c r="DH107" s="96"/>
      <c r="DI107" s="96"/>
      <c r="DJ107" s="96"/>
      <c r="DK107" s="96"/>
      <c r="DL107" s="96"/>
      <c r="DM107" s="96"/>
      <c r="DN107" s="96"/>
      <c r="DO107" s="95"/>
      <c r="DP107" s="95"/>
      <c r="DQ107" s="95"/>
      <c r="DR107" s="95"/>
      <c r="DS107" s="95"/>
      <c r="DT107" s="95"/>
      <c r="DU107" s="95"/>
      <c r="DV107" s="95"/>
      <c r="DW107" s="95"/>
      <c r="DX107" s="95"/>
      <c r="EC107" s="95"/>
      <c r="ED107" s="95"/>
      <c r="EE107" s="95"/>
      <c r="EF107" s="95"/>
      <c r="EG107" s="95"/>
      <c r="EH107" s="95"/>
      <c r="EI107" s="95"/>
      <c r="EJ107" s="95"/>
      <c r="EK107" s="95"/>
      <c r="EL107" s="95"/>
      <c r="EM107" s="95"/>
      <c r="EN107" s="95"/>
      <c r="EO107" s="95"/>
      <c r="EP107" s="95"/>
      <c r="EQ107" s="95"/>
      <c r="ER107" s="95"/>
      <c r="ES107" s="95"/>
      <c r="ET107" s="95"/>
      <c r="EX107" s="98"/>
      <c r="EY107" s="98"/>
      <c r="EZ107" s="98"/>
      <c r="FA107" s="98"/>
      <c r="FB107" s="98"/>
      <c r="FC107" s="98"/>
      <c r="FD107" s="98"/>
      <c r="FE107" s="98"/>
      <c r="FF107" s="98"/>
      <c r="FG107" s="98"/>
      <c r="FH107" s="98"/>
      <c r="FI107" s="98"/>
      <c r="FJ107" s="98"/>
      <c r="FK107" s="98"/>
      <c r="FL107" s="98"/>
      <c r="FM107" s="98"/>
      <c r="FN107" s="98"/>
      <c r="FO107" s="98"/>
      <c r="FP107" s="98"/>
      <c r="FQ107" s="98"/>
      <c r="FR107" s="98"/>
      <c r="FS107" s="98"/>
      <c r="FT107" s="98"/>
      <c r="FU107" s="98"/>
      <c r="FV107" s="98"/>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row>
    <row r="108" spans="1:201" s="49" customFormat="1" ht="30" customHeight="1">
      <c r="C108" s="100" t="s">
        <v>563</v>
      </c>
      <c r="D108" s="76"/>
      <c r="E108" s="76"/>
      <c r="F108" s="76"/>
      <c r="G108" s="76"/>
      <c r="H108" s="76"/>
      <c r="I108" s="76"/>
      <c r="J108" s="76"/>
      <c r="K108" s="76"/>
      <c r="L108" s="76"/>
      <c r="M108" s="94"/>
      <c r="N108" s="76"/>
      <c r="O108" s="76"/>
      <c r="P108" s="204"/>
      <c r="Q108" s="76"/>
      <c r="R108" s="95"/>
      <c r="S108" s="76"/>
      <c r="T108" s="76"/>
      <c r="U108" s="76"/>
      <c r="V108" s="76"/>
      <c r="W108" s="76"/>
      <c r="X108" s="76"/>
      <c r="Y108" s="76"/>
      <c r="Z108" s="76"/>
      <c r="AA108" s="76"/>
      <c r="AB108" s="76"/>
      <c r="AC108" s="76"/>
      <c r="AD108" s="76"/>
      <c r="AE108" s="76"/>
      <c r="AF108" s="76"/>
      <c r="AG108" s="95"/>
      <c r="AH108" s="95"/>
      <c r="AI108" s="95"/>
      <c r="AJ108" s="76"/>
      <c r="AK108" s="76"/>
      <c r="AL108" s="76"/>
      <c r="AM108" s="76"/>
      <c r="AN108" s="76"/>
      <c r="AO108" s="76"/>
      <c r="AP108" s="76"/>
      <c r="AQ108" s="76"/>
      <c r="AX108" s="97"/>
      <c r="AY108" s="97"/>
      <c r="AZ108" s="97"/>
      <c r="BA108" s="97"/>
      <c r="BB108" s="97"/>
      <c r="BE108" s="117"/>
      <c r="BF108" s="117"/>
      <c r="BG108" s="117"/>
      <c r="BH108" s="117"/>
      <c r="CL108" s="76"/>
      <c r="CM108" s="76"/>
      <c r="CN108" s="76"/>
      <c r="CO108" s="95"/>
      <c r="CP108" s="76"/>
      <c r="CQ108" s="96"/>
      <c r="CR108" s="96"/>
      <c r="CS108" s="96"/>
      <c r="CT108" s="96"/>
      <c r="CU108" s="96"/>
      <c r="CV108" s="96"/>
      <c r="CW108" s="96"/>
      <c r="CX108" s="96"/>
      <c r="CY108" s="96"/>
      <c r="CZ108" s="96"/>
      <c r="DA108" s="98"/>
      <c r="DB108" s="76"/>
      <c r="DC108" s="76"/>
      <c r="DD108" s="76"/>
      <c r="DE108" s="76"/>
      <c r="DF108" s="99"/>
      <c r="DG108" s="96"/>
      <c r="DH108" s="96"/>
      <c r="DI108" s="96"/>
      <c r="DJ108" s="96"/>
      <c r="DK108" s="96"/>
      <c r="DL108" s="96"/>
      <c r="DM108" s="96"/>
      <c r="DN108" s="96"/>
      <c r="DO108" s="95"/>
      <c r="DP108" s="95"/>
      <c r="DQ108" s="95"/>
      <c r="DR108" s="95"/>
      <c r="DS108" s="95"/>
      <c r="DT108" s="95"/>
      <c r="DU108" s="95"/>
      <c r="DV108" s="95"/>
      <c r="DW108" s="95"/>
      <c r="DX108" s="95"/>
      <c r="EC108" s="95"/>
      <c r="ED108" s="95"/>
      <c r="EE108" s="95"/>
      <c r="EF108" s="95"/>
      <c r="EG108" s="95"/>
      <c r="EH108" s="95"/>
      <c r="EI108" s="95"/>
      <c r="EJ108" s="95"/>
      <c r="EK108" s="95"/>
      <c r="EL108" s="95"/>
      <c r="EM108" s="95"/>
      <c r="EN108" s="95"/>
      <c r="EO108" s="95"/>
      <c r="EP108" s="95"/>
      <c r="EQ108" s="95"/>
      <c r="ER108" s="95"/>
      <c r="ES108" s="95"/>
      <c r="ET108" s="95"/>
      <c r="EX108" s="98"/>
      <c r="EY108" s="98"/>
      <c r="EZ108" s="98"/>
      <c r="FA108" s="98"/>
      <c r="FB108" s="98"/>
      <c r="FC108" s="98"/>
      <c r="FD108" s="98"/>
      <c r="FE108" s="98"/>
      <c r="FF108" s="98"/>
      <c r="FG108" s="98"/>
      <c r="FH108" s="98"/>
      <c r="FI108" s="98"/>
      <c r="FJ108" s="98"/>
      <c r="FK108" s="98"/>
      <c r="FL108" s="98"/>
      <c r="FM108" s="98"/>
      <c r="FN108" s="98"/>
      <c r="FO108" s="98"/>
      <c r="FP108" s="98"/>
      <c r="FQ108" s="98"/>
      <c r="FR108" s="98"/>
      <c r="FS108" s="98"/>
      <c r="FT108" s="98"/>
      <c r="FU108" s="98"/>
      <c r="FV108" s="98"/>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row>
    <row r="109" spans="1:201" s="49" customFormat="1" ht="30" customHeight="1">
      <c r="C109" s="100" t="s">
        <v>564</v>
      </c>
      <c r="D109" s="76"/>
      <c r="E109" s="76"/>
      <c r="F109" s="76"/>
      <c r="G109" s="76"/>
      <c r="H109" s="76"/>
      <c r="I109" s="76"/>
      <c r="J109" s="76"/>
      <c r="K109" s="76"/>
      <c r="L109" s="76"/>
      <c r="M109" s="94"/>
      <c r="N109" s="76"/>
      <c r="O109" s="76"/>
      <c r="P109" s="204"/>
      <c r="Q109" s="76"/>
      <c r="R109" s="95"/>
      <c r="S109" s="76"/>
      <c r="T109" s="76"/>
      <c r="U109" s="76"/>
      <c r="V109" s="76"/>
      <c r="W109" s="76"/>
      <c r="X109" s="76"/>
      <c r="Y109" s="76"/>
      <c r="Z109" s="76"/>
      <c r="AA109" s="76"/>
      <c r="AB109" s="76"/>
      <c r="AC109" s="76"/>
      <c r="AD109" s="76"/>
      <c r="AE109" s="76"/>
      <c r="AF109" s="76"/>
      <c r="AG109" s="95"/>
      <c r="AH109" s="95"/>
      <c r="AI109" s="95"/>
      <c r="AJ109" s="76"/>
      <c r="AK109" s="76"/>
      <c r="AL109" s="76"/>
      <c r="AM109" s="76"/>
      <c r="AN109" s="76"/>
      <c r="AO109" s="76"/>
      <c r="AP109" s="76"/>
      <c r="AQ109" s="76"/>
      <c r="AX109" s="97"/>
      <c r="AY109" s="97"/>
      <c r="AZ109" s="97"/>
      <c r="BA109" s="97"/>
      <c r="BB109" s="97"/>
      <c r="BE109" s="117"/>
      <c r="BF109" s="117"/>
      <c r="BG109" s="117"/>
      <c r="BH109" s="117"/>
      <c r="CL109" s="76"/>
      <c r="CM109" s="76"/>
      <c r="CN109" s="76"/>
      <c r="CO109" s="95"/>
      <c r="CP109" s="76"/>
      <c r="CQ109" s="96"/>
      <c r="CR109" s="96"/>
      <c r="CS109" s="96"/>
      <c r="CT109" s="96"/>
      <c r="CU109" s="96"/>
      <c r="CV109" s="96"/>
      <c r="CW109" s="96"/>
      <c r="CX109" s="96"/>
      <c r="CY109" s="96"/>
      <c r="CZ109" s="96"/>
      <c r="DA109" s="98"/>
      <c r="DB109" s="76"/>
      <c r="DC109" s="76"/>
      <c r="DD109" s="76"/>
      <c r="DE109" s="76"/>
      <c r="DF109" s="99"/>
      <c r="DG109" s="96"/>
      <c r="DH109" s="96"/>
      <c r="DI109" s="96"/>
      <c r="DJ109" s="96"/>
      <c r="DK109" s="96"/>
      <c r="DL109" s="96"/>
      <c r="DM109" s="96"/>
      <c r="DN109" s="96"/>
      <c r="DO109" s="95"/>
      <c r="DP109" s="95"/>
      <c r="DQ109" s="95"/>
      <c r="DR109" s="95"/>
      <c r="DS109" s="95"/>
      <c r="DT109" s="95"/>
      <c r="DU109" s="95"/>
      <c r="DV109" s="95"/>
      <c r="DW109" s="95"/>
      <c r="DX109" s="95"/>
      <c r="EC109" s="95"/>
      <c r="ED109" s="95"/>
      <c r="EE109" s="95"/>
      <c r="EF109" s="95"/>
      <c r="EG109" s="95"/>
      <c r="EH109" s="95"/>
      <c r="EI109" s="95"/>
      <c r="EJ109" s="95"/>
      <c r="EK109" s="95"/>
      <c r="EL109" s="95"/>
      <c r="EM109" s="95"/>
      <c r="EN109" s="95"/>
      <c r="EO109" s="95"/>
      <c r="EP109" s="95"/>
      <c r="EQ109" s="95"/>
      <c r="ER109" s="95"/>
      <c r="ES109" s="95"/>
      <c r="ET109" s="95"/>
      <c r="EX109" s="98"/>
      <c r="EY109" s="98"/>
      <c r="EZ109" s="98"/>
      <c r="FA109" s="98"/>
      <c r="FB109" s="98"/>
      <c r="FC109" s="98"/>
      <c r="FD109" s="98"/>
      <c r="FE109" s="98"/>
      <c r="FF109" s="98"/>
      <c r="FG109" s="98"/>
      <c r="FH109" s="98"/>
      <c r="FI109" s="98"/>
      <c r="FJ109" s="98"/>
      <c r="FK109" s="98"/>
      <c r="FL109" s="98"/>
      <c r="FM109" s="98"/>
      <c r="FN109" s="98"/>
      <c r="FO109" s="98"/>
      <c r="FP109" s="98"/>
      <c r="FQ109" s="98"/>
      <c r="FR109" s="98"/>
      <c r="FS109" s="98"/>
      <c r="FT109" s="98"/>
      <c r="FU109" s="98"/>
      <c r="FV109" s="98"/>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row>
    <row r="110" spans="1:201" s="49" customFormat="1" ht="30" customHeight="1">
      <c r="C110" s="100" t="s">
        <v>565</v>
      </c>
      <c r="D110" s="76"/>
      <c r="E110" s="76"/>
      <c r="F110" s="76"/>
      <c r="G110" s="76"/>
      <c r="H110" s="76"/>
      <c r="I110" s="76"/>
      <c r="J110" s="76"/>
      <c r="K110" s="76"/>
      <c r="L110" s="76"/>
      <c r="M110" s="94"/>
      <c r="N110" s="76"/>
      <c r="O110" s="76"/>
      <c r="P110" s="204"/>
      <c r="Q110" s="76"/>
      <c r="R110" s="95"/>
      <c r="S110" s="76"/>
      <c r="T110" s="76"/>
      <c r="U110" s="76"/>
      <c r="V110" s="76"/>
      <c r="W110" s="76"/>
      <c r="X110" s="76"/>
      <c r="Y110" s="76"/>
      <c r="Z110" s="76"/>
      <c r="AA110" s="76"/>
      <c r="AB110" s="76"/>
      <c r="AC110" s="76"/>
      <c r="AD110" s="76"/>
      <c r="AE110" s="76"/>
      <c r="AF110" s="76"/>
      <c r="AG110" s="95"/>
      <c r="AH110" s="95"/>
      <c r="AI110" s="95"/>
      <c r="AJ110" s="76"/>
      <c r="AK110" s="76"/>
      <c r="AL110" s="76"/>
      <c r="AM110" s="76"/>
      <c r="AN110" s="76"/>
      <c r="AO110" s="76"/>
      <c r="AP110" s="76"/>
      <c r="AQ110" s="76"/>
      <c r="AX110" s="97"/>
      <c r="AY110" s="97"/>
      <c r="AZ110" s="97"/>
      <c r="BA110" s="97"/>
      <c r="BB110" s="97"/>
      <c r="BE110" s="117"/>
      <c r="BF110" s="117"/>
      <c r="BG110" s="117"/>
      <c r="BH110" s="117"/>
      <c r="CL110" s="76"/>
      <c r="CM110" s="76"/>
      <c r="CN110" s="76"/>
      <c r="CO110" s="95"/>
      <c r="CP110" s="76"/>
      <c r="CQ110" s="96"/>
      <c r="CR110" s="96"/>
      <c r="CS110" s="96"/>
      <c r="CT110" s="96"/>
      <c r="CU110" s="96"/>
      <c r="CV110" s="96"/>
      <c r="CW110" s="96"/>
      <c r="CX110" s="96"/>
      <c r="CY110" s="96"/>
      <c r="CZ110" s="96"/>
      <c r="DA110" s="98"/>
      <c r="DB110" s="76"/>
      <c r="DC110" s="76"/>
      <c r="DD110" s="76"/>
      <c r="DE110" s="76"/>
      <c r="DF110" s="99"/>
      <c r="DG110" s="96"/>
      <c r="DH110" s="96"/>
      <c r="DI110" s="96"/>
      <c r="DJ110" s="96"/>
      <c r="DK110" s="96"/>
      <c r="DL110" s="96"/>
      <c r="DM110" s="96"/>
      <c r="DN110" s="96"/>
      <c r="DO110" s="95"/>
      <c r="DP110" s="95"/>
      <c r="DQ110" s="95"/>
      <c r="DR110" s="95"/>
      <c r="DS110" s="95"/>
      <c r="DT110" s="95"/>
      <c r="DU110" s="95"/>
      <c r="DV110" s="95"/>
      <c r="DW110" s="95"/>
      <c r="DX110" s="95"/>
      <c r="EC110" s="95"/>
      <c r="ED110" s="95"/>
      <c r="EE110" s="95"/>
      <c r="EF110" s="95"/>
      <c r="EG110" s="95"/>
      <c r="EH110" s="95"/>
      <c r="EI110" s="95"/>
      <c r="EJ110" s="95"/>
      <c r="EK110" s="95"/>
      <c r="EL110" s="95"/>
      <c r="EM110" s="95"/>
      <c r="EN110" s="95"/>
      <c r="EO110" s="95"/>
      <c r="EP110" s="95"/>
      <c r="EQ110" s="95"/>
      <c r="ER110" s="95"/>
      <c r="ES110" s="95"/>
      <c r="ET110" s="95"/>
      <c r="EX110" s="98"/>
      <c r="EY110" s="98"/>
      <c r="EZ110" s="98"/>
      <c r="FA110" s="98"/>
      <c r="FB110" s="98"/>
      <c r="FC110" s="98"/>
      <c r="FD110" s="98"/>
      <c r="FE110" s="98"/>
      <c r="FF110" s="98"/>
      <c r="FG110" s="98"/>
      <c r="FH110" s="98"/>
      <c r="FI110" s="98"/>
      <c r="FJ110" s="98"/>
      <c r="FK110" s="98"/>
      <c r="FL110" s="98"/>
      <c r="FM110" s="98"/>
      <c r="FN110" s="98"/>
      <c r="FO110" s="98"/>
      <c r="FP110" s="98"/>
      <c r="FQ110" s="98"/>
      <c r="FR110" s="98"/>
      <c r="FS110" s="98"/>
      <c r="FT110" s="98"/>
      <c r="FU110" s="98"/>
      <c r="FV110" s="98"/>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row>
    <row r="111" spans="1:201" s="49" customFormat="1" ht="30" customHeight="1">
      <c r="C111" s="100" t="s">
        <v>566</v>
      </c>
      <c r="D111" s="76"/>
      <c r="E111" s="76"/>
      <c r="F111" s="76"/>
      <c r="G111" s="76"/>
      <c r="H111" s="76"/>
      <c r="I111" s="76"/>
      <c r="J111" s="76"/>
      <c r="K111" s="76"/>
      <c r="L111" s="76"/>
      <c r="M111" s="94"/>
      <c r="N111" s="76"/>
      <c r="O111" s="76"/>
      <c r="P111" s="204"/>
      <c r="Q111" s="76"/>
      <c r="R111" s="95"/>
      <c r="S111" s="76"/>
      <c r="T111" s="76"/>
      <c r="U111" s="76"/>
      <c r="V111" s="76"/>
      <c r="W111" s="76"/>
      <c r="X111" s="76"/>
      <c r="Y111" s="76"/>
      <c r="Z111" s="76"/>
      <c r="AA111" s="76"/>
      <c r="AB111" s="76"/>
      <c r="AC111" s="76"/>
      <c r="AD111" s="76"/>
      <c r="AE111" s="76"/>
      <c r="AF111" s="76"/>
      <c r="AG111" s="95"/>
      <c r="AH111" s="95"/>
      <c r="AI111" s="95"/>
      <c r="AJ111" s="76"/>
      <c r="AK111" s="76"/>
      <c r="AL111" s="76"/>
      <c r="AM111" s="76"/>
      <c r="AN111" s="76"/>
      <c r="AO111" s="76"/>
      <c r="AP111" s="76"/>
      <c r="AQ111" s="76"/>
      <c r="AX111" s="97"/>
      <c r="AY111" s="97"/>
      <c r="AZ111" s="97"/>
      <c r="BA111" s="97"/>
      <c r="BB111" s="97"/>
      <c r="BE111" s="117"/>
      <c r="BF111" s="117"/>
      <c r="BG111" s="117"/>
      <c r="BH111" s="117"/>
      <c r="CL111" s="76"/>
      <c r="CM111" s="76"/>
      <c r="CN111" s="76"/>
      <c r="CO111" s="95"/>
      <c r="CP111" s="76"/>
      <c r="CQ111" s="96"/>
      <c r="CR111" s="96"/>
      <c r="CS111" s="96"/>
      <c r="CT111" s="96"/>
      <c r="CU111" s="96"/>
      <c r="CV111" s="96"/>
      <c r="CW111" s="96"/>
      <c r="CX111" s="96"/>
      <c r="CY111" s="96"/>
      <c r="CZ111" s="96"/>
      <c r="DA111" s="98"/>
      <c r="DB111" s="76"/>
      <c r="DC111" s="76"/>
      <c r="DD111" s="76"/>
      <c r="DE111" s="76"/>
      <c r="DF111" s="99"/>
      <c r="DG111" s="96"/>
      <c r="DH111" s="96"/>
      <c r="DI111" s="96"/>
      <c r="DJ111" s="96"/>
      <c r="DK111" s="96"/>
      <c r="DL111" s="96"/>
      <c r="DM111" s="96"/>
      <c r="DN111" s="96"/>
      <c r="DO111" s="95"/>
      <c r="DP111" s="95"/>
      <c r="DQ111" s="95"/>
      <c r="DR111" s="95"/>
      <c r="DS111" s="95"/>
      <c r="DT111" s="95"/>
      <c r="DU111" s="95"/>
      <c r="DV111" s="95"/>
      <c r="DW111" s="95"/>
      <c r="DX111" s="95"/>
      <c r="EC111" s="95"/>
      <c r="ED111" s="95"/>
      <c r="EE111" s="95"/>
      <c r="EF111" s="95"/>
      <c r="EG111" s="95"/>
      <c r="EH111" s="95"/>
      <c r="EI111" s="95"/>
      <c r="EJ111" s="95"/>
      <c r="EK111" s="95"/>
      <c r="EL111" s="95"/>
      <c r="EM111" s="95"/>
      <c r="EN111" s="95"/>
      <c r="EO111" s="95"/>
      <c r="EP111" s="95"/>
      <c r="EQ111" s="95"/>
      <c r="ER111" s="95"/>
      <c r="ES111" s="95"/>
      <c r="ET111" s="95"/>
      <c r="EX111" s="98"/>
      <c r="EY111" s="98"/>
      <c r="EZ111" s="98"/>
      <c r="FA111" s="98"/>
      <c r="FB111" s="98"/>
      <c r="FC111" s="98"/>
      <c r="FD111" s="98"/>
      <c r="FE111" s="98"/>
      <c r="FF111" s="98"/>
      <c r="FG111" s="98"/>
      <c r="FH111" s="98"/>
      <c r="FI111" s="98"/>
      <c r="FJ111" s="98"/>
      <c r="FK111" s="98"/>
      <c r="FL111" s="98"/>
      <c r="FM111" s="98"/>
      <c r="FN111" s="98"/>
      <c r="FO111" s="98"/>
      <c r="FP111" s="98"/>
      <c r="FQ111" s="98"/>
      <c r="FR111" s="98"/>
      <c r="FS111" s="98"/>
      <c r="FT111" s="98"/>
      <c r="FU111" s="98"/>
      <c r="FV111" s="98"/>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row>
    <row r="112" spans="1:201" s="49" customFormat="1" ht="30" customHeight="1">
      <c r="C112" s="100" t="s">
        <v>567</v>
      </c>
      <c r="D112" s="76"/>
      <c r="E112" s="76"/>
      <c r="F112" s="76"/>
      <c r="G112" s="76"/>
      <c r="H112" s="76"/>
      <c r="I112" s="76"/>
      <c r="J112" s="76"/>
      <c r="K112" s="76"/>
      <c r="L112" s="76"/>
      <c r="M112" s="94"/>
      <c r="N112" s="76"/>
      <c r="O112" s="76"/>
      <c r="P112" s="204"/>
      <c r="Q112" s="76"/>
      <c r="R112" s="95"/>
      <c r="S112" s="76"/>
      <c r="T112" s="76"/>
      <c r="U112" s="76"/>
      <c r="V112" s="76"/>
      <c r="W112" s="76"/>
      <c r="X112" s="76"/>
      <c r="Y112" s="76"/>
      <c r="Z112" s="76"/>
      <c r="AA112" s="76"/>
      <c r="AB112" s="76"/>
      <c r="AC112" s="76"/>
      <c r="AD112" s="76"/>
      <c r="AE112" s="76"/>
      <c r="AF112" s="76"/>
      <c r="AG112" s="95"/>
      <c r="AH112" s="95"/>
      <c r="AI112" s="95"/>
      <c r="AJ112" s="76"/>
      <c r="AK112" s="76"/>
      <c r="AL112" s="76"/>
      <c r="AM112" s="76"/>
      <c r="AN112" s="76"/>
      <c r="AO112" s="76"/>
      <c r="AP112" s="76"/>
      <c r="AQ112" s="76"/>
      <c r="AX112" s="97"/>
      <c r="AY112" s="97"/>
      <c r="AZ112" s="97"/>
      <c r="BA112" s="97"/>
      <c r="BB112" s="97"/>
      <c r="BE112" s="117"/>
      <c r="BF112" s="117"/>
      <c r="BG112" s="117"/>
      <c r="BH112" s="117"/>
      <c r="CL112" s="76"/>
      <c r="CM112" s="76"/>
      <c r="CN112" s="76"/>
      <c r="CO112" s="95"/>
      <c r="CP112" s="76"/>
      <c r="CQ112" s="96"/>
      <c r="CR112" s="96"/>
      <c r="CS112" s="96"/>
      <c r="CT112" s="96"/>
      <c r="CU112" s="96"/>
      <c r="CV112" s="96"/>
      <c r="CW112" s="96"/>
      <c r="CX112" s="96"/>
      <c r="CY112" s="96"/>
      <c r="CZ112" s="96"/>
      <c r="DA112" s="98"/>
      <c r="DB112" s="76"/>
      <c r="DC112" s="76"/>
      <c r="DD112" s="76"/>
      <c r="DE112" s="76"/>
      <c r="DF112" s="99"/>
      <c r="DG112" s="96"/>
      <c r="DH112" s="96"/>
      <c r="DI112" s="96"/>
      <c r="DJ112" s="96"/>
      <c r="DK112" s="96"/>
      <c r="DL112" s="96"/>
      <c r="DM112" s="96"/>
      <c r="DN112" s="96"/>
      <c r="DO112" s="95"/>
      <c r="DP112" s="95"/>
      <c r="DQ112" s="95"/>
      <c r="DR112" s="95"/>
      <c r="DS112" s="95"/>
      <c r="DT112" s="95"/>
      <c r="DU112" s="95"/>
      <c r="DV112" s="95"/>
      <c r="DW112" s="95"/>
      <c r="DX112" s="95"/>
      <c r="EC112" s="95"/>
      <c r="ED112" s="95"/>
      <c r="EE112" s="95"/>
      <c r="EF112" s="95"/>
      <c r="EG112" s="95"/>
      <c r="EH112" s="95"/>
      <c r="EI112" s="95"/>
      <c r="EJ112" s="95"/>
      <c r="EK112" s="95"/>
      <c r="EL112" s="95"/>
      <c r="EM112" s="95"/>
      <c r="EN112" s="95"/>
      <c r="EO112" s="95"/>
      <c r="EP112" s="95"/>
      <c r="EQ112" s="95"/>
      <c r="ER112" s="95"/>
      <c r="ES112" s="95"/>
      <c r="ET112" s="95"/>
      <c r="EX112" s="98"/>
      <c r="EY112" s="98"/>
      <c r="EZ112" s="98"/>
      <c r="FA112" s="98"/>
      <c r="FB112" s="98"/>
      <c r="FC112" s="98"/>
      <c r="FD112" s="98"/>
      <c r="FE112" s="98"/>
      <c r="FF112" s="98"/>
      <c r="FG112" s="98"/>
      <c r="FH112" s="98"/>
      <c r="FI112" s="98"/>
      <c r="FJ112" s="98"/>
      <c r="FK112" s="98"/>
      <c r="FL112" s="98"/>
      <c r="FM112" s="98"/>
      <c r="FN112" s="98"/>
      <c r="FO112" s="98"/>
      <c r="FP112" s="98"/>
      <c r="FQ112" s="98"/>
      <c r="FR112" s="98"/>
      <c r="FS112" s="98"/>
      <c r="FT112" s="98"/>
      <c r="FU112" s="98"/>
      <c r="FV112" s="98"/>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row>
    <row r="113" spans="3:201" s="49" customFormat="1" ht="30" customHeight="1">
      <c r="C113" s="100" t="s">
        <v>568</v>
      </c>
      <c r="D113" s="76"/>
      <c r="E113" s="76"/>
      <c r="F113" s="76"/>
      <c r="G113" s="76"/>
      <c r="H113" s="76"/>
      <c r="I113" s="76"/>
      <c r="J113" s="76"/>
      <c r="K113" s="76"/>
      <c r="L113" s="76"/>
      <c r="M113" s="94"/>
      <c r="N113" s="76"/>
      <c r="O113" s="76"/>
      <c r="P113" s="204"/>
      <c r="Q113" s="76"/>
      <c r="R113" s="95"/>
      <c r="S113" s="76"/>
      <c r="T113" s="76"/>
      <c r="U113" s="76"/>
      <c r="V113" s="76"/>
      <c r="W113" s="76"/>
      <c r="X113" s="76"/>
      <c r="Y113" s="76"/>
      <c r="Z113" s="76"/>
      <c r="AA113" s="76"/>
      <c r="AB113" s="76"/>
      <c r="AC113" s="76"/>
      <c r="AD113" s="76"/>
      <c r="AE113" s="76"/>
      <c r="AF113" s="76"/>
      <c r="AG113" s="95"/>
      <c r="AH113" s="95"/>
      <c r="AI113" s="95"/>
      <c r="AJ113" s="76"/>
      <c r="AK113" s="76"/>
      <c r="AL113" s="76"/>
      <c r="AM113" s="76"/>
      <c r="AN113" s="76"/>
      <c r="AO113" s="76"/>
      <c r="AP113" s="76"/>
      <c r="AQ113" s="76"/>
      <c r="AX113" s="97"/>
      <c r="AY113" s="97"/>
      <c r="AZ113" s="97"/>
      <c r="BA113" s="97"/>
      <c r="BB113" s="97"/>
      <c r="BE113" s="117"/>
      <c r="BF113" s="117"/>
      <c r="BG113" s="117"/>
      <c r="BH113" s="117"/>
      <c r="CL113" s="76"/>
      <c r="CM113" s="76"/>
      <c r="CN113" s="76"/>
      <c r="CO113" s="95"/>
      <c r="CP113" s="76"/>
      <c r="CQ113" s="96"/>
      <c r="CR113" s="96"/>
      <c r="CS113" s="96"/>
      <c r="CT113" s="96"/>
      <c r="CU113" s="96"/>
      <c r="CV113" s="96"/>
      <c r="CW113" s="96"/>
      <c r="CX113" s="96"/>
      <c r="CY113" s="96"/>
      <c r="CZ113" s="96"/>
      <c r="DA113" s="98"/>
      <c r="DB113" s="76"/>
      <c r="DC113" s="76"/>
      <c r="DD113" s="76"/>
      <c r="DE113" s="76"/>
      <c r="DF113" s="99"/>
      <c r="DG113" s="96"/>
      <c r="DH113" s="96"/>
      <c r="DI113" s="96"/>
      <c r="DJ113" s="96"/>
      <c r="DK113" s="96"/>
      <c r="DL113" s="96"/>
      <c r="DM113" s="96"/>
      <c r="DN113" s="96"/>
      <c r="DO113" s="95"/>
      <c r="DP113" s="95"/>
      <c r="DQ113" s="95"/>
      <c r="DR113" s="95"/>
      <c r="DS113" s="95"/>
      <c r="DT113" s="95"/>
      <c r="DU113" s="95"/>
      <c r="DV113" s="95"/>
      <c r="DW113" s="95"/>
      <c r="DX113" s="95"/>
      <c r="EC113" s="95"/>
      <c r="ED113" s="95"/>
      <c r="EE113" s="95"/>
      <c r="EF113" s="95"/>
      <c r="EG113" s="95"/>
      <c r="EH113" s="95"/>
      <c r="EI113" s="95"/>
      <c r="EJ113" s="95"/>
      <c r="EK113" s="95"/>
      <c r="EL113" s="95"/>
      <c r="EM113" s="95"/>
      <c r="EN113" s="95"/>
      <c r="EO113" s="95"/>
      <c r="EP113" s="95"/>
      <c r="EQ113" s="95"/>
      <c r="ER113" s="95"/>
      <c r="ES113" s="95"/>
      <c r="ET113" s="95"/>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row>
    <row r="114" spans="3:201" s="49" customFormat="1" ht="30" customHeight="1">
      <c r="C114" s="100" t="s">
        <v>569</v>
      </c>
      <c r="D114" s="76"/>
      <c r="E114" s="76"/>
      <c r="F114" s="76"/>
      <c r="G114" s="76"/>
      <c r="H114" s="76"/>
      <c r="I114" s="76"/>
      <c r="J114" s="76"/>
      <c r="K114" s="76"/>
      <c r="L114" s="76"/>
      <c r="M114" s="94"/>
      <c r="N114" s="76"/>
      <c r="O114" s="76"/>
      <c r="P114" s="204"/>
      <c r="Q114" s="76"/>
      <c r="R114" s="95"/>
      <c r="S114" s="76"/>
      <c r="T114" s="76"/>
      <c r="U114" s="76"/>
      <c r="V114" s="76"/>
      <c r="W114" s="76"/>
      <c r="X114" s="76"/>
      <c r="Y114" s="76"/>
      <c r="Z114" s="76"/>
      <c r="AA114" s="76"/>
      <c r="AB114" s="76"/>
      <c r="AC114" s="76"/>
      <c r="AD114" s="76"/>
      <c r="AE114" s="76"/>
      <c r="AF114" s="76"/>
      <c r="AG114" s="95"/>
      <c r="AH114" s="95"/>
      <c r="AI114" s="95"/>
      <c r="AJ114" s="76"/>
      <c r="AK114" s="76"/>
      <c r="AL114" s="76"/>
      <c r="AM114" s="76"/>
      <c r="AN114" s="76"/>
      <c r="AO114" s="76"/>
      <c r="AP114" s="76"/>
      <c r="AQ114" s="76"/>
      <c r="AX114" s="97"/>
      <c r="AY114" s="97"/>
      <c r="AZ114" s="97"/>
      <c r="BA114" s="97"/>
      <c r="BB114" s="97"/>
      <c r="BE114" s="117"/>
      <c r="BF114" s="117"/>
      <c r="BG114" s="117"/>
      <c r="BH114" s="117"/>
      <c r="CL114" s="76"/>
      <c r="CM114" s="76"/>
      <c r="CN114" s="76"/>
      <c r="CO114" s="95"/>
      <c r="CP114" s="76"/>
      <c r="CQ114" s="96"/>
      <c r="CR114" s="96"/>
      <c r="CS114" s="96"/>
      <c r="CT114" s="96"/>
      <c r="CU114" s="96"/>
      <c r="CV114" s="96"/>
      <c r="CW114" s="96"/>
      <c r="CX114" s="96"/>
      <c r="CY114" s="96"/>
      <c r="CZ114" s="96"/>
      <c r="DA114" s="98"/>
      <c r="DB114" s="76"/>
      <c r="DC114" s="76"/>
      <c r="DD114" s="76"/>
      <c r="DE114" s="76"/>
      <c r="DF114" s="99"/>
      <c r="DG114" s="96"/>
      <c r="DH114" s="96"/>
      <c r="DI114" s="96"/>
      <c r="DJ114" s="96"/>
      <c r="DK114" s="96"/>
      <c r="DL114" s="96"/>
      <c r="DM114" s="96"/>
      <c r="DN114" s="96"/>
      <c r="DO114" s="95"/>
      <c r="DP114" s="95"/>
      <c r="DQ114" s="95"/>
      <c r="DR114" s="95"/>
      <c r="DS114" s="95"/>
      <c r="DT114" s="95"/>
      <c r="DU114" s="95"/>
      <c r="DV114" s="95"/>
      <c r="DW114" s="95"/>
      <c r="DX114" s="95"/>
      <c r="EC114" s="95"/>
      <c r="ED114" s="95"/>
      <c r="EE114" s="95"/>
      <c r="EF114" s="95"/>
      <c r="EG114" s="95"/>
      <c r="EH114" s="95"/>
      <c r="EI114" s="95"/>
      <c r="EJ114" s="95"/>
      <c r="EK114" s="95"/>
      <c r="EL114" s="95"/>
      <c r="EM114" s="95"/>
      <c r="EN114" s="95"/>
      <c r="EO114" s="95"/>
      <c r="EP114" s="95"/>
      <c r="EQ114" s="95"/>
      <c r="ER114" s="95"/>
      <c r="ES114" s="95"/>
      <c r="ET114" s="95"/>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row>
    <row r="115" spans="3:201" s="49" customFormat="1" ht="30" customHeight="1">
      <c r="C115" s="100" t="s">
        <v>570</v>
      </c>
      <c r="D115" s="76"/>
      <c r="E115" s="76"/>
      <c r="F115" s="76"/>
      <c r="G115" s="76"/>
      <c r="H115" s="76"/>
      <c r="I115" s="76"/>
      <c r="J115" s="76"/>
      <c r="K115" s="76"/>
      <c r="L115" s="76"/>
      <c r="M115" s="94"/>
      <c r="N115" s="76"/>
      <c r="O115" s="76"/>
      <c r="P115" s="204"/>
      <c r="Q115" s="76"/>
      <c r="R115" s="95"/>
      <c r="S115" s="76"/>
      <c r="T115" s="76"/>
      <c r="U115" s="76"/>
      <c r="V115" s="76"/>
      <c r="W115" s="76"/>
      <c r="X115" s="76"/>
      <c r="Y115" s="76"/>
      <c r="Z115" s="76"/>
      <c r="AA115" s="76"/>
      <c r="AB115" s="76"/>
      <c r="AC115" s="76"/>
      <c r="AD115" s="76"/>
      <c r="AE115" s="76"/>
      <c r="AF115" s="76"/>
      <c r="AG115" s="95"/>
      <c r="AH115" s="95"/>
      <c r="AI115" s="95"/>
      <c r="AJ115" s="76"/>
      <c r="AK115" s="76"/>
      <c r="AL115" s="76"/>
      <c r="AM115" s="76"/>
      <c r="AN115" s="76"/>
      <c r="AO115" s="76"/>
      <c r="AP115" s="76"/>
      <c r="AQ115" s="76"/>
      <c r="AX115" s="97"/>
      <c r="AY115" s="97"/>
      <c r="AZ115" s="97"/>
      <c r="BA115" s="97"/>
      <c r="BB115" s="97"/>
      <c r="BE115" s="117"/>
      <c r="BF115" s="117"/>
      <c r="BG115" s="117"/>
      <c r="BH115" s="117"/>
      <c r="CL115" s="76"/>
      <c r="CM115" s="76"/>
      <c r="CN115" s="76"/>
      <c r="CO115" s="95"/>
      <c r="CP115" s="76"/>
      <c r="CQ115" s="96"/>
      <c r="CR115" s="96"/>
      <c r="CS115" s="96"/>
      <c r="CT115" s="96"/>
      <c r="CU115" s="96"/>
      <c r="CV115" s="96"/>
      <c r="CW115" s="96"/>
      <c r="CX115" s="96"/>
      <c r="CY115" s="96"/>
      <c r="CZ115" s="96"/>
      <c r="DA115" s="98"/>
      <c r="DB115" s="76"/>
      <c r="DC115" s="76"/>
      <c r="DD115" s="76"/>
      <c r="DE115" s="76"/>
      <c r="DF115" s="99"/>
      <c r="DG115" s="96"/>
      <c r="DH115" s="96"/>
      <c r="DI115" s="96"/>
      <c r="DJ115" s="96"/>
      <c r="DK115" s="96"/>
      <c r="DL115" s="96"/>
      <c r="DM115" s="96"/>
      <c r="DN115" s="96"/>
      <c r="DO115" s="95"/>
      <c r="DP115" s="95"/>
      <c r="DQ115" s="95"/>
      <c r="DR115" s="95"/>
      <c r="DS115" s="95"/>
      <c r="DT115" s="95"/>
      <c r="DU115" s="95"/>
      <c r="DV115" s="95"/>
      <c r="DW115" s="95"/>
      <c r="DX115" s="95"/>
      <c r="EC115" s="95"/>
      <c r="ED115" s="95"/>
      <c r="EE115" s="95"/>
      <c r="EF115" s="95"/>
      <c r="EG115" s="95"/>
      <c r="EH115" s="95"/>
      <c r="EI115" s="95"/>
      <c r="EJ115" s="95"/>
      <c r="EK115" s="95"/>
      <c r="EL115" s="95"/>
      <c r="EM115" s="95"/>
      <c r="EN115" s="95"/>
      <c r="EO115" s="95"/>
      <c r="EP115" s="95"/>
      <c r="EQ115" s="95"/>
      <c r="ER115" s="95"/>
      <c r="ES115" s="95"/>
      <c r="ET115" s="95"/>
      <c r="EX115" s="98"/>
      <c r="EY115" s="98"/>
      <c r="EZ115" s="98"/>
      <c r="FA115" s="98"/>
      <c r="FB115" s="98"/>
      <c r="FC115" s="98"/>
      <c r="FD115" s="98"/>
      <c r="FE115" s="98"/>
      <c r="FF115" s="98"/>
      <c r="FG115" s="98"/>
      <c r="FH115" s="98"/>
      <c r="FI115" s="98"/>
      <c r="FJ115" s="98"/>
      <c r="FK115" s="98"/>
      <c r="FL115" s="98"/>
      <c r="FM115" s="98"/>
      <c r="FN115" s="98"/>
      <c r="FO115" s="98"/>
      <c r="FP115" s="98"/>
      <c r="FQ115" s="98"/>
      <c r="FR115" s="98"/>
      <c r="FS115" s="98"/>
      <c r="FT115" s="98"/>
      <c r="FU115" s="98"/>
      <c r="FV115" s="98"/>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row>
    <row r="116" spans="3:201" s="49" customFormat="1" ht="30" customHeight="1">
      <c r="C116" s="100" t="s">
        <v>571</v>
      </c>
      <c r="D116" s="76"/>
      <c r="E116" s="76"/>
      <c r="F116" s="76"/>
      <c r="G116" s="76"/>
      <c r="H116" s="76"/>
      <c r="I116" s="76"/>
      <c r="J116" s="76"/>
      <c r="K116" s="76"/>
      <c r="L116" s="76"/>
      <c r="M116" s="94"/>
      <c r="N116" s="76"/>
      <c r="O116" s="76"/>
      <c r="P116" s="204"/>
      <c r="Q116" s="76"/>
      <c r="R116" s="95"/>
      <c r="S116" s="76"/>
      <c r="T116" s="76"/>
      <c r="U116" s="76"/>
      <c r="V116" s="76"/>
      <c r="W116" s="76"/>
      <c r="X116" s="76"/>
      <c r="Y116" s="76"/>
      <c r="Z116" s="76"/>
      <c r="AA116" s="76"/>
      <c r="AB116" s="76"/>
      <c r="AC116" s="76"/>
      <c r="AD116" s="76"/>
      <c r="AE116" s="76"/>
      <c r="AF116" s="76"/>
      <c r="AG116" s="95"/>
      <c r="AH116" s="95"/>
      <c r="AI116" s="95"/>
      <c r="AJ116" s="76"/>
      <c r="AK116" s="76"/>
      <c r="AL116" s="76"/>
      <c r="AM116" s="76"/>
      <c r="AN116" s="76"/>
      <c r="AO116" s="76"/>
      <c r="AP116" s="76"/>
      <c r="AQ116" s="76"/>
      <c r="AX116" s="97"/>
      <c r="AY116" s="97"/>
      <c r="AZ116" s="97"/>
      <c r="BA116" s="97"/>
      <c r="BB116" s="97"/>
      <c r="BE116" s="117"/>
      <c r="BF116" s="117"/>
      <c r="BG116" s="117"/>
      <c r="BH116" s="117"/>
      <c r="CL116" s="76"/>
      <c r="CM116" s="76"/>
      <c r="CN116" s="76"/>
      <c r="CO116" s="95"/>
      <c r="CP116" s="76"/>
      <c r="CQ116" s="96"/>
      <c r="CR116" s="96"/>
      <c r="CS116" s="96"/>
      <c r="CT116" s="96"/>
      <c r="CU116" s="96"/>
      <c r="CV116" s="96"/>
      <c r="CW116" s="96"/>
      <c r="CX116" s="96"/>
      <c r="CY116" s="96"/>
      <c r="CZ116" s="96"/>
      <c r="DA116" s="98"/>
      <c r="DB116" s="76"/>
      <c r="DC116" s="76"/>
      <c r="DD116" s="76"/>
      <c r="DE116" s="76"/>
      <c r="DF116" s="99"/>
      <c r="DG116" s="96"/>
      <c r="DH116" s="96"/>
      <c r="DI116" s="96"/>
      <c r="DJ116" s="96"/>
      <c r="DK116" s="96"/>
      <c r="DL116" s="96"/>
      <c r="DM116" s="96"/>
      <c r="DN116" s="96"/>
      <c r="DO116" s="95"/>
      <c r="DP116" s="95"/>
      <c r="DQ116" s="95"/>
      <c r="DR116" s="95"/>
      <c r="DS116" s="95"/>
      <c r="DT116" s="95"/>
      <c r="DU116" s="95"/>
      <c r="DV116" s="95"/>
      <c r="DW116" s="95"/>
      <c r="DX116" s="95"/>
      <c r="EC116" s="95"/>
      <c r="ED116" s="95"/>
      <c r="EE116" s="95"/>
      <c r="EF116" s="95"/>
      <c r="EG116" s="95"/>
      <c r="EH116" s="95"/>
      <c r="EI116" s="95"/>
      <c r="EJ116" s="95"/>
      <c r="EK116" s="95"/>
      <c r="EL116" s="95"/>
      <c r="EM116" s="95"/>
      <c r="EN116" s="95"/>
      <c r="EO116" s="95"/>
      <c r="EP116" s="95"/>
      <c r="EQ116" s="95"/>
      <c r="ER116" s="95"/>
      <c r="ES116" s="95"/>
      <c r="ET116" s="95"/>
      <c r="EX116" s="98"/>
      <c r="EY116" s="98"/>
      <c r="EZ116" s="98"/>
      <c r="FA116" s="98"/>
      <c r="FB116" s="98"/>
      <c r="FC116" s="98"/>
      <c r="FD116" s="98"/>
      <c r="FE116" s="98"/>
      <c r="FF116" s="98"/>
      <c r="FG116" s="98"/>
      <c r="FH116" s="98"/>
      <c r="FI116" s="98"/>
      <c r="FJ116" s="98"/>
      <c r="FK116" s="98"/>
      <c r="FL116" s="98"/>
      <c r="FM116" s="98"/>
      <c r="FN116" s="98"/>
      <c r="FO116" s="98"/>
      <c r="FP116" s="98"/>
      <c r="FQ116" s="98"/>
      <c r="FR116" s="98"/>
      <c r="FS116" s="98"/>
      <c r="FT116" s="98"/>
      <c r="FU116" s="98"/>
      <c r="FV116" s="98"/>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row>
    <row r="117" spans="3:201" s="49" customFormat="1" ht="30" customHeight="1">
      <c r="C117" s="100" t="s">
        <v>572</v>
      </c>
      <c r="D117" s="76"/>
      <c r="E117" s="76"/>
      <c r="F117" s="76"/>
      <c r="G117" s="76"/>
      <c r="H117" s="76"/>
      <c r="I117" s="76"/>
      <c r="J117" s="76"/>
      <c r="K117" s="76"/>
      <c r="L117" s="76"/>
      <c r="M117" s="94"/>
      <c r="N117" s="76"/>
      <c r="O117" s="76"/>
      <c r="P117" s="204"/>
      <c r="Q117" s="76"/>
      <c r="R117" s="95"/>
      <c r="S117" s="76"/>
      <c r="T117" s="76"/>
      <c r="U117" s="76"/>
      <c r="V117" s="76"/>
      <c r="W117" s="76"/>
      <c r="X117" s="76"/>
      <c r="Y117" s="76"/>
      <c r="Z117" s="76"/>
      <c r="AA117" s="76"/>
      <c r="AB117" s="76"/>
      <c r="AC117" s="76"/>
      <c r="AD117" s="76"/>
      <c r="AE117" s="76"/>
      <c r="AF117" s="76"/>
      <c r="AG117" s="95"/>
      <c r="AH117" s="95"/>
      <c r="AI117" s="95"/>
      <c r="AJ117" s="76"/>
      <c r="AK117" s="76"/>
      <c r="AL117" s="76"/>
      <c r="AM117" s="76"/>
      <c r="AN117" s="76"/>
      <c r="AO117" s="76"/>
      <c r="AP117" s="76"/>
      <c r="AQ117" s="76"/>
      <c r="AX117" s="97"/>
      <c r="AY117" s="97"/>
      <c r="AZ117" s="97"/>
      <c r="BA117" s="97"/>
      <c r="BB117" s="97"/>
      <c r="BE117" s="117"/>
      <c r="BF117" s="117"/>
      <c r="BG117" s="117"/>
      <c r="BH117" s="117"/>
      <c r="CL117" s="76"/>
      <c r="CM117" s="76"/>
      <c r="CN117" s="76"/>
      <c r="CO117" s="95"/>
      <c r="CP117" s="76"/>
      <c r="CQ117" s="96"/>
      <c r="CR117" s="96"/>
      <c r="CS117" s="96"/>
      <c r="CT117" s="96"/>
      <c r="CU117" s="96"/>
      <c r="CV117" s="96"/>
      <c r="CW117" s="96"/>
      <c r="CX117" s="96"/>
      <c r="CY117" s="96"/>
      <c r="CZ117" s="96"/>
      <c r="DA117" s="98"/>
      <c r="DB117" s="76"/>
      <c r="DC117" s="76"/>
      <c r="DD117" s="76"/>
      <c r="DE117" s="76"/>
      <c r="DF117" s="99"/>
      <c r="DG117" s="96"/>
      <c r="DH117" s="96"/>
      <c r="DI117" s="96"/>
      <c r="DJ117" s="96"/>
      <c r="DK117" s="96"/>
      <c r="DL117" s="96"/>
      <c r="DM117" s="96"/>
      <c r="DN117" s="96"/>
      <c r="DO117" s="95"/>
      <c r="DP117" s="95"/>
      <c r="DQ117" s="95"/>
      <c r="DR117" s="95"/>
      <c r="DS117" s="95"/>
      <c r="DT117" s="95"/>
      <c r="DU117" s="95"/>
      <c r="DV117" s="95"/>
      <c r="DW117" s="95"/>
      <c r="DX117" s="95"/>
      <c r="EC117" s="95"/>
      <c r="ED117" s="95"/>
      <c r="EE117" s="95"/>
      <c r="EF117" s="95"/>
      <c r="EG117" s="95"/>
      <c r="EH117" s="95"/>
      <c r="EI117" s="95"/>
      <c r="EJ117" s="95"/>
      <c r="EK117" s="95"/>
      <c r="EL117" s="95"/>
      <c r="EM117" s="95"/>
      <c r="EN117" s="95"/>
      <c r="EO117" s="95"/>
      <c r="EP117" s="95"/>
      <c r="EQ117" s="95"/>
      <c r="ER117" s="95"/>
      <c r="ES117" s="95"/>
      <c r="ET117" s="95"/>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row>
    <row r="118" spans="3:201" s="49" customFormat="1" ht="30" customHeight="1">
      <c r="C118" s="100" t="s">
        <v>573</v>
      </c>
      <c r="D118" s="76"/>
      <c r="E118" s="76"/>
      <c r="F118" s="76"/>
      <c r="G118" s="76"/>
      <c r="H118" s="76"/>
      <c r="I118" s="76"/>
      <c r="J118" s="76"/>
      <c r="K118" s="76"/>
      <c r="L118" s="76"/>
      <c r="M118" s="94"/>
      <c r="N118" s="76"/>
      <c r="O118" s="76"/>
      <c r="P118" s="204"/>
      <c r="Q118" s="76"/>
      <c r="R118" s="95"/>
      <c r="S118" s="76"/>
      <c r="T118" s="76"/>
      <c r="U118" s="76"/>
      <c r="V118" s="76"/>
      <c r="W118" s="76"/>
      <c r="X118" s="76"/>
      <c r="Y118" s="76"/>
      <c r="Z118" s="76"/>
      <c r="AA118" s="76"/>
      <c r="AB118" s="76"/>
      <c r="AC118" s="76"/>
      <c r="AD118" s="76"/>
      <c r="AE118" s="76"/>
      <c r="AF118" s="76"/>
      <c r="AG118" s="95"/>
      <c r="AH118" s="95"/>
      <c r="AI118" s="95"/>
      <c r="AJ118" s="76"/>
      <c r="AK118" s="76"/>
      <c r="AL118" s="76"/>
      <c r="AM118" s="76"/>
      <c r="AN118" s="76"/>
      <c r="AO118" s="76"/>
      <c r="AP118" s="76"/>
      <c r="AQ118" s="76"/>
      <c r="AX118" s="97"/>
      <c r="AY118" s="97"/>
      <c r="AZ118" s="97"/>
      <c r="BA118" s="97"/>
      <c r="BB118" s="97"/>
      <c r="BE118" s="117"/>
      <c r="BF118" s="117"/>
      <c r="BG118" s="117"/>
      <c r="BH118" s="117"/>
      <c r="CL118" s="76"/>
      <c r="CM118" s="76"/>
      <c r="CN118" s="76"/>
      <c r="CO118" s="95"/>
      <c r="CP118" s="76"/>
      <c r="CQ118" s="96"/>
      <c r="CR118" s="96"/>
      <c r="CS118" s="96"/>
      <c r="CT118" s="96"/>
      <c r="CU118" s="96"/>
      <c r="CV118" s="96"/>
      <c r="CW118" s="96"/>
      <c r="CX118" s="96"/>
      <c r="CY118" s="96"/>
      <c r="CZ118" s="96"/>
      <c r="DA118" s="98"/>
      <c r="DB118" s="76"/>
      <c r="DC118" s="76"/>
      <c r="DD118" s="76"/>
      <c r="DE118" s="76"/>
      <c r="DF118" s="99"/>
      <c r="DG118" s="96"/>
      <c r="DH118" s="96"/>
      <c r="DI118" s="96"/>
      <c r="DJ118" s="96"/>
      <c r="DK118" s="96"/>
      <c r="DL118" s="96"/>
      <c r="DM118" s="96"/>
      <c r="DN118" s="96"/>
      <c r="DO118" s="95"/>
      <c r="DP118" s="95"/>
      <c r="DQ118" s="95"/>
      <c r="DR118" s="95"/>
      <c r="DS118" s="95"/>
      <c r="DT118" s="95"/>
      <c r="DU118" s="95"/>
      <c r="DV118" s="95"/>
      <c r="DW118" s="95"/>
      <c r="DX118" s="95"/>
      <c r="EC118" s="95"/>
      <c r="ED118" s="95"/>
      <c r="EE118" s="95"/>
      <c r="EF118" s="95"/>
      <c r="EG118" s="95"/>
      <c r="EH118" s="95"/>
      <c r="EI118" s="95"/>
      <c r="EJ118" s="95"/>
      <c r="EK118" s="95"/>
      <c r="EL118" s="95"/>
      <c r="EM118" s="95"/>
      <c r="EN118" s="95"/>
      <c r="EO118" s="95"/>
      <c r="EP118" s="95"/>
      <c r="EQ118" s="95"/>
      <c r="ER118" s="95"/>
      <c r="ES118" s="95"/>
      <c r="ET118" s="95"/>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row>
    <row r="119" spans="3:201" s="49" customFormat="1" ht="30" customHeight="1">
      <c r="C119" s="100" t="s">
        <v>574</v>
      </c>
      <c r="D119" s="76"/>
      <c r="E119" s="76"/>
      <c r="F119" s="76"/>
      <c r="G119" s="76"/>
      <c r="H119" s="76"/>
      <c r="I119" s="76"/>
      <c r="J119" s="76"/>
      <c r="K119" s="76"/>
      <c r="L119" s="76"/>
      <c r="M119" s="94"/>
      <c r="N119" s="76"/>
      <c r="O119" s="76"/>
      <c r="P119" s="204"/>
      <c r="Q119" s="76"/>
      <c r="R119" s="95"/>
      <c r="S119" s="76"/>
      <c r="T119" s="76"/>
      <c r="U119" s="76"/>
      <c r="V119" s="76"/>
      <c r="W119" s="76"/>
      <c r="X119" s="76"/>
      <c r="Y119" s="76"/>
      <c r="Z119" s="76"/>
      <c r="AA119" s="76"/>
      <c r="AB119" s="76"/>
      <c r="AC119" s="76"/>
      <c r="AD119" s="76"/>
      <c r="AE119" s="76"/>
      <c r="AF119" s="76"/>
      <c r="AG119" s="95"/>
      <c r="AH119" s="95"/>
      <c r="AI119" s="95"/>
      <c r="AJ119" s="76"/>
      <c r="AK119" s="76"/>
      <c r="AL119" s="76"/>
      <c r="AM119" s="76"/>
      <c r="AN119" s="76"/>
      <c r="AO119" s="76"/>
      <c r="AP119" s="76"/>
      <c r="AQ119" s="76"/>
      <c r="AX119" s="97"/>
      <c r="AY119" s="97"/>
      <c r="AZ119" s="97"/>
      <c r="BA119" s="97"/>
      <c r="BB119" s="97"/>
      <c r="BE119" s="117"/>
      <c r="BF119" s="117"/>
      <c r="BG119" s="117"/>
      <c r="BH119" s="117"/>
      <c r="CL119" s="76"/>
      <c r="CM119" s="76"/>
      <c r="CN119" s="76"/>
      <c r="CO119" s="95"/>
      <c r="CP119" s="76"/>
      <c r="CQ119" s="96"/>
      <c r="CR119" s="96"/>
      <c r="CS119" s="96"/>
      <c r="CT119" s="96"/>
      <c r="CU119" s="96"/>
      <c r="CV119" s="96"/>
      <c r="CW119" s="96"/>
      <c r="CX119" s="96"/>
      <c r="CY119" s="96"/>
      <c r="CZ119" s="96"/>
      <c r="DA119" s="98"/>
      <c r="DB119" s="76"/>
      <c r="DC119" s="76"/>
      <c r="DD119" s="76"/>
      <c r="DE119" s="76"/>
      <c r="DF119" s="99"/>
      <c r="DG119" s="96"/>
      <c r="DH119" s="96"/>
      <c r="DI119" s="96"/>
      <c r="DJ119" s="96"/>
      <c r="DK119" s="96"/>
      <c r="DL119" s="96"/>
      <c r="DM119" s="96"/>
      <c r="DN119" s="96"/>
      <c r="DO119" s="95"/>
      <c r="DP119" s="95"/>
      <c r="DQ119" s="95"/>
      <c r="DR119" s="95"/>
      <c r="DS119" s="95"/>
      <c r="DT119" s="95"/>
      <c r="DU119" s="95"/>
      <c r="DV119" s="95"/>
      <c r="DW119" s="95"/>
      <c r="DX119" s="95"/>
      <c r="EC119" s="95"/>
      <c r="ED119" s="95"/>
      <c r="EE119" s="95"/>
      <c r="EF119" s="95"/>
      <c r="EG119" s="95"/>
      <c r="EH119" s="95"/>
      <c r="EI119" s="95"/>
      <c r="EJ119" s="95"/>
      <c r="EK119" s="95"/>
      <c r="EL119" s="95"/>
      <c r="EM119" s="95"/>
      <c r="EN119" s="95"/>
      <c r="EO119" s="95"/>
      <c r="EP119" s="95"/>
      <c r="EQ119" s="95"/>
      <c r="ER119" s="95"/>
      <c r="ES119" s="95"/>
      <c r="ET119" s="95"/>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row>
    <row r="120" spans="3:201" s="49" customFormat="1" ht="30" customHeight="1">
      <c r="C120" s="100" t="s">
        <v>575</v>
      </c>
      <c r="D120" s="76"/>
      <c r="E120" s="76"/>
      <c r="F120" s="76"/>
      <c r="G120" s="76"/>
      <c r="H120" s="76"/>
      <c r="I120" s="76"/>
      <c r="J120" s="76"/>
      <c r="K120" s="76"/>
      <c r="L120" s="76"/>
      <c r="M120" s="94"/>
      <c r="N120" s="76"/>
      <c r="O120" s="76"/>
      <c r="P120" s="204"/>
      <c r="Q120" s="76"/>
      <c r="R120" s="95"/>
      <c r="S120" s="76"/>
      <c r="T120" s="76"/>
      <c r="U120" s="76"/>
      <c r="V120" s="76"/>
      <c r="W120" s="76"/>
      <c r="X120" s="76"/>
      <c r="Y120" s="76"/>
      <c r="Z120" s="76"/>
      <c r="AA120" s="76"/>
      <c r="AB120" s="76"/>
      <c r="AC120" s="76"/>
      <c r="AD120" s="76"/>
      <c r="AE120" s="76"/>
      <c r="AF120" s="76"/>
      <c r="AG120" s="95"/>
      <c r="AH120" s="95"/>
      <c r="AI120" s="95"/>
      <c r="AJ120" s="76"/>
      <c r="AK120" s="76"/>
      <c r="AL120" s="76"/>
      <c r="AM120" s="76"/>
      <c r="AN120" s="76"/>
      <c r="AO120" s="76"/>
      <c r="AP120" s="76"/>
      <c r="AQ120" s="76"/>
      <c r="AX120" s="97"/>
      <c r="AY120" s="97"/>
      <c r="AZ120" s="97"/>
      <c r="BA120" s="97"/>
      <c r="BB120" s="97"/>
      <c r="BE120" s="117"/>
      <c r="BF120" s="117"/>
      <c r="BG120" s="117"/>
      <c r="BH120" s="117"/>
      <c r="CL120" s="76"/>
      <c r="CM120" s="76"/>
      <c r="CN120" s="76"/>
      <c r="CO120" s="95"/>
      <c r="CP120" s="76"/>
      <c r="CQ120" s="96"/>
      <c r="CR120" s="96"/>
      <c r="CS120" s="96"/>
      <c r="CT120" s="96"/>
      <c r="CU120" s="96"/>
      <c r="CV120" s="96"/>
      <c r="CW120" s="96"/>
      <c r="CX120" s="96"/>
      <c r="CY120" s="96"/>
      <c r="CZ120" s="96"/>
      <c r="DA120" s="98"/>
      <c r="DB120" s="76"/>
      <c r="DC120" s="76"/>
      <c r="DD120" s="76"/>
      <c r="DE120" s="76"/>
      <c r="DF120" s="99"/>
      <c r="DG120" s="96"/>
      <c r="DH120" s="96"/>
      <c r="DI120" s="96"/>
      <c r="DJ120" s="96"/>
      <c r="DK120" s="96"/>
      <c r="DL120" s="96"/>
      <c r="DM120" s="96"/>
      <c r="DN120" s="96"/>
      <c r="DO120" s="95"/>
      <c r="DP120" s="95"/>
      <c r="DQ120" s="95"/>
      <c r="DR120" s="95"/>
      <c r="DS120" s="95"/>
      <c r="DT120" s="95"/>
      <c r="DU120" s="95"/>
      <c r="DV120" s="95"/>
      <c r="DW120" s="95"/>
      <c r="DX120" s="95"/>
      <c r="EC120" s="95"/>
      <c r="ED120" s="95"/>
      <c r="EE120" s="95"/>
      <c r="EF120" s="95"/>
      <c r="EG120" s="95"/>
      <c r="EH120" s="95"/>
      <c r="EI120" s="95"/>
      <c r="EJ120" s="95"/>
      <c r="EK120" s="95"/>
      <c r="EL120" s="95"/>
      <c r="EM120" s="95"/>
      <c r="EN120" s="95"/>
      <c r="EO120" s="95"/>
      <c r="EP120" s="95"/>
      <c r="EQ120" s="95"/>
      <c r="ER120" s="95"/>
      <c r="ES120" s="95"/>
      <c r="ET120" s="95"/>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row>
    <row r="121" spans="3:201" s="49" customFormat="1" ht="30" customHeight="1">
      <c r="C121" s="100" t="s">
        <v>576</v>
      </c>
      <c r="D121" s="76"/>
      <c r="E121" s="76"/>
      <c r="F121" s="76"/>
      <c r="G121" s="76"/>
      <c r="H121" s="76"/>
      <c r="I121" s="76"/>
      <c r="J121" s="76"/>
      <c r="K121" s="76"/>
      <c r="L121" s="76"/>
      <c r="M121" s="94"/>
      <c r="N121" s="76"/>
      <c r="O121" s="76"/>
      <c r="P121" s="204"/>
      <c r="Q121" s="76"/>
      <c r="R121" s="95"/>
      <c r="S121" s="76"/>
      <c r="T121" s="76"/>
      <c r="U121" s="76"/>
      <c r="V121" s="76"/>
      <c r="W121" s="76"/>
      <c r="X121" s="76"/>
      <c r="Y121" s="76"/>
      <c r="Z121" s="76"/>
      <c r="AA121" s="76"/>
      <c r="AB121" s="76"/>
      <c r="AC121" s="76"/>
      <c r="AD121" s="76"/>
      <c r="AE121" s="76"/>
      <c r="AF121" s="76"/>
      <c r="AG121" s="95"/>
      <c r="AH121" s="95"/>
      <c r="AI121" s="95"/>
      <c r="AJ121" s="76"/>
      <c r="AK121" s="76"/>
      <c r="AL121" s="76"/>
      <c r="AM121" s="76"/>
      <c r="AN121" s="76"/>
      <c r="AO121" s="76"/>
      <c r="AP121" s="76"/>
      <c r="AQ121" s="76"/>
      <c r="AX121" s="97"/>
      <c r="AY121" s="97"/>
      <c r="AZ121" s="97"/>
      <c r="BA121" s="97"/>
      <c r="BB121" s="97"/>
      <c r="BE121" s="117"/>
      <c r="BF121" s="117"/>
      <c r="BG121" s="117"/>
      <c r="BH121" s="117"/>
      <c r="CL121" s="76"/>
      <c r="CM121" s="76"/>
      <c r="CN121" s="76"/>
      <c r="CO121" s="95"/>
      <c r="CP121" s="76"/>
      <c r="CQ121" s="96"/>
      <c r="CR121" s="96"/>
      <c r="CS121" s="96"/>
      <c r="CT121" s="96"/>
      <c r="CU121" s="96"/>
      <c r="CV121" s="96"/>
      <c r="CW121" s="96"/>
      <c r="CX121" s="96"/>
      <c r="CY121" s="96"/>
      <c r="CZ121" s="96"/>
      <c r="DA121" s="98"/>
      <c r="DB121" s="76"/>
      <c r="DC121" s="76"/>
      <c r="DD121" s="76"/>
      <c r="DE121" s="76"/>
      <c r="DF121" s="99"/>
      <c r="DG121" s="96"/>
      <c r="DH121" s="96"/>
      <c r="DI121" s="96"/>
      <c r="DJ121" s="96"/>
      <c r="DK121" s="96"/>
      <c r="DL121" s="96"/>
      <c r="DM121" s="96"/>
      <c r="DN121" s="96"/>
      <c r="DO121" s="95"/>
      <c r="DP121" s="95"/>
      <c r="DQ121" s="95"/>
      <c r="DR121" s="95"/>
      <c r="DS121" s="95"/>
      <c r="DT121" s="95"/>
      <c r="DU121" s="95"/>
      <c r="DV121" s="95"/>
      <c r="DW121" s="95"/>
      <c r="DX121" s="95"/>
      <c r="EC121" s="95"/>
      <c r="ED121" s="95"/>
      <c r="EE121" s="95"/>
      <c r="EF121" s="95"/>
      <c r="EG121" s="95"/>
      <c r="EH121" s="95"/>
      <c r="EI121" s="95"/>
      <c r="EJ121" s="95"/>
      <c r="EK121" s="95"/>
      <c r="EL121" s="95"/>
      <c r="EM121" s="95"/>
      <c r="EN121" s="95"/>
      <c r="EO121" s="95"/>
      <c r="EP121" s="95"/>
      <c r="EQ121" s="95"/>
      <c r="ER121" s="95"/>
      <c r="ES121" s="95"/>
      <c r="ET121" s="95"/>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row>
    <row r="122" spans="3:201" s="49" customFormat="1" ht="30" customHeight="1">
      <c r="C122" s="100" t="s">
        <v>577</v>
      </c>
      <c r="D122" s="76"/>
      <c r="E122" s="76"/>
      <c r="F122" s="76"/>
      <c r="G122" s="76"/>
      <c r="H122" s="76"/>
      <c r="I122" s="76"/>
      <c r="J122" s="76"/>
      <c r="K122" s="76"/>
      <c r="L122" s="76"/>
      <c r="M122" s="94"/>
      <c r="N122" s="76"/>
      <c r="O122" s="76"/>
      <c r="P122" s="204"/>
      <c r="Q122" s="76"/>
      <c r="R122" s="95"/>
      <c r="S122" s="76"/>
      <c r="T122" s="76"/>
      <c r="U122" s="76"/>
      <c r="V122" s="76"/>
      <c r="W122" s="76"/>
      <c r="X122" s="76"/>
      <c r="Y122" s="76"/>
      <c r="Z122" s="76"/>
      <c r="AA122" s="76"/>
      <c r="AB122" s="76"/>
      <c r="AC122" s="76"/>
      <c r="AD122" s="76"/>
      <c r="AE122" s="76"/>
      <c r="AF122" s="76"/>
      <c r="AG122" s="95"/>
      <c r="AH122" s="95"/>
      <c r="AI122" s="95"/>
      <c r="AJ122" s="76"/>
      <c r="AK122" s="76"/>
      <c r="AL122" s="76"/>
      <c r="AM122" s="76"/>
      <c r="AN122" s="76"/>
      <c r="AO122" s="76"/>
      <c r="AP122" s="76"/>
      <c r="AQ122" s="76"/>
      <c r="AX122" s="97"/>
      <c r="AY122" s="97"/>
      <c r="AZ122" s="97"/>
      <c r="BA122" s="97"/>
      <c r="BB122" s="97"/>
      <c r="BE122" s="117"/>
      <c r="BF122" s="117"/>
      <c r="BG122" s="117"/>
      <c r="BH122" s="117"/>
      <c r="CL122" s="76"/>
      <c r="CM122" s="76"/>
      <c r="CN122" s="76"/>
      <c r="CO122" s="95"/>
      <c r="CP122" s="76"/>
      <c r="CQ122" s="96"/>
      <c r="CR122" s="96"/>
      <c r="CS122" s="96"/>
      <c r="CT122" s="96"/>
      <c r="CU122" s="96"/>
      <c r="CV122" s="96"/>
      <c r="CW122" s="96"/>
      <c r="CX122" s="96"/>
      <c r="CY122" s="96"/>
      <c r="CZ122" s="96"/>
      <c r="DA122" s="98"/>
      <c r="DB122" s="76"/>
      <c r="DC122" s="76"/>
      <c r="DD122" s="76"/>
      <c r="DE122" s="76"/>
      <c r="DF122" s="99"/>
      <c r="DG122" s="96"/>
      <c r="DH122" s="96"/>
      <c r="DI122" s="96"/>
      <c r="DJ122" s="96"/>
      <c r="DK122" s="96"/>
      <c r="DL122" s="96"/>
      <c r="DM122" s="96"/>
      <c r="DN122" s="96"/>
      <c r="DO122" s="95"/>
      <c r="DP122" s="95"/>
      <c r="DQ122" s="95"/>
      <c r="DR122" s="95"/>
      <c r="DS122" s="95"/>
      <c r="DT122" s="95"/>
      <c r="DU122" s="95"/>
      <c r="DV122" s="95"/>
      <c r="DW122" s="95"/>
      <c r="DX122" s="95"/>
      <c r="EC122" s="95"/>
      <c r="ED122" s="95"/>
      <c r="EE122" s="95"/>
      <c r="EF122" s="95"/>
      <c r="EG122" s="95"/>
      <c r="EH122" s="95"/>
      <c r="EI122" s="95"/>
      <c r="EJ122" s="95"/>
      <c r="EK122" s="95"/>
      <c r="EL122" s="95"/>
      <c r="EM122" s="95"/>
      <c r="EN122" s="95"/>
      <c r="EO122" s="95"/>
      <c r="EP122" s="95"/>
      <c r="EQ122" s="95"/>
      <c r="ER122" s="95"/>
      <c r="ES122" s="95"/>
      <c r="ET122" s="95"/>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row>
    <row r="123" spans="3:201" s="49" customFormat="1" ht="30" customHeight="1">
      <c r="C123" s="100" t="s">
        <v>578</v>
      </c>
      <c r="D123" s="76"/>
      <c r="E123" s="76"/>
      <c r="F123" s="76"/>
      <c r="G123" s="76"/>
      <c r="H123" s="76"/>
      <c r="I123" s="76"/>
      <c r="J123" s="76"/>
      <c r="K123" s="76"/>
      <c r="L123" s="76"/>
      <c r="M123" s="94"/>
      <c r="N123" s="76"/>
      <c r="O123" s="76"/>
      <c r="P123" s="204"/>
      <c r="Q123" s="76"/>
      <c r="R123" s="95"/>
      <c r="S123" s="76"/>
      <c r="T123" s="76"/>
      <c r="U123" s="76"/>
      <c r="V123" s="76"/>
      <c r="W123" s="76"/>
      <c r="X123" s="76"/>
      <c r="Y123" s="76"/>
      <c r="Z123" s="76"/>
      <c r="AA123" s="76"/>
      <c r="AB123" s="76"/>
      <c r="AC123" s="76"/>
      <c r="AD123" s="76"/>
      <c r="AE123" s="76"/>
      <c r="AF123" s="76"/>
      <c r="AG123" s="95"/>
      <c r="AH123" s="95"/>
      <c r="AI123" s="95"/>
      <c r="AJ123" s="76"/>
      <c r="AK123" s="76"/>
      <c r="AL123" s="76"/>
      <c r="AM123" s="76"/>
      <c r="AN123" s="76"/>
      <c r="AO123" s="76"/>
      <c r="AP123" s="76"/>
      <c r="AQ123" s="76"/>
      <c r="AX123" s="97"/>
      <c r="AY123" s="97"/>
      <c r="AZ123" s="97"/>
      <c r="BA123" s="97"/>
      <c r="BB123" s="97"/>
      <c r="BE123" s="117"/>
      <c r="BF123" s="117"/>
      <c r="BG123" s="117"/>
      <c r="BH123" s="117"/>
      <c r="CL123" s="76"/>
      <c r="CM123" s="76"/>
      <c r="CN123" s="76"/>
      <c r="CO123" s="95"/>
      <c r="CP123" s="76"/>
      <c r="CQ123" s="96"/>
      <c r="CR123" s="96"/>
      <c r="CS123" s="96"/>
      <c r="CT123" s="96"/>
      <c r="CU123" s="96"/>
      <c r="CV123" s="96"/>
      <c r="CW123" s="96"/>
      <c r="CX123" s="96"/>
      <c r="CY123" s="96"/>
      <c r="CZ123" s="96"/>
      <c r="DA123" s="98"/>
      <c r="DB123" s="76"/>
      <c r="DC123" s="76"/>
      <c r="DD123" s="76"/>
      <c r="DE123" s="76"/>
      <c r="DF123" s="99"/>
      <c r="DG123" s="96"/>
      <c r="DH123" s="96"/>
      <c r="DI123" s="96"/>
      <c r="DJ123" s="96"/>
      <c r="DK123" s="96"/>
      <c r="DL123" s="96"/>
      <c r="DM123" s="96"/>
      <c r="DN123" s="96"/>
      <c r="DO123" s="95"/>
      <c r="DP123" s="95"/>
      <c r="DQ123" s="95"/>
      <c r="DR123" s="95"/>
      <c r="DS123" s="95"/>
      <c r="DT123" s="95"/>
      <c r="DU123" s="95"/>
      <c r="DV123" s="95"/>
      <c r="DW123" s="95"/>
      <c r="DX123" s="95"/>
      <c r="EC123" s="95"/>
      <c r="ED123" s="95"/>
      <c r="EE123" s="95"/>
      <c r="EF123" s="95"/>
      <c r="EG123" s="95"/>
      <c r="EH123" s="95"/>
      <c r="EI123" s="95"/>
      <c r="EJ123" s="95"/>
      <c r="EK123" s="95"/>
      <c r="EL123" s="95"/>
      <c r="EM123" s="95"/>
      <c r="EN123" s="95"/>
      <c r="EO123" s="95"/>
      <c r="EP123" s="95"/>
      <c r="EQ123" s="95"/>
      <c r="ER123" s="95"/>
      <c r="ES123" s="95"/>
      <c r="ET123" s="95"/>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row>
    <row r="124" spans="3:201" s="49" customFormat="1" ht="30" customHeight="1">
      <c r="C124" s="100" t="s">
        <v>579</v>
      </c>
      <c r="D124" s="76"/>
      <c r="E124" s="76"/>
      <c r="F124" s="76"/>
      <c r="G124" s="76"/>
      <c r="H124" s="76"/>
      <c r="I124" s="76"/>
      <c r="J124" s="76"/>
      <c r="K124" s="76"/>
      <c r="L124" s="76"/>
      <c r="M124" s="94"/>
      <c r="N124" s="76"/>
      <c r="O124" s="76"/>
      <c r="P124" s="204"/>
      <c r="Q124" s="76"/>
      <c r="R124" s="95"/>
      <c r="S124" s="76"/>
      <c r="T124" s="76"/>
      <c r="U124" s="76"/>
      <c r="V124" s="76"/>
      <c r="W124" s="76"/>
      <c r="X124" s="76"/>
      <c r="Y124" s="76"/>
      <c r="Z124" s="76"/>
      <c r="AA124" s="76"/>
      <c r="AB124" s="76"/>
      <c r="AC124" s="76"/>
      <c r="AD124" s="76"/>
      <c r="AE124" s="76"/>
      <c r="AF124" s="76"/>
      <c r="AG124" s="95"/>
      <c r="AH124" s="95"/>
      <c r="AI124" s="95"/>
      <c r="AJ124" s="76"/>
      <c r="AK124" s="76"/>
      <c r="AL124" s="76"/>
      <c r="AM124" s="76"/>
      <c r="AN124" s="76"/>
      <c r="AO124" s="76"/>
      <c r="AP124" s="76"/>
      <c r="AQ124" s="76"/>
      <c r="AX124" s="97"/>
      <c r="AY124" s="97"/>
      <c r="AZ124" s="97"/>
      <c r="BA124" s="97"/>
      <c r="BB124" s="97"/>
      <c r="BE124" s="117"/>
      <c r="BF124" s="117"/>
      <c r="BG124" s="117"/>
      <c r="BH124" s="117"/>
      <c r="CL124" s="76"/>
      <c r="CM124" s="76"/>
      <c r="CN124" s="76"/>
      <c r="CO124" s="95"/>
      <c r="CP124" s="76"/>
      <c r="CQ124" s="96"/>
      <c r="CR124" s="96"/>
      <c r="CS124" s="96"/>
      <c r="CT124" s="96"/>
      <c r="CU124" s="96"/>
      <c r="CV124" s="96"/>
      <c r="CW124" s="96"/>
      <c r="CX124" s="96"/>
      <c r="CY124" s="96"/>
      <c r="CZ124" s="96"/>
      <c r="DA124" s="98"/>
      <c r="DB124" s="76"/>
      <c r="DC124" s="76"/>
      <c r="DD124" s="76"/>
      <c r="DE124" s="76"/>
      <c r="DF124" s="99"/>
      <c r="DG124" s="96"/>
      <c r="DH124" s="96"/>
      <c r="DI124" s="96"/>
      <c r="DJ124" s="96"/>
      <c r="DK124" s="96"/>
      <c r="DL124" s="96"/>
      <c r="DM124" s="96"/>
      <c r="DN124" s="96"/>
      <c r="DO124" s="95"/>
      <c r="DP124" s="95"/>
      <c r="DQ124" s="95"/>
      <c r="DR124" s="95"/>
      <c r="DS124" s="95"/>
      <c r="DT124" s="95"/>
      <c r="DU124" s="95"/>
      <c r="DV124" s="95"/>
      <c r="DW124" s="95"/>
      <c r="DX124" s="95"/>
      <c r="EC124" s="95"/>
      <c r="ED124" s="95"/>
      <c r="EE124" s="95"/>
      <c r="EF124" s="95"/>
      <c r="EG124" s="95"/>
      <c r="EH124" s="95"/>
      <c r="EI124" s="95"/>
      <c r="EJ124" s="95"/>
      <c r="EK124" s="95"/>
      <c r="EL124" s="95"/>
      <c r="EM124" s="95"/>
      <c r="EN124" s="95"/>
      <c r="EO124" s="95"/>
      <c r="EP124" s="95"/>
      <c r="EQ124" s="95"/>
      <c r="ER124" s="95"/>
      <c r="ES124" s="95"/>
      <c r="ET124" s="95"/>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row>
    <row r="125" spans="3:201" s="49" customFormat="1" ht="30" customHeight="1">
      <c r="C125" s="100" t="s">
        <v>580</v>
      </c>
      <c r="D125" s="76"/>
      <c r="E125" s="76"/>
      <c r="F125" s="76"/>
      <c r="G125" s="76"/>
      <c r="H125" s="76"/>
      <c r="I125" s="76"/>
      <c r="J125" s="76"/>
      <c r="K125" s="76"/>
      <c r="L125" s="76"/>
      <c r="M125" s="94"/>
      <c r="N125" s="76"/>
      <c r="O125" s="76"/>
      <c r="P125" s="204"/>
      <c r="Q125" s="76"/>
      <c r="R125" s="95"/>
      <c r="S125" s="76"/>
      <c r="T125" s="76"/>
      <c r="U125" s="76"/>
      <c r="V125" s="76"/>
      <c r="W125" s="76"/>
      <c r="X125" s="76"/>
      <c r="Y125" s="76"/>
      <c r="Z125" s="76"/>
      <c r="AA125" s="76"/>
      <c r="AB125" s="76"/>
      <c r="AC125" s="76"/>
      <c r="AD125" s="76"/>
      <c r="AE125" s="76"/>
      <c r="AF125" s="76"/>
      <c r="AG125" s="95"/>
      <c r="AH125" s="95"/>
      <c r="AI125" s="95"/>
      <c r="AJ125" s="76"/>
      <c r="AK125" s="76"/>
      <c r="AL125" s="76"/>
      <c r="AM125" s="76"/>
      <c r="AN125" s="76"/>
      <c r="AO125" s="76"/>
      <c r="AP125" s="76"/>
      <c r="AQ125" s="76"/>
      <c r="AX125" s="97"/>
      <c r="AY125" s="97"/>
      <c r="AZ125" s="97"/>
      <c r="BA125" s="97"/>
      <c r="BB125" s="97"/>
      <c r="BE125" s="117"/>
      <c r="BF125" s="117"/>
      <c r="BG125" s="117"/>
      <c r="BH125" s="117"/>
      <c r="CL125" s="76"/>
      <c r="CM125" s="76"/>
      <c r="CN125" s="76"/>
      <c r="CO125" s="95"/>
      <c r="CP125" s="76"/>
      <c r="CQ125" s="96"/>
      <c r="CR125" s="96"/>
      <c r="CS125" s="96"/>
      <c r="CT125" s="96"/>
      <c r="CU125" s="96"/>
      <c r="CV125" s="96"/>
      <c r="CW125" s="96"/>
      <c r="CX125" s="96"/>
      <c r="CY125" s="96"/>
      <c r="CZ125" s="96"/>
      <c r="DA125" s="98"/>
      <c r="DB125" s="76"/>
      <c r="DC125" s="76"/>
      <c r="DD125" s="76"/>
      <c r="DE125" s="76"/>
      <c r="DF125" s="99"/>
      <c r="DG125" s="96"/>
      <c r="DH125" s="96"/>
      <c r="DI125" s="96"/>
      <c r="DJ125" s="96"/>
      <c r="DK125" s="96"/>
      <c r="DL125" s="96"/>
      <c r="DM125" s="96"/>
      <c r="DN125" s="96"/>
      <c r="DO125" s="95"/>
      <c r="DP125" s="95"/>
      <c r="DQ125" s="95"/>
      <c r="DR125" s="95"/>
      <c r="DS125" s="95"/>
      <c r="DT125" s="95"/>
      <c r="DU125" s="95"/>
      <c r="DV125" s="95"/>
      <c r="DW125" s="95"/>
      <c r="DX125" s="95"/>
      <c r="EC125" s="95"/>
      <c r="ED125" s="95"/>
      <c r="EE125" s="95"/>
      <c r="EF125" s="95"/>
      <c r="EG125" s="95"/>
      <c r="EH125" s="95"/>
      <c r="EI125" s="95"/>
      <c r="EJ125" s="95"/>
      <c r="EK125" s="95"/>
      <c r="EL125" s="95"/>
      <c r="EM125" s="95"/>
      <c r="EN125" s="95"/>
      <c r="EO125" s="95"/>
      <c r="EP125" s="95"/>
      <c r="EQ125" s="95"/>
      <c r="ER125" s="95"/>
      <c r="ES125" s="95"/>
      <c r="ET125" s="95"/>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row>
    <row r="126" spans="3:201" s="49" customFormat="1" ht="30" customHeight="1">
      <c r="C126" s="100" t="s">
        <v>581</v>
      </c>
      <c r="D126" s="76"/>
      <c r="E126" s="76"/>
      <c r="F126" s="76"/>
      <c r="G126" s="76"/>
      <c r="H126" s="76"/>
      <c r="I126" s="76"/>
      <c r="J126" s="76"/>
      <c r="K126" s="76"/>
      <c r="L126" s="76"/>
      <c r="M126" s="94"/>
      <c r="N126" s="76"/>
      <c r="O126" s="76"/>
      <c r="P126" s="204"/>
      <c r="Q126" s="76"/>
      <c r="R126" s="95"/>
      <c r="S126" s="76"/>
      <c r="T126" s="76"/>
      <c r="U126" s="76"/>
      <c r="V126" s="76"/>
      <c r="W126" s="76"/>
      <c r="X126" s="76"/>
      <c r="Y126" s="76"/>
      <c r="Z126" s="76"/>
      <c r="AA126" s="76"/>
      <c r="AB126" s="76"/>
      <c r="AC126" s="76"/>
      <c r="AD126" s="76"/>
      <c r="AE126" s="76"/>
      <c r="AF126" s="76"/>
      <c r="AG126" s="95"/>
      <c r="AH126" s="95"/>
      <c r="AI126" s="95"/>
      <c r="AJ126" s="76"/>
      <c r="AK126" s="76"/>
      <c r="AL126" s="76"/>
      <c r="AM126" s="76"/>
      <c r="AN126" s="76"/>
      <c r="AO126" s="76"/>
      <c r="AP126" s="76"/>
      <c r="AQ126" s="76"/>
      <c r="AX126" s="97"/>
      <c r="AY126" s="97"/>
      <c r="AZ126" s="97"/>
      <c r="BA126" s="97"/>
      <c r="BB126" s="97"/>
      <c r="BE126" s="117"/>
      <c r="BF126" s="117"/>
      <c r="BG126" s="117"/>
      <c r="BH126" s="117"/>
      <c r="CL126" s="76"/>
      <c r="CM126" s="76"/>
      <c r="CN126" s="76"/>
      <c r="CO126" s="95"/>
      <c r="CP126" s="76"/>
      <c r="CQ126" s="96"/>
      <c r="CR126" s="96"/>
      <c r="CS126" s="96"/>
      <c r="CT126" s="96"/>
      <c r="CU126" s="96"/>
      <c r="CV126" s="96"/>
      <c r="CW126" s="96"/>
      <c r="CX126" s="96"/>
      <c r="CY126" s="96"/>
      <c r="CZ126" s="96"/>
      <c r="DA126" s="98"/>
      <c r="DB126" s="76"/>
      <c r="DC126" s="76"/>
      <c r="DD126" s="76"/>
      <c r="DE126" s="76"/>
      <c r="DF126" s="99"/>
      <c r="DG126" s="96"/>
      <c r="DH126" s="96"/>
      <c r="DI126" s="96"/>
      <c r="DJ126" s="96"/>
      <c r="DK126" s="96"/>
      <c r="DL126" s="96"/>
      <c r="DM126" s="96"/>
      <c r="DN126" s="96"/>
      <c r="DO126" s="95"/>
      <c r="DP126" s="95"/>
      <c r="DQ126" s="95"/>
      <c r="DR126" s="95"/>
      <c r="DS126" s="95"/>
      <c r="DT126" s="95"/>
      <c r="DU126" s="95"/>
      <c r="DV126" s="95"/>
      <c r="DW126" s="95"/>
      <c r="DX126" s="95"/>
      <c r="EC126" s="95"/>
      <c r="ED126" s="95"/>
      <c r="EE126" s="95"/>
      <c r="EF126" s="95"/>
      <c r="EG126" s="95"/>
      <c r="EH126" s="95"/>
      <c r="EI126" s="95"/>
      <c r="EJ126" s="95"/>
      <c r="EK126" s="95"/>
      <c r="EL126" s="95"/>
      <c r="EM126" s="95"/>
      <c r="EN126" s="95"/>
      <c r="EO126" s="95"/>
      <c r="EP126" s="95"/>
      <c r="EQ126" s="95"/>
      <c r="ER126" s="95"/>
      <c r="ES126" s="95"/>
      <c r="ET126" s="95"/>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row>
    <row r="127" spans="3:201" s="49" customFormat="1" ht="30" customHeight="1">
      <c r="C127" s="100" t="s">
        <v>582</v>
      </c>
      <c r="D127" s="76"/>
      <c r="E127" s="76"/>
      <c r="F127" s="76"/>
      <c r="G127" s="76"/>
      <c r="H127" s="76"/>
      <c r="I127" s="76"/>
      <c r="J127" s="76"/>
      <c r="K127" s="76"/>
      <c r="L127" s="76"/>
      <c r="M127" s="94"/>
      <c r="N127" s="76"/>
      <c r="O127" s="76"/>
      <c r="P127" s="204"/>
      <c r="Q127" s="76"/>
      <c r="R127" s="95"/>
      <c r="S127" s="76"/>
      <c r="T127" s="76"/>
      <c r="U127" s="76"/>
      <c r="V127" s="76"/>
      <c r="W127" s="76"/>
      <c r="X127" s="76"/>
      <c r="Y127" s="76"/>
      <c r="Z127" s="76"/>
      <c r="AA127" s="76"/>
      <c r="AB127" s="76"/>
      <c r="AC127" s="76"/>
      <c r="AD127" s="76"/>
      <c r="AE127" s="76"/>
      <c r="AF127" s="76"/>
      <c r="AG127" s="95"/>
      <c r="AH127" s="95"/>
      <c r="AI127" s="95"/>
      <c r="AJ127" s="76"/>
      <c r="AK127" s="76"/>
      <c r="AL127" s="76"/>
      <c r="AM127" s="76"/>
      <c r="AN127" s="76"/>
      <c r="AO127" s="76"/>
      <c r="AP127" s="76"/>
      <c r="AQ127" s="76"/>
      <c r="AX127" s="97"/>
      <c r="AY127" s="97"/>
      <c r="AZ127" s="97"/>
      <c r="BA127" s="97"/>
      <c r="BB127" s="97"/>
      <c r="BE127" s="117"/>
      <c r="BF127" s="117"/>
      <c r="BG127" s="117"/>
      <c r="BH127" s="117"/>
      <c r="CL127" s="76"/>
      <c r="CM127" s="76"/>
      <c r="CN127" s="76"/>
      <c r="CO127" s="95"/>
      <c r="CP127" s="76"/>
      <c r="CQ127" s="96"/>
      <c r="CR127" s="96"/>
      <c r="CS127" s="96"/>
      <c r="CT127" s="96"/>
      <c r="CU127" s="96"/>
      <c r="CV127" s="96"/>
      <c r="CW127" s="96"/>
      <c r="CX127" s="96"/>
      <c r="CY127" s="96"/>
      <c r="CZ127" s="96"/>
      <c r="DA127" s="98"/>
      <c r="DB127" s="76"/>
      <c r="DC127" s="76"/>
      <c r="DD127" s="76"/>
      <c r="DE127" s="76"/>
      <c r="DF127" s="99"/>
      <c r="DG127" s="96"/>
      <c r="DH127" s="96"/>
      <c r="DI127" s="96"/>
      <c r="DJ127" s="96"/>
      <c r="DK127" s="96"/>
      <c r="DL127" s="96"/>
      <c r="DM127" s="96"/>
      <c r="DN127" s="96"/>
      <c r="DO127" s="95"/>
      <c r="DP127" s="95"/>
      <c r="DQ127" s="95"/>
      <c r="DR127" s="95"/>
      <c r="DS127" s="95"/>
      <c r="DT127" s="95"/>
      <c r="DU127" s="95"/>
      <c r="DV127" s="95"/>
      <c r="DW127" s="95"/>
      <c r="DX127" s="95"/>
      <c r="EC127" s="95"/>
      <c r="ED127" s="95"/>
      <c r="EE127" s="95"/>
      <c r="EF127" s="95"/>
      <c r="EG127" s="95"/>
      <c r="EH127" s="95"/>
      <c r="EI127" s="95"/>
      <c r="EJ127" s="95"/>
      <c r="EK127" s="95"/>
      <c r="EL127" s="95"/>
      <c r="EM127" s="95"/>
      <c r="EN127" s="95"/>
      <c r="EO127" s="95"/>
      <c r="EP127" s="95"/>
      <c r="EQ127" s="95"/>
      <c r="ER127" s="95"/>
      <c r="ES127" s="95"/>
      <c r="ET127" s="95"/>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row>
    <row r="128" spans="3:201" s="49" customFormat="1" ht="30" customHeight="1">
      <c r="C128" s="100" t="s">
        <v>583</v>
      </c>
      <c r="D128" s="76"/>
      <c r="E128" s="76"/>
      <c r="F128" s="76"/>
      <c r="G128" s="76"/>
      <c r="H128" s="76"/>
      <c r="I128" s="76"/>
      <c r="J128" s="76"/>
      <c r="K128" s="76"/>
      <c r="L128" s="76"/>
      <c r="M128" s="94"/>
      <c r="N128" s="76"/>
      <c r="O128" s="76"/>
      <c r="P128" s="204"/>
      <c r="Q128" s="76"/>
      <c r="R128" s="95"/>
      <c r="S128" s="76"/>
      <c r="T128" s="76"/>
      <c r="U128" s="76"/>
      <c r="V128" s="76"/>
      <c r="W128" s="76"/>
      <c r="X128" s="76"/>
      <c r="Y128" s="76"/>
      <c r="Z128" s="76"/>
      <c r="AA128" s="76"/>
      <c r="AB128" s="76"/>
      <c r="AC128" s="76"/>
      <c r="AD128" s="76"/>
      <c r="AE128" s="76"/>
      <c r="AF128" s="76"/>
      <c r="AG128" s="95"/>
      <c r="AH128" s="95"/>
      <c r="AI128" s="95"/>
      <c r="AJ128" s="76"/>
      <c r="AK128" s="76"/>
      <c r="AL128" s="76"/>
      <c r="AM128" s="76"/>
      <c r="AN128" s="76"/>
      <c r="AO128" s="76"/>
      <c r="AP128" s="76"/>
      <c r="AQ128" s="76"/>
      <c r="AX128" s="97"/>
      <c r="AY128" s="97"/>
      <c r="AZ128" s="97"/>
      <c r="BA128" s="97"/>
      <c r="BB128" s="97"/>
      <c r="BE128" s="117"/>
      <c r="BF128" s="117"/>
      <c r="BG128" s="117"/>
      <c r="BH128" s="117"/>
      <c r="CL128" s="76"/>
      <c r="CM128" s="76"/>
      <c r="CN128" s="76"/>
      <c r="CO128" s="95"/>
      <c r="CP128" s="76"/>
      <c r="CQ128" s="96"/>
      <c r="CR128" s="96"/>
      <c r="CS128" s="96"/>
      <c r="CT128" s="96"/>
      <c r="CU128" s="96"/>
      <c r="CV128" s="96"/>
      <c r="CW128" s="96"/>
      <c r="CX128" s="96"/>
      <c r="CY128" s="96"/>
      <c r="CZ128" s="96"/>
      <c r="DA128" s="98"/>
      <c r="DB128" s="76"/>
      <c r="DC128" s="76"/>
      <c r="DD128" s="76"/>
      <c r="DE128" s="76"/>
      <c r="DF128" s="99"/>
      <c r="DG128" s="96"/>
      <c r="DH128" s="96"/>
      <c r="DI128" s="96"/>
      <c r="DJ128" s="96"/>
      <c r="DK128" s="96"/>
      <c r="DL128" s="96"/>
      <c r="DM128" s="96"/>
      <c r="DN128" s="96"/>
      <c r="DO128" s="95"/>
      <c r="DP128" s="95"/>
      <c r="DQ128" s="95"/>
      <c r="DR128" s="95"/>
      <c r="DS128" s="95"/>
      <c r="DT128" s="95"/>
      <c r="DU128" s="95"/>
      <c r="DV128" s="95"/>
      <c r="DW128" s="95"/>
      <c r="DX128" s="95"/>
      <c r="EC128" s="95"/>
      <c r="ED128" s="95"/>
      <c r="EE128" s="95"/>
      <c r="EF128" s="95"/>
      <c r="EG128" s="95"/>
      <c r="EH128" s="95"/>
      <c r="EI128" s="95"/>
      <c r="EJ128" s="95"/>
      <c r="EK128" s="95"/>
      <c r="EL128" s="95"/>
      <c r="EM128" s="95"/>
      <c r="EN128" s="95"/>
      <c r="EO128" s="95"/>
      <c r="EP128" s="95"/>
      <c r="EQ128" s="95"/>
      <c r="ER128" s="95"/>
      <c r="ES128" s="95"/>
      <c r="ET128" s="95"/>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row>
    <row r="129" spans="3:201" s="49" customFormat="1" ht="30" customHeight="1">
      <c r="C129" s="100" t="s">
        <v>584</v>
      </c>
      <c r="D129" s="76"/>
      <c r="E129" s="76"/>
      <c r="F129" s="76"/>
      <c r="G129" s="76"/>
      <c r="H129" s="76"/>
      <c r="I129" s="76"/>
      <c r="J129" s="76"/>
      <c r="K129" s="76"/>
      <c r="L129" s="76"/>
      <c r="M129" s="94"/>
      <c r="N129" s="76"/>
      <c r="O129" s="76"/>
      <c r="P129" s="204"/>
      <c r="Q129" s="76"/>
      <c r="R129" s="95"/>
      <c r="S129" s="76"/>
      <c r="T129" s="76"/>
      <c r="U129" s="76"/>
      <c r="V129" s="76"/>
      <c r="W129" s="76"/>
      <c r="X129" s="76"/>
      <c r="Y129" s="76"/>
      <c r="Z129" s="76"/>
      <c r="AA129" s="76"/>
      <c r="AB129" s="76"/>
      <c r="AC129" s="76"/>
      <c r="AD129" s="76"/>
      <c r="AE129" s="76"/>
      <c r="AF129" s="76"/>
      <c r="AG129" s="95"/>
      <c r="AH129" s="95"/>
      <c r="AI129" s="95"/>
      <c r="AJ129" s="76"/>
      <c r="AK129" s="76"/>
      <c r="AL129" s="76"/>
      <c r="AM129" s="76"/>
      <c r="AN129" s="76"/>
      <c r="AO129" s="76"/>
      <c r="AP129" s="76"/>
      <c r="AQ129" s="76"/>
      <c r="AX129" s="97"/>
      <c r="AY129" s="97"/>
      <c r="AZ129" s="97"/>
      <c r="BA129" s="97"/>
      <c r="BB129" s="97"/>
      <c r="BE129" s="117"/>
      <c r="BF129" s="117"/>
      <c r="BG129" s="117"/>
      <c r="BH129" s="117"/>
      <c r="CL129" s="76"/>
      <c r="CM129" s="76"/>
      <c r="CN129" s="76"/>
      <c r="CO129" s="95"/>
      <c r="CP129" s="76"/>
      <c r="CQ129" s="96"/>
      <c r="CR129" s="96"/>
      <c r="CS129" s="96"/>
      <c r="CT129" s="96"/>
      <c r="CU129" s="96"/>
      <c r="CV129" s="96"/>
      <c r="CW129" s="96"/>
      <c r="CX129" s="96"/>
      <c r="CY129" s="96"/>
      <c r="CZ129" s="96"/>
      <c r="DA129" s="98"/>
      <c r="DB129" s="76"/>
      <c r="DC129" s="76"/>
      <c r="DD129" s="76"/>
      <c r="DE129" s="76"/>
      <c r="DF129" s="99"/>
      <c r="DG129" s="96"/>
      <c r="DH129" s="96"/>
      <c r="DI129" s="96"/>
      <c r="DJ129" s="96"/>
      <c r="DK129" s="96"/>
      <c r="DL129" s="96"/>
      <c r="DM129" s="96"/>
      <c r="DN129" s="96"/>
      <c r="DO129" s="95"/>
      <c r="DP129" s="95"/>
      <c r="DQ129" s="95"/>
      <c r="DR129" s="95"/>
      <c r="DS129" s="95"/>
      <c r="DT129" s="95"/>
      <c r="DU129" s="95"/>
      <c r="DV129" s="95"/>
      <c r="DW129" s="95"/>
      <c r="DX129" s="95"/>
      <c r="EC129" s="95"/>
      <c r="ED129" s="95"/>
      <c r="EE129" s="95"/>
      <c r="EF129" s="95"/>
      <c r="EG129" s="95"/>
      <c r="EH129" s="95"/>
      <c r="EI129" s="95"/>
      <c r="EJ129" s="95"/>
      <c r="EK129" s="95"/>
      <c r="EL129" s="95"/>
      <c r="EM129" s="95"/>
      <c r="EN129" s="95"/>
      <c r="EO129" s="95"/>
      <c r="EP129" s="95"/>
      <c r="EQ129" s="95"/>
      <c r="ER129" s="95"/>
      <c r="ES129" s="95"/>
      <c r="ET129" s="95"/>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row>
    <row r="130" spans="3:201" s="49" customFormat="1" ht="30" customHeight="1">
      <c r="C130" s="100" t="s">
        <v>585</v>
      </c>
      <c r="D130" s="76"/>
      <c r="E130" s="76"/>
      <c r="F130" s="76"/>
      <c r="G130" s="76"/>
      <c r="H130" s="76"/>
      <c r="I130" s="76"/>
      <c r="J130" s="76"/>
      <c r="K130" s="76"/>
      <c r="L130" s="76"/>
      <c r="M130" s="94"/>
      <c r="N130" s="76"/>
      <c r="O130" s="76"/>
      <c r="P130" s="204"/>
      <c r="Q130" s="76"/>
      <c r="R130" s="95"/>
      <c r="S130" s="76"/>
      <c r="T130" s="76"/>
      <c r="U130" s="76"/>
      <c r="V130" s="76"/>
      <c r="W130" s="76"/>
      <c r="X130" s="76"/>
      <c r="Y130" s="76"/>
      <c r="Z130" s="76"/>
      <c r="AA130" s="76"/>
      <c r="AB130" s="76"/>
      <c r="AC130" s="76"/>
      <c r="AD130" s="76"/>
      <c r="AE130" s="76"/>
      <c r="AF130" s="76"/>
      <c r="AG130" s="95"/>
      <c r="AH130" s="95"/>
      <c r="AI130" s="95"/>
      <c r="AJ130" s="76"/>
      <c r="AK130" s="76"/>
      <c r="AL130" s="76"/>
      <c r="AM130" s="76"/>
      <c r="AN130" s="76"/>
      <c r="AO130" s="76"/>
      <c r="AP130" s="76"/>
      <c r="AQ130" s="76"/>
      <c r="AX130" s="97"/>
      <c r="AY130" s="97"/>
      <c r="AZ130" s="97"/>
      <c r="BA130" s="97"/>
      <c r="BB130" s="97"/>
      <c r="BE130" s="117"/>
      <c r="BF130" s="117"/>
      <c r="BG130" s="117"/>
      <c r="BH130" s="117"/>
      <c r="CL130" s="76"/>
      <c r="CM130" s="76"/>
      <c r="CN130" s="76"/>
      <c r="CO130" s="95"/>
      <c r="CP130" s="76"/>
      <c r="CQ130" s="96"/>
      <c r="CR130" s="96"/>
      <c r="CS130" s="96"/>
      <c r="CT130" s="96"/>
      <c r="CU130" s="96"/>
      <c r="CV130" s="96"/>
      <c r="CW130" s="96"/>
      <c r="CX130" s="96"/>
      <c r="CY130" s="96"/>
      <c r="CZ130" s="96"/>
      <c r="DA130" s="98"/>
      <c r="DB130" s="76"/>
      <c r="DC130" s="76"/>
      <c r="DD130" s="76"/>
      <c r="DE130" s="76"/>
      <c r="DF130" s="99"/>
      <c r="DG130" s="96"/>
      <c r="DH130" s="96"/>
      <c r="DI130" s="96"/>
      <c r="DJ130" s="96"/>
      <c r="DK130" s="96"/>
      <c r="DL130" s="96"/>
      <c r="DM130" s="96"/>
      <c r="DN130" s="96"/>
      <c r="DO130" s="95"/>
      <c r="DP130" s="95"/>
      <c r="DQ130" s="95"/>
      <c r="DR130" s="95"/>
      <c r="DS130" s="95"/>
      <c r="DT130" s="95"/>
      <c r="DU130" s="95"/>
      <c r="DV130" s="95"/>
      <c r="DW130" s="95"/>
      <c r="DX130" s="95"/>
      <c r="EC130" s="95"/>
      <c r="ED130" s="95"/>
      <c r="EE130" s="95"/>
      <c r="EF130" s="95"/>
      <c r="EG130" s="95"/>
      <c r="EH130" s="95"/>
      <c r="EI130" s="95"/>
      <c r="EJ130" s="95"/>
      <c r="EK130" s="95"/>
      <c r="EL130" s="95"/>
      <c r="EM130" s="95"/>
      <c r="EN130" s="95"/>
      <c r="EO130" s="95"/>
      <c r="EP130" s="95"/>
      <c r="EQ130" s="95"/>
      <c r="ER130" s="95"/>
      <c r="ES130" s="95"/>
      <c r="ET130" s="95"/>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row>
    <row r="131" spans="3:201" s="49" customFormat="1" ht="30" customHeight="1">
      <c r="C131" s="100" t="s">
        <v>586</v>
      </c>
      <c r="D131" s="76"/>
      <c r="E131" s="76"/>
      <c r="F131" s="76"/>
      <c r="G131" s="76"/>
      <c r="H131" s="76"/>
      <c r="I131" s="76"/>
      <c r="J131" s="76"/>
      <c r="K131" s="76"/>
      <c r="L131" s="76"/>
      <c r="M131" s="94"/>
      <c r="N131" s="76"/>
      <c r="O131" s="76"/>
      <c r="P131" s="206"/>
      <c r="Q131" s="76"/>
      <c r="R131" s="95"/>
      <c r="S131" s="76"/>
      <c r="T131" s="76"/>
      <c r="U131" s="76"/>
      <c r="V131" s="76"/>
      <c r="W131" s="76"/>
      <c r="X131" s="76"/>
      <c r="Y131" s="76"/>
      <c r="Z131" s="76"/>
      <c r="AA131" s="76"/>
      <c r="AB131" s="76"/>
      <c r="AC131" s="76"/>
      <c r="AD131" s="76"/>
      <c r="AE131" s="76"/>
      <c r="AF131" s="76"/>
      <c r="AG131" s="95"/>
      <c r="AH131" s="95"/>
      <c r="AI131" s="95"/>
      <c r="AJ131" s="76"/>
      <c r="AK131" s="76"/>
      <c r="AL131" s="76"/>
      <c r="AM131" s="76"/>
      <c r="AN131" s="76"/>
      <c r="AO131" s="76"/>
      <c r="AP131" s="76"/>
      <c r="AQ131" s="76"/>
      <c r="AX131" s="97"/>
      <c r="AY131" s="97"/>
      <c r="AZ131" s="97"/>
      <c r="BA131" s="97"/>
      <c r="BB131" s="97"/>
      <c r="BE131" s="117"/>
      <c r="BF131" s="117"/>
      <c r="BG131" s="117"/>
      <c r="BH131" s="117"/>
      <c r="CL131" s="76"/>
      <c r="CM131" s="76"/>
      <c r="CN131" s="76"/>
      <c r="CO131" s="95"/>
      <c r="CP131" s="76"/>
      <c r="CQ131" s="96"/>
      <c r="CR131" s="96"/>
      <c r="CS131" s="96"/>
      <c r="CT131" s="96"/>
      <c r="CU131" s="96"/>
      <c r="CV131" s="96"/>
      <c r="CW131" s="96"/>
      <c r="CX131" s="96"/>
      <c r="CY131" s="96"/>
      <c r="CZ131" s="96"/>
      <c r="DA131" s="98"/>
      <c r="DB131" s="76"/>
      <c r="DC131" s="76"/>
      <c r="DD131" s="76"/>
      <c r="DE131" s="76"/>
      <c r="DF131" s="99"/>
      <c r="DG131" s="96"/>
      <c r="DH131" s="96"/>
      <c r="DI131" s="96"/>
      <c r="DJ131" s="96"/>
      <c r="DK131" s="96"/>
      <c r="DL131" s="96"/>
      <c r="DM131" s="96"/>
      <c r="DN131" s="96"/>
      <c r="DO131" s="95"/>
      <c r="DP131" s="95"/>
      <c r="DQ131" s="95"/>
      <c r="DR131" s="95"/>
      <c r="DS131" s="95"/>
      <c r="DT131" s="95"/>
      <c r="DU131" s="95"/>
      <c r="DV131" s="95"/>
      <c r="DW131" s="95"/>
      <c r="DX131" s="95"/>
      <c r="EC131" s="95"/>
      <c r="ED131" s="95"/>
      <c r="EE131" s="95"/>
      <c r="EF131" s="95"/>
      <c r="EG131" s="95"/>
      <c r="EH131" s="95"/>
      <c r="EI131" s="95"/>
      <c r="EJ131" s="95"/>
      <c r="EK131" s="95"/>
      <c r="EL131" s="95"/>
      <c r="EM131" s="95"/>
      <c r="EN131" s="95"/>
      <c r="EO131" s="95"/>
      <c r="EP131" s="95"/>
      <c r="EQ131" s="95"/>
      <c r="ER131" s="95"/>
      <c r="ES131" s="95"/>
      <c r="ET131" s="95"/>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row>
    <row r="132" spans="3:201" s="49" customFormat="1" ht="30" customHeight="1">
      <c r="C132" s="100" t="s">
        <v>587</v>
      </c>
      <c r="D132" s="76"/>
      <c r="E132" s="76"/>
      <c r="F132" s="76"/>
      <c r="G132" s="76"/>
      <c r="H132" s="76"/>
      <c r="I132" s="76"/>
      <c r="J132" s="76"/>
      <c r="K132" s="76"/>
      <c r="L132" s="76"/>
      <c r="M132" s="94"/>
      <c r="N132" s="76"/>
      <c r="O132" s="76"/>
      <c r="P132" s="207"/>
      <c r="Q132" s="76"/>
      <c r="R132" s="95"/>
      <c r="S132" s="76"/>
      <c r="T132" s="76"/>
      <c r="U132" s="76"/>
      <c r="V132" s="76"/>
      <c r="W132" s="76"/>
      <c r="X132" s="76"/>
      <c r="Y132" s="76"/>
      <c r="Z132" s="76"/>
      <c r="AA132" s="76"/>
      <c r="AB132" s="76"/>
      <c r="AC132" s="76"/>
      <c r="AD132" s="76"/>
      <c r="AE132" s="76"/>
      <c r="AF132" s="76"/>
      <c r="AG132" s="95"/>
      <c r="AH132" s="95"/>
      <c r="AI132" s="95"/>
      <c r="AJ132" s="76"/>
      <c r="AK132" s="76"/>
      <c r="AL132" s="76"/>
      <c r="AM132" s="76"/>
      <c r="AN132" s="76"/>
      <c r="AO132" s="76"/>
      <c r="AP132" s="76"/>
      <c r="AQ132" s="76"/>
      <c r="AX132" s="97"/>
      <c r="AY132" s="97"/>
      <c r="AZ132" s="97"/>
      <c r="BA132" s="97"/>
      <c r="BB132" s="97"/>
      <c r="BE132" s="117"/>
      <c r="BF132" s="117"/>
      <c r="BG132" s="117"/>
      <c r="BH132" s="117"/>
      <c r="CL132" s="76"/>
      <c r="CM132" s="76"/>
      <c r="CN132" s="76"/>
      <c r="CO132" s="95"/>
      <c r="CP132" s="76"/>
      <c r="CQ132" s="96"/>
      <c r="CR132" s="96"/>
      <c r="CS132" s="96"/>
      <c r="CT132" s="96"/>
      <c r="CU132" s="96"/>
      <c r="CV132" s="96"/>
      <c r="CW132" s="96"/>
      <c r="CX132" s="96"/>
      <c r="CY132" s="96"/>
      <c r="CZ132" s="96"/>
      <c r="DA132" s="98"/>
      <c r="DB132" s="76"/>
      <c r="DC132" s="76"/>
      <c r="DD132" s="76"/>
      <c r="DE132" s="76"/>
      <c r="DF132" s="99"/>
      <c r="DG132" s="96"/>
      <c r="DH132" s="96"/>
      <c r="DI132" s="96"/>
      <c r="DJ132" s="96"/>
      <c r="DK132" s="96"/>
      <c r="DL132" s="96"/>
      <c r="DM132" s="96"/>
      <c r="DN132" s="96"/>
      <c r="DO132" s="95"/>
      <c r="DP132" s="95"/>
      <c r="DQ132" s="95"/>
      <c r="DR132" s="95"/>
      <c r="DS132" s="95"/>
      <c r="DT132" s="95"/>
      <c r="DU132" s="95"/>
      <c r="DV132" s="95"/>
      <c r="DW132" s="95"/>
      <c r="DX132" s="95"/>
      <c r="EC132" s="95"/>
      <c r="ED132" s="95"/>
      <c r="EE132" s="95"/>
      <c r="EF132" s="95"/>
      <c r="EG132" s="95"/>
      <c r="EH132" s="95"/>
      <c r="EI132" s="95"/>
      <c r="EJ132" s="95"/>
      <c r="EK132" s="95"/>
      <c r="EL132" s="95"/>
      <c r="EM132" s="95"/>
      <c r="EN132" s="95"/>
      <c r="EO132" s="95"/>
      <c r="EP132" s="95"/>
      <c r="EQ132" s="95"/>
      <c r="ER132" s="95"/>
      <c r="ES132" s="95"/>
      <c r="ET132" s="95"/>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row>
    <row r="133" spans="3:201" s="49" customFormat="1" ht="30" customHeight="1">
      <c r="C133" s="131" t="s">
        <v>588</v>
      </c>
      <c r="D133" s="76"/>
      <c r="E133" s="76"/>
      <c r="F133" s="76"/>
      <c r="G133" s="76"/>
      <c r="H133" s="76"/>
      <c r="I133" s="76"/>
      <c r="J133" s="76"/>
      <c r="K133" s="76"/>
      <c r="L133" s="76"/>
      <c r="M133" s="94"/>
      <c r="N133" s="76"/>
      <c r="O133" s="76"/>
      <c r="P133" s="207"/>
      <c r="Q133" s="76"/>
      <c r="R133" s="95"/>
      <c r="S133" s="76"/>
      <c r="T133" s="76"/>
      <c r="U133" s="76"/>
      <c r="V133" s="76"/>
      <c r="W133" s="76"/>
      <c r="X133" s="76"/>
      <c r="Y133" s="76"/>
      <c r="Z133" s="76"/>
      <c r="AA133" s="76"/>
      <c r="AB133" s="76"/>
      <c r="AC133" s="76"/>
      <c r="AD133" s="76"/>
      <c r="AE133" s="76"/>
      <c r="AF133" s="76"/>
      <c r="AG133" s="95"/>
      <c r="AH133" s="95"/>
      <c r="AI133" s="95"/>
      <c r="AJ133" s="76"/>
      <c r="AK133" s="76"/>
      <c r="AL133" s="76"/>
      <c r="AM133" s="76"/>
      <c r="AN133" s="76"/>
      <c r="AO133" s="76"/>
      <c r="AP133" s="76"/>
      <c r="AQ133" s="76"/>
      <c r="AX133" s="97"/>
      <c r="AY133" s="97"/>
      <c r="AZ133" s="97"/>
      <c r="BA133" s="97"/>
      <c r="BB133" s="97"/>
      <c r="BE133" s="117"/>
      <c r="BF133" s="117"/>
      <c r="BG133" s="117"/>
      <c r="BH133" s="117"/>
      <c r="CL133" s="76"/>
      <c r="CM133" s="76"/>
      <c r="CN133" s="76"/>
      <c r="CO133" s="95"/>
      <c r="CP133" s="76"/>
      <c r="CQ133" s="96"/>
      <c r="CR133" s="96"/>
      <c r="CS133" s="96"/>
      <c r="CT133" s="96"/>
      <c r="CU133" s="96"/>
      <c r="CV133" s="96"/>
      <c r="CW133" s="96"/>
      <c r="CX133" s="96"/>
      <c r="CY133" s="96"/>
      <c r="CZ133" s="96"/>
      <c r="DA133" s="98"/>
      <c r="DB133" s="76"/>
      <c r="DC133" s="76"/>
      <c r="DD133" s="76"/>
      <c r="DE133" s="76"/>
      <c r="DF133" s="99"/>
      <c r="DG133" s="96"/>
      <c r="DH133" s="96"/>
      <c r="DI133" s="96"/>
      <c r="DJ133" s="96"/>
      <c r="DK133" s="96"/>
      <c r="DL133" s="96"/>
      <c r="DM133" s="96"/>
      <c r="DN133" s="96"/>
      <c r="DO133" s="95"/>
      <c r="DP133" s="95"/>
      <c r="DQ133" s="95"/>
      <c r="DR133" s="95"/>
      <c r="DS133" s="95"/>
      <c r="DT133" s="95"/>
      <c r="DU133" s="95"/>
      <c r="DV133" s="95"/>
      <c r="DW133" s="95"/>
      <c r="DX133" s="95"/>
      <c r="EC133" s="95"/>
      <c r="ED133" s="95"/>
      <c r="EE133" s="95"/>
      <c r="EF133" s="95"/>
      <c r="EG133" s="95"/>
      <c r="EH133" s="95"/>
      <c r="EI133" s="95"/>
      <c r="EJ133" s="95"/>
      <c r="EK133" s="95"/>
      <c r="EL133" s="95"/>
      <c r="EM133" s="95"/>
      <c r="EN133" s="95"/>
      <c r="EO133" s="95"/>
      <c r="EP133" s="95"/>
      <c r="EQ133" s="95"/>
      <c r="ER133" s="95"/>
      <c r="ES133" s="95"/>
      <c r="ET133" s="95"/>
      <c r="EX133" s="98"/>
      <c r="EY133" s="98"/>
      <c r="EZ133" s="98"/>
      <c r="FA133" s="98"/>
      <c r="FB133" s="98"/>
      <c r="FC133" s="98"/>
      <c r="FD133" s="98"/>
      <c r="FE133" s="98"/>
      <c r="FF133" s="98"/>
      <c r="FG133" s="98"/>
      <c r="FH133" s="98"/>
      <c r="FI133" s="98"/>
      <c r="FJ133" s="98"/>
      <c r="FK133" s="98"/>
      <c r="FL133" s="98"/>
      <c r="FM133" s="98"/>
      <c r="FN133" s="98"/>
      <c r="FO133" s="98"/>
      <c r="FP133" s="98"/>
      <c r="FQ133" s="98"/>
      <c r="FR133" s="98"/>
      <c r="FS133" s="98"/>
      <c r="FT133" s="98"/>
      <c r="FU133" s="98"/>
      <c r="FV133" s="98"/>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row>
    <row r="134" spans="3:201" s="49" customFormat="1" ht="30" customHeight="1">
      <c r="C134" s="133" t="s">
        <v>589</v>
      </c>
      <c r="D134" s="76"/>
      <c r="E134" s="76"/>
      <c r="F134" s="76"/>
      <c r="G134" s="76"/>
      <c r="H134" s="76"/>
      <c r="I134" s="76"/>
      <c r="J134" s="76"/>
      <c r="K134" s="76"/>
      <c r="L134" s="76"/>
      <c r="M134" s="94"/>
      <c r="N134" s="76"/>
      <c r="O134" s="76"/>
      <c r="P134" s="204"/>
      <c r="Q134" s="76"/>
      <c r="R134" s="95"/>
      <c r="S134" s="76"/>
      <c r="T134" s="76"/>
      <c r="U134" s="76"/>
      <c r="V134" s="76"/>
      <c r="W134" s="76"/>
      <c r="X134" s="76"/>
      <c r="Y134" s="76"/>
      <c r="Z134" s="76"/>
      <c r="AA134" s="76"/>
      <c r="AB134" s="76"/>
      <c r="AC134" s="76"/>
      <c r="AD134" s="76"/>
      <c r="AE134" s="76"/>
      <c r="AF134" s="76"/>
      <c r="AG134" s="95"/>
      <c r="AH134" s="95"/>
      <c r="AI134" s="95"/>
      <c r="AJ134" s="76"/>
      <c r="AK134" s="76"/>
      <c r="AL134" s="76"/>
      <c r="AM134" s="76"/>
      <c r="AN134" s="76"/>
      <c r="AO134" s="76"/>
      <c r="AP134" s="76"/>
      <c r="AQ134" s="76"/>
      <c r="AX134" s="97"/>
      <c r="AY134" s="97"/>
      <c r="AZ134" s="97"/>
      <c r="BA134" s="97"/>
      <c r="BB134" s="97"/>
      <c r="BE134" s="117"/>
      <c r="BF134" s="117"/>
      <c r="BG134" s="117"/>
      <c r="BH134" s="117"/>
      <c r="CL134" s="76"/>
      <c r="CM134" s="76"/>
      <c r="CN134" s="76"/>
      <c r="CO134" s="95"/>
      <c r="CP134" s="76"/>
      <c r="CQ134" s="96"/>
      <c r="CR134" s="96"/>
      <c r="CS134" s="96"/>
      <c r="CT134" s="96"/>
      <c r="CU134" s="96"/>
      <c r="CV134" s="96"/>
      <c r="CW134" s="96"/>
      <c r="CX134" s="96"/>
      <c r="CY134" s="96"/>
      <c r="CZ134" s="96"/>
      <c r="DA134" s="98"/>
      <c r="DB134" s="76"/>
      <c r="DC134" s="76"/>
      <c r="DD134" s="76"/>
      <c r="DE134" s="76"/>
      <c r="DF134" s="99"/>
      <c r="DG134" s="96"/>
      <c r="DH134" s="96"/>
      <c r="DI134" s="96"/>
      <c r="DJ134" s="96"/>
      <c r="DK134" s="96"/>
      <c r="DL134" s="96"/>
      <c r="DM134" s="96"/>
      <c r="DN134" s="96"/>
      <c r="DO134" s="95"/>
      <c r="DP134" s="95"/>
      <c r="DQ134" s="95"/>
      <c r="DR134" s="95"/>
      <c r="DS134" s="95"/>
      <c r="DT134" s="95"/>
      <c r="DU134" s="95"/>
      <c r="DV134" s="95"/>
      <c r="DW134" s="95"/>
      <c r="DX134" s="95"/>
      <c r="EC134" s="95"/>
      <c r="ED134" s="95"/>
      <c r="EE134" s="95"/>
      <c r="EF134" s="95"/>
      <c r="EG134" s="95"/>
      <c r="EH134" s="95"/>
      <c r="EI134" s="95"/>
      <c r="EJ134" s="95"/>
      <c r="EK134" s="95"/>
      <c r="EL134" s="95"/>
      <c r="EM134" s="95"/>
      <c r="EN134" s="95"/>
      <c r="EO134" s="95"/>
      <c r="EP134" s="95"/>
      <c r="EQ134" s="95"/>
      <c r="ER134" s="95"/>
      <c r="ES134" s="95"/>
      <c r="ET134" s="95"/>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row>
    <row r="135" spans="3:201" s="49" customFormat="1" ht="30" customHeight="1">
      <c r="C135" s="133" t="s">
        <v>590</v>
      </c>
      <c r="D135" s="76"/>
      <c r="E135" s="76"/>
      <c r="F135" s="76"/>
      <c r="G135" s="76"/>
      <c r="H135" s="76"/>
      <c r="I135" s="76"/>
      <c r="J135" s="76"/>
      <c r="K135" s="76"/>
      <c r="L135" s="76"/>
      <c r="M135" s="94"/>
      <c r="N135" s="76"/>
      <c r="O135" s="76"/>
      <c r="P135" s="204"/>
      <c r="Q135" s="76"/>
      <c r="R135" s="95"/>
      <c r="S135" s="76"/>
      <c r="T135" s="76"/>
      <c r="U135" s="76"/>
      <c r="V135" s="76"/>
      <c r="W135" s="76"/>
      <c r="X135" s="76"/>
      <c r="Y135" s="76"/>
      <c r="Z135" s="76"/>
      <c r="AA135" s="76"/>
      <c r="AB135" s="76"/>
      <c r="AC135" s="76"/>
      <c r="AD135" s="76"/>
      <c r="AE135" s="76"/>
      <c r="AF135" s="76"/>
      <c r="AG135" s="95"/>
      <c r="AH135" s="95"/>
      <c r="AI135" s="95"/>
      <c r="AJ135" s="76"/>
      <c r="AK135" s="76"/>
      <c r="AL135" s="76"/>
      <c r="AM135" s="76"/>
      <c r="AN135" s="76"/>
      <c r="AO135" s="76"/>
      <c r="AP135" s="76"/>
      <c r="AQ135" s="76"/>
      <c r="AX135" s="97"/>
      <c r="AY135" s="97"/>
      <c r="AZ135" s="97"/>
      <c r="BA135" s="97"/>
      <c r="BB135" s="97"/>
      <c r="BE135" s="117"/>
      <c r="BF135" s="117"/>
      <c r="BG135" s="117"/>
      <c r="BH135" s="117"/>
      <c r="CL135" s="76"/>
      <c r="CM135" s="76"/>
      <c r="CN135" s="76"/>
      <c r="CO135" s="95"/>
      <c r="CP135" s="76"/>
      <c r="CQ135" s="96"/>
      <c r="CR135" s="96"/>
      <c r="CS135" s="96"/>
      <c r="CT135" s="96"/>
      <c r="CU135" s="96"/>
      <c r="CV135" s="96"/>
      <c r="CW135" s="96"/>
      <c r="CX135" s="96"/>
      <c r="CY135" s="96"/>
      <c r="CZ135" s="96"/>
      <c r="DA135" s="98"/>
      <c r="DB135" s="76"/>
      <c r="DC135" s="76"/>
      <c r="DD135" s="76"/>
      <c r="DE135" s="76"/>
      <c r="DF135" s="99"/>
      <c r="DG135" s="96"/>
      <c r="DH135" s="96"/>
      <c r="DI135" s="96"/>
      <c r="DJ135" s="96"/>
      <c r="DK135" s="96"/>
      <c r="DL135" s="96"/>
      <c r="DM135" s="96"/>
      <c r="DN135" s="96"/>
      <c r="DO135" s="95"/>
      <c r="DP135" s="95"/>
      <c r="DQ135" s="95"/>
      <c r="DR135" s="95"/>
      <c r="DS135" s="95"/>
      <c r="DT135" s="95"/>
      <c r="DU135" s="95"/>
      <c r="DV135" s="95"/>
      <c r="DW135" s="95"/>
      <c r="DX135" s="95"/>
      <c r="EC135" s="95"/>
      <c r="ED135" s="95"/>
      <c r="EE135" s="95"/>
      <c r="EF135" s="95"/>
      <c r="EG135" s="95"/>
      <c r="EH135" s="95"/>
      <c r="EI135" s="95"/>
      <c r="EJ135" s="95"/>
      <c r="EK135" s="95"/>
      <c r="EL135" s="95"/>
      <c r="EM135" s="95"/>
      <c r="EN135" s="95"/>
      <c r="EO135" s="95"/>
      <c r="EP135" s="95"/>
      <c r="EQ135" s="95"/>
      <c r="ER135" s="95"/>
      <c r="ES135" s="95"/>
      <c r="ET135" s="95"/>
      <c r="EX135" s="98"/>
      <c r="EY135" s="98"/>
      <c r="EZ135" s="98"/>
      <c r="FA135" s="98"/>
      <c r="FB135" s="98"/>
      <c r="FC135" s="98"/>
      <c r="FD135" s="98"/>
      <c r="FE135" s="98"/>
      <c r="FF135" s="98"/>
      <c r="FG135" s="98"/>
      <c r="FH135" s="98"/>
      <c r="FI135" s="98"/>
      <c r="FJ135" s="98"/>
      <c r="FK135" s="98"/>
      <c r="FL135" s="98"/>
      <c r="FM135" s="98"/>
      <c r="FN135" s="98"/>
      <c r="FO135" s="98"/>
      <c r="FP135" s="98"/>
      <c r="FQ135" s="98"/>
      <c r="FR135" s="98"/>
      <c r="FS135" s="98"/>
      <c r="FT135" s="98"/>
      <c r="FU135" s="98"/>
      <c r="FV135" s="98"/>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row>
    <row r="136" spans="3:201" s="49" customFormat="1" ht="30" customHeight="1">
      <c r="C136" s="100" t="s">
        <v>591</v>
      </c>
      <c r="D136" s="76"/>
      <c r="E136" s="76"/>
      <c r="F136" s="76"/>
      <c r="G136" s="76"/>
      <c r="H136" s="76"/>
      <c r="I136" s="76"/>
      <c r="J136" s="76"/>
      <c r="K136" s="76"/>
      <c r="L136" s="76"/>
      <c r="M136" s="94"/>
      <c r="N136" s="76"/>
      <c r="O136" s="76"/>
      <c r="P136" s="204"/>
      <c r="Q136" s="76"/>
      <c r="R136" s="95"/>
      <c r="S136" s="76"/>
      <c r="T136" s="76"/>
      <c r="U136" s="76"/>
      <c r="V136" s="76"/>
      <c r="W136" s="76"/>
      <c r="X136" s="76"/>
      <c r="Y136" s="76"/>
      <c r="Z136" s="76"/>
      <c r="AA136" s="76"/>
      <c r="AB136" s="76"/>
      <c r="AC136" s="76"/>
      <c r="AD136" s="76"/>
      <c r="AE136" s="76"/>
      <c r="AF136" s="76"/>
      <c r="AG136" s="95"/>
      <c r="AH136" s="95"/>
      <c r="AI136" s="95"/>
      <c r="AJ136" s="76"/>
      <c r="AK136" s="76"/>
      <c r="AL136" s="76"/>
      <c r="AM136" s="76"/>
      <c r="AN136" s="76"/>
      <c r="AO136" s="76"/>
      <c r="AP136" s="76"/>
      <c r="AQ136" s="76"/>
      <c r="AX136" s="97"/>
      <c r="AY136" s="97"/>
      <c r="AZ136" s="97"/>
      <c r="BA136" s="97"/>
      <c r="BB136" s="97"/>
      <c r="BE136" s="117"/>
      <c r="BF136" s="117"/>
      <c r="BG136" s="117"/>
      <c r="BH136" s="117"/>
      <c r="CL136" s="76"/>
      <c r="CM136" s="76"/>
      <c r="CN136" s="76"/>
      <c r="CO136" s="95"/>
      <c r="CP136" s="76"/>
      <c r="CQ136" s="96"/>
      <c r="CR136" s="96"/>
      <c r="CS136" s="96"/>
      <c r="CT136" s="96"/>
      <c r="CU136" s="96"/>
      <c r="CV136" s="96"/>
      <c r="CW136" s="96"/>
      <c r="CX136" s="96"/>
      <c r="CY136" s="96"/>
      <c r="CZ136" s="96"/>
      <c r="DA136" s="98"/>
      <c r="DB136" s="76"/>
      <c r="DC136" s="76"/>
      <c r="DD136" s="76"/>
      <c r="DE136" s="76"/>
      <c r="DF136" s="99"/>
      <c r="DG136" s="96"/>
      <c r="DH136" s="96"/>
      <c r="DI136" s="96"/>
      <c r="DJ136" s="96"/>
      <c r="DK136" s="96"/>
      <c r="DL136" s="96"/>
      <c r="DM136" s="96"/>
      <c r="DN136" s="96"/>
      <c r="DO136" s="95"/>
      <c r="DP136" s="95"/>
      <c r="DQ136" s="95"/>
      <c r="DR136" s="95"/>
      <c r="DS136" s="95"/>
      <c r="DT136" s="95"/>
      <c r="DU136" s="95"/>
      <c r="DV136" s="95"/>
      <c r="DW136" s="95"/>
      <c r="DX136" s="95"/>
      <c r="EC136" s="95"/>
      <c r="ED136" s="95"/>
      <c r="EE136" s="95"/>
      <c r="EF136" s="95"/>
      <c r="EG136" s="95"/>
      <c r="EH136" s="95"/>
      <c r="EI136" s="95"/>
      <c r="EJ136" s="95"/>
      <c r="EK136" s="95"/>
      <c r="EL136" s="95"/>
      <c r="EM136" s="95"/>
      <c r="EN136" s="95"/>
      <c r="EO136" s="95"/>
      <c r="EP136" s="95"/>
      <c r="EQ136" s="95"/>
      <c r="ER136" s="95"/>
      <c r="ES136" s="95"/>
      <c r="ET136" s="95"/>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row>
    <row r="137" spans="3:201" s="49" customFormat="1" ht="30" customHeight="1">
      <c r="C137" s="100" t="s">
        <v>592</v>
      </c>
      <c r="D137" s="76"/>
      <c r="E137" s="76"/>
      <c r="F137" s="76"/>
      <c r="G137" s="76"/>
      <c r="H137" s="76"/>
      <c r="I137" s="76"/>
      <c r="J137" s="76"/>
      <c r="K137" s="76"/>
      <c r="L137" s="76"/>
      <c r="M137" s="94"/>
      <c r="N137" s="76"/>
      <c r="O137" s="76"/>
      <c r="P137" s="204"/>
      <c r="Q137" s="76"/>
      <c r="R137" s="95"/>
      <c r="S137" s="76"/>
      <c r="T137" s="76"/>
      <c r="U137" s="76"/>
      <c r="V137" s="76"/>
      <c r="W137" s="76"/>
      <c r="X137" s="76"/>
      <c r="Y137" s="76"/>
      <c r="Z137" s="76"/>
      <c r="AA137" s="76"/>
      <c r="AB137" s="76"/>
      <c r="AC137" s="76"/>
      <c r="AD137" s="76"/>
      <c r="AE137" s="76"/>
      <c r="AF137" s="76"/>
      <c r="AG137" s="95"/>
      <c r="AH137" s="95"/>
      <c r="AI137" s="95"/>
      <c r="AJ137" s="76"/>
      <c r="AK137" s="76"/>
      <c r="AL137" s="76"/>
      <c r="AM137" s="76"/>
      <c r="AN137" s="76"/>
      <c r="AO137" s="76"/>
      <c r="AP137" s="76"/>
      <c r="AQ137" s="76"/>
      <c r="AX137" s="97"/>
      <c r="AY137" s="97"/>
      <c r="AZ137" s="97"/>
      <c r="BA137" s="97"/>
      <c r="BB137" s="97"/>
      <c r="BE137" s="117"/>
      <c r="BF137" s="117"/>
      <c r="BG137" s="117"/>
      <c r="BH137" s="117"/>
      <c r="CL137" s="76"/>
      <c r="CM137" s="76"/>
      <c r="CN137" s="76"/>
      <c r="CO137" s="95"/>
      <c r="CP137" s="76"/>
      <c r="CQ137" s="96"/>
      <c r="CR137" s="96"/>
      <c r="CS137" s="96"/>
      <c r="CT137" s="96"/>
      <c r="CU137" s="96"/>
      <c r="CV137" s="96"/>
      <c r="CW137" s="96"/>
      <c r="CX137" s="96"/>
      <c r="CY137" s="96"/>
      <c r="CZ137" s="96"/>
      <c r="DA137" s="98"/>
      <c r="DB137" s="76"/>
      <c r="DC137" s="76"/>
      <c r="DD137" s="76"/>
      <c r="DE137" s="76"/>
      <c r="DF137" s="99"/>
      <c r="DG137" s="96"/>
      <c r="DH137" s="96"/>
      <c r="DI137" s="96"/>
      <c r="DJ137" s="96"/>
      <c r="DK137" s="96"/>
      <c r="DL137" s="96"/>
      <c r="DM137" s="96"/>
      <c r="DN137" s="96"/>
      <c r="DO137" s="95"/>
      <c r="DP137" s="95"/>
      <c r="DQ137" s="95"/>
      <c r="DR137" s="95"/>
      <c r="DS137" s="95"/>
      <c r="DT137" s="95"/>
      <c r="DU137" s="95"/>
      <c r="DV137" s="95"/>
      <c r="DW137" s="95"/>
      <c r="DX137" s="95"/>
      <c r="EC137" s="95"/>
      <c r="ED137" s="95"/>
      <c r="EE137" s="95"/>
      <c r="EF137" s="95"/>
      <c r="EG137" s="95"/>
      <c r="EH137" s="95"/>
      <c r="EI137" s="95"/>
      <c r="EJ137" s="95"/>
      <c r="EK137" s="95"/>
      <c r="EL137" s="95"/>
      <c r="EM137" s="95"/>
      <c r="EN137" s="95"/>
      <c r="EO137" s="95"/>
      <c r="EP137" s="95"/>
      <c r="EQ137" s="95"/>
      <c r="ER137" s="95"/>
      <c r="ES137" s="95"/>
      <c r="ET137" s="95"/>
      <c r="EX137" s="98"/>
      <c r="EY137" s="98"/>
      <c r="EZ137" s="98"/>
      <c r="FA137" s="98"/>
      <c r="FB137" s="98"/>
      <c r="FC137" s="98"/>
      <c r="FD137" s="98"/>
      <c r="FE137" s="98"/>
      <c r="FF137" s="98"/>
      <c r="FG137" s="98"/>
      <c r="FH137" s="98"/>
      <c r="FI137" s="98"/>
      <c r="FJ137" s="98"/>
      <c r="FK137" s="98"/>
      <c r="FL137" s="98"/>
      <c r="FM137" s="98"/>
      <c r="FN137" s="98"/>
      <c r="FO137" s="98"/>
      <c r="FP137" s="98"/>
      <c r="FQ137" s="98"/>
      <c r="FR137" s="98"/>
      <c r="FS137" s="98"/>
      <c r="FT137" s="98"/>
      <c r="FU137" s="98"/>
      <c r="FV137" s="98"/>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row>
    <row r="138" spans="3:201" s="49" customFormat="1" ht="30" customHeight="1">
      <c r="C138" s="100" t="s">
        <v>593</v>
      </c>
      <c r="D138" s="76"/>
      <c r="E138" s="76"/>
      <c r="F138" s="76"/>
      <c r="G138" s="76"/>
      <c r="H138" s="76"/>
      <c r="I138" s="76"/>
      <c r="J138" s="76"/>
      <c r="K138" s="76"/>
      <c r="L138" s="76"/>
      <c r="M138" s="94"/>
      <c r="N138" s="76"/>
      <c r="O138" s="76"/>
      <c r="P138" s="204"/>
      <c r="Q138" s="76"/>
      <c r="R138" s="95"/>
      <c r="S138" s="76"/>
      <c r="T138" s="76"/>
      <c r="U138" s="76"/>
      <c r="V138" s="76"/>
      <c r="W138" s="76"/>
      <c r="X138" s="76"/>
      <c r="Y138" s="76"/>
      <c r="Z138" s="76"/>
      <c r="AA138" s="76"/>
      <c r="AB138" s="76"/>
      <c r="AC138" s="76"/>
      <c r="AD138" s="76"/>
      <c r="AE138" s="76"/>
      <c r="AF138" s="76"/>
      <c r="AG138" s="95"/>
      <c r="AH138" s="95"/>
      <c r="AI138" s="95"/>
      <c r="AJ138" s="76"/>
      <c r="AK138" s="76"/>
      <c r="AL138" s="76"/>
      <c r="AM138" s="76"/>
      <c r="AN138" s="76"/>
      <c r="AO138" s="76"/>
      <c r="AP138" s="76"/>
      <c r="AQ138" s="76"/>
      <c r="AX138" s="97"/>
      <c r="AY138" s="97"/>
      <c r="AZ138" s="97"/>
      <c r="BA138" s="97"/>
      <c r="BB138" s="97"/>
      <c r="BE138" s="117"/>
      <c r="BF138" s="117"/>
      <c r="BG138" s="117"/>
      <c r="BH138" s="117"/>
      <c r="CL138" s="76"/>
      <c r="CM138" s="76"/>
      <c r="CN138" s="76"/>
      <c r="CO138" s="95"/>
      <c r="CP138" s="76"/>
      <c r="CQ138" s="96"/>
      <c r="CR138" s="96"/>
      <c r="CS138" s="96"/>
      <c r="CT138" s="96"/>
      <c r="CU138" s="96"/>
      <c r="CV138" s="96"/>
      <c r="CW138" s="96"/>
      <c r="CX138" s="96"/>
      <c r="CY138" s="96"/>
      <c r="CZ138" s="96"/>
      <c r="DA138" s="98"/>
      <c r="DB138" s="76"/>
      <c r="DC138" s="76"/>
      <c r="DD138" s="76"/>
      <c r="DE138" s="76"/>
      <c r="DF138" s="99"/>
      <c r="DG138" s="96"/>
      <c r="DH138" s="96"/>
      <c r="DI138" s="96"/>
      <c r="DJ138" s="96"/>
      <c r="DK138" s="96"/>
      <c r="DL138" s="96"/>
      <c r="DM138" s="96"/>
      <c r="DN138" s="96"/>
      <c r="DO138" s="95"/>
      <c r="DP138" s="95"/>
      <c r="DQ138" s="95"/>
      <c r="DR138" s="95"/>
      <c r="DS138" s="95"/>
      <c r="DT138" s="95"/>
      <c r="DU138" s="95"/>
      <c r="DV138" s="95"/>
      <c r="DW138" s="95"/>
      <c r="DX138" s="95"/>
      <c r="EC138" s="95"/>
      <c r="ED138" s="95"/>
      <c r="EE138" s="95"/>
      <c r="EF138" s="95"/>
      <c r="EG138" s="95"/>
      <c r="EH138" s="95"/>
      <c r="EI138" s="95"/>
      <c r="EJ138" s="95"/>
      <c r="EK138" s="95"/>
      <c r="EL138" s="95"/>
      <c r="EM138" s="95"/>
      <c r="EN138" s="95"/>
      <c r="EO138" s="95"/>
      <c r="EP138" s="95"/>
      <c r="EQ138" s="95"/>
      <c r="ER138" s="95"/>
      <c r="ES138" s="95"/>
      <c r="ET138" s="95"/>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row>
    <row r="139" spans="3:201" s="49" customFormat="1" ht="30" customHeight="1">
      <c r="C139" s="100" t="s">
        <v>594</v>
      </c>
      <c r="D139" s="76"/>
      <c r="E139" s="76"/>
      <c r="F139" s="76"/>
      <c r="G139" s="76"/>
      <c r="H139" s="76"/>
      <c r="I139" s="76"/>
      <c r="J139" s="76"/>
      <c r="K139" s="76"/>
      <c r="L139" s="76"/>
      <c r="M139" s="94"/>
      <c r="N139" s="76"/>
      <c r="O139" s="76"/>
      <c r="P139" s="204"/>
      <c r="Q139" s="76"/>
      <c r="R139" s="95"/>
      <c r="S139" s="76"/>
      <c r="T139" s="76"/>
      <c r="U139" s="76"/>
      <c r="V139" s="76"/>
      <c r="W139" s="76"/>
      <c r="X139" s="76"/>
      <c r="Y139" s="76"/>
      <c r="Z139" s="76"/>
      <c r="AA139" s="76"/>
      <c r="AB139" s="76"/>
      <c r="AC139" s="76"/>
      <c r="AD139" s="76"/>
      <c r="AE139" s="76"/>
      <c r="AF139" s="76"/>
      <c r="AG139" s="95"/>
      <c r="AH139" s="95"/>
      <c r="AI139" s="95"/>
      <c r="AJ139" s="76"/>
      <c r="AK139" s="76"/>
      <c r="AL139" s="76"/>
      <c r="AM139" s="76"/>
      <c r="AN139" s="76"/>
      <c r="AO139" s="76"/>
      <c r="AP139" s="76"/>
      <c r="AQ139" s="76"/>
      <c r="AX139" s="97"/>
      <c r="AY139" s="97"/>
      <c r="AZ139" s="97"/>
      <c r="BA139" s="97"/>
      <c r="BB139" s="97"/>
      <c r="BE139" s="117"/>
      <c r="BF139" s="117"/>
      <c r="BG139" s="117"/>
      <c r="BH139" s="117"/>
      <c r="CL139" s="76"/>
      <c r="CM139" s="76"/>
      <c r="CN139" s="76"/>
      <c r="CO139" s="95"/>
      <c r="CP139" s="76"/>
      <c r="CQ139" s="96"/>
      <c r="CR139" s="96"/>
      <c r="CS139" s="96"/>
      <c r="CT139" s="96"/>
      <c r="CU139" s="96"/>
      <c r="CV139" s="96"/>
      <c r="CW139" s="96"/>
      <c r="CX139" s="96"/>
      <c r="CY139" s="96"/>
      <c r="CZ139" s="96"/>
      <c r="DA139" s="98"/>
      <c r="DB139" s="76"/>
      <c r="DC139" s="76"/>
      <c r="DD139" s="76"/>
      <c r="DE139" s="76"/>
      <c r="DF139" s="99"/>
      <c r="DG139" s="96"/>
      <c r="DH139" s="96"/>
      <c r="DI139" s="96"/>
      <c r="DJ139" s="96"/>
      <c r="DK139" s="96"/>
      <c r="DL139" s="96"/>
      <c r="DM139" s="96"/>
      <c r="DN139" s="96"/>
      <c r="DO139" s="95"/>
      <c r="DP139" s="95"/>
      <c r="DQ139" s="95"/>
      <c r="DR139" s="95"/>
      <c r="DS139" s="95"/>
      <c r="DT139" s="95"/>
      <c r="DU139" s="95"/>
      <c r="DV139" s="95"/>
      <c r="DW139" s="95"/>
      <c r="DX139" s="95"/>
      <c r="EC139" s="95"/>
      <c r="ED139" s="95"/>
      <c r="EE139" s="95"/>
      <c r="EF139" s="95"/>
      <c r="EG139" s="95"/>
      <c r="EH139" s="95"/>
      <c r="EI139" s="95"/>
      <c r="EJ139" s="95"/>
      <c r="EK139" s="95"/>
      <c r="EL139" s="95"/>
      <c r="EM139" s="95"/>
      <c r="EN139" s="95"/>
      <c r="EO139" s="95"/>
      <c r="EP139" s="95"/>
      <c r="EQ139" s="95"/>
      <c r="ER139" s="95"/>
      <c r="ES139" s="95"/>
      <c r="ET139" s="95"/>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row>
    <row r="140" spans="3:201" s="49" customFormat="1" ht="30" customHeight="1">
      <c r="C140" s="100" t="s">
        <v>595</v>
      </c>
      <c r="D140" s="76"/>
      <c r="E140" s="76"/>
      <c r="F140" s="76"/>
      <c r="G140" s="76"/>
      <c r="H140" s="76"/>
      <c r="I140" s="76"/>
      <c r="J140" s="76"/>
      <c r="K140" s="76"/>
      <c r="L140" s="76"/>
      <c r="M140" s="94"/>
      <c r="N140" s="76"/>
      <c r="O140" s="76"/>
      <c r="P140" s="204"/>
      <c r="Q140" s="76"/>
      <c r="R140" s="95"/>
      <c r="S140" s="76"/>
      <c r="T140" s="76"/>
      <c r="U140" s="76"/>
      <c r="V140" s="76"/>
      <c r="W140" s="76"/>
      <c r="X140" s="76"/>
      <c r="Y140" s="76"/>
      <c r="Z140" s="76"/>
      <c r="AA140" s="76"/>
      <c r="AB140" s="76"/>
      <c r="AC140" s="76"/>
      <c r="AD140" s="76"/>
      <c r="AE140" s="76"/>
      <c r="AF140" s="76"/>
      <c r="AG140" s="95"/>
      <c r="AH140" s="95"/>
      <c r="AI140" s="95"/>
      <c r="AJ140" s="76"/>
      <c r="AK140" s="76"/>
      <c r="AL140" s="76"/>
      <c r="AM140" s="76"/>
      <c r="AN140" s="76"/>
      <c r="AO140" s="76"/>
      <c r="AP140" s="76"/>
      <c r="AQ140" s="76"/>
      <c r="AX140" s="97"/>
      <c r="AY140" s="97"/>
      <c r="AZ140" s="97"/>
      <c r="BA140" s="97"/>
      <c r="BB140" s="97"/>
      <c r="BE140" s="117"/>
      <c r="BF140" s="117"/>
      <c r="BG140" s="117"/>
      <c r="BH140" s="117"/>
      <c r="CL140" s="76"/>
      <c r="CM140" s="76"/>
      <c r="CN140" s="76"/>
      <c r="CO140" s="95"/>
      <c r="CP140" s="76"/>
      <c r="CQ140" s="96"/>
      <c r="CR140" s="96"/>
      <c r="CS140" s="96"/>
      <c r="CT140" s="96"/>
      <c r="CU140" s="96"/>
      <c r="CV140" s="96"/>
      <c r="CW140" s="96"/>
      <c r="CX140" s="96"/>
      <c r="CY140" s="96"/>
      <c r="CZ140" s="96"/>
      <c r="DA140" s="98"/>
      <c r="DB140" s="76"/>
      <c r="DC140" s="76"/>
      <c r="DD140" s="76"/>
      <c r="DE140" s="76"/>
      <c r="DF140" s="99"/>
      <c r="DG140" s="96"/>
      <c r="DH140" s="96"/>
      <c r="DI140" s="96"/>
      <c r="DJ140" s="96"/>
      <c r="DK140" s="96"/>
      <c r="DL140" s="96"/>
      <c r="DM140" s="96"/>
      <c r="DN140" s="96"/>
      <c r="DO140" s="95"/>
      <c r="DP140" s="95"/>
      <c r="DQ140" s="95"/>
      <c r="DR140" s="95"/>
      <c r="DS140" s="95"/>
      <c r="DT140" s="95"/>
      <c r="DU140" s="95"/>
      <c r="DV140" s="95"/>
      <c r="DW140" s="95"/>
      <c r="DX140" s="95"/>
      <c r="EC140" s="95"/>
      <c r="ED140" s="95"/>
      <c r="EE140" s="95"/>
      <c r="EF140" s="95"/>
      <c r="EG140" s="95"/>
      <c r="EH140" s="95"/>
      <c r="EI140" s="95"/>
      <c r="EJ140" s="95"/>
      <c r="EK140" s="95"/>
      <c r="EL140" s="95"/>
      <c r="EM140" s="95"/>
      <c r="EN140" s="95"/>
      <c r="EO140" s="95"/>
      <c r="EP140" s="95"/>
      <c r="EQ140" s="95"/>
      <c r="ER140" s="95"/>
      <c r="ES140" s="95"/>
      <c r="ET140" s="95"/>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row>
    <row r="141" spans="3:201" s="49" customFormat="1" ht="30" customHeight="1">
      <c r="C141" s="100" t="s">
        <v>596</v>
      </c>
      <c r="D141" s="76"/>
      <c r="E141" s="76"/>
      <c r="F141" s="76"/>
      <c r="G141" s="76"/>
      <c r="H141" s="76"/>
      <c r="I141" s="76"/>
      <c r="J141" s="76"/>
      <c r="K141" s="76"/>
      <c r="L141" s="76"/>
      <c r="M141" s="94"/>
      <c r="N141" s="76"/>
      <c r="O141" s="76"/>
      <c r="P141" s="204"/>
      <c r="Q141" s="76"/>
      <c r="R141" s="95"/>
      <c r="S141" s="76"/>
      <c r="T141" s="76"/>
      <c r="U141" s="76"/>
      <c r="V141" s="76"/>
      <c r="W141" s="76"/>
      <c r="X141" s="76"/>
      <c r="Y141" s="76"/>
      <c r="Z141" s="76"/>
      <c r="AA141" s="76"/>
      <c r="AB141" s="76"/>
      <c r="AC141" s="76"/>
      <c r="AD141" s="76"/>
      <c r="AE141" s="76"/>
      <c r="AF141" s="76"/>
      <c r="AG141" s="95"/>
      <c r="AH141" s="95"/>
      <c r="AI141" s="95"/>
      <c r="AJ141" s="76"/>
      <c r="AK141" s="76"/>
      <c r="AL141" s="76"/>
      <c r="AM141" s="76"/>
      <c r="AN141" s="76"/>
      <c r="AO141" s="76"/>
      <c r="AP141" s="76"/>
      <c r="AQ141" s="76"/>
      <c r="AX141" s="97"/>
      <c r="AY141" s="97"/>
      <c r="AZ141" s="97"/>
      <c r="BA141" s="97"/>
      <c r="BB141" s="97"/>
      <c r="BE141" s="117"/>
      <c r="BF141" s="117"/>
      <c r="BG141" s="117"/>
      <c r="BH141" s="117"/>
      <c r="CL141" s="76"/>
      <c r="CM141" s="76"/>
      <c r="CN141" s="76"/>
      <c r="CO141" s="95"/>
      <c r="CP141" s="76"/>
      <c r="CQ141" s="96"/>
      <c r="CR141" s="96"/>
      <c r="CS141" s="96"/>
      <c r="CT141" s="96"/>
      <c r="CU141" s="96"/>
      <c r="CV141" s="96"/>
      <c r="CW141" s="96"/>
      <c r="CX141" s="96"/>
      <c r="CY141" s="96"/>
      <c r="CZ141" s="96"/>
      <c r="DA141" s="98"/>
      <c r="DB141" s="76"/>
      <c r="DC141" s="76"/>
      <c r="DD141" s="76"/>
      <c r="DE141" s="76"/>
      <c r="DF141" s="99"/>
      <c r="DG141" s="96"/>
      <c r="DH141" s="96"/>
      <c r="DI141" s="96"/>
      <c r="DJ141" s="96"/>
      <c r="DK141" s="96"/>
      <c r="DL141" s="96"/>
      <c r="DM141" s="96"/>
      <c r="DN141" s="96"/>
      <c r="DO141" s="95"/>
      <c r="DP141" s="95"/>
      <c r="DQ141" s="95"/>
      <c r="DR141" s="95"/>
      <c r="DS141" s="95"/>
      <c r="DT141" s="95"/>
      <c r="DU141" s="95"/>
      <c r="DV141" s="95"/>
      <c r="DW141" s="95"/>
      <c r="DX141" s="95"/>
      <c r="EC141" s="95"/>
      <c r="ED141" s="95"/>
      <c r="EE141" s="95"/>
      <c r="EF141" s="95"/>
      <c r="EG141" s="95"/>
      <c r="EH141" s="95"/>
      <c r="EI141" s="95"/>
      <c r="EJ141" s="95"/>
      <c r="EK141" s="95"/>
      <c r="EL141" s="95"/>
      <c r="EM141" s="95"/>
      <c r="EN141" s="95"/>
      <c r="EO141" s="95"/>
      <c r="EP141" s="95"/>
      <c r="EQ141" s="95"/>
      <c r="ER141" s="95"/>
      <c r="ES141" s="95"/>
      <c r="ET141" s="95"/>
      <c r="EX141" s="98"/>
      <c r="EY141" s="98"/>
      <c r="EZ141" s="98"/>
      <c r="FA141" s="98"/>
      <c r="FB141" s="98"/>
      <c r="FC141" s="98"/>
      <c r="FD141" s="98"/>
      <c r="FE141" s="98"/>
      <c r="FF141" s="98"/>
      <c r="FG141" s="98"/>
      <c r="FH141" s="98"/>
      <c r="FI141" s="98"/>
      <c r="FJ141" s="98"/>
      <c r="FK141" s="98"/>
      <c r="FL141" s="98"/>
      <c r="FM141" s="98"/>
      <c r="FN141" s="98"/>
      <c r="FO141" s="98"/>
      <c r="FP141" s="98"/>
      <c r="FQ141" s="98"/>
      <c r="FR141" s="98"/>
      <c r="FS141" s="98"/>
      <c r="FT141" s="98"/>
      <c r="FU141" s="98"/>
      <c r="FV141" s="98"/>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row>
    <row r="142" spans="3:201" s="49" customFormat="1" ht="30" customHeight="1">
      <c r="C142" s="100" t="s">
        <v>597</v>
      </c>
      <c r="D142" s="76"/>
      <c r="E142" s="76"/>
      <c r="F142" s="76"/>
      <c r="G142" s="76"/>
      <c r="H142" s="76"/>
      <c r="I142" s="76"/>
      <c r="J142" s="76"/>
      <c r="K142" s="76"/>
      <c r="L142" s="76"/>
      <c r="M142" s="94"/>
      <c r="N142" s="76"/>
      <c r="O142" s="76"/>
      <c r="P142" s="204"/>
      <c r="Q142" s="76"/>
      <c r="R142" s="95"/>
      <c r="S142" s="76"/>
      <c r="T142" s="76"/>
      <c r="U142" s="76"/>
      <c r="V142" s="76"/>
      <c r="W142" s="76"/>
      <c r="X142" s="76"/>
      <c r="Y142" s="76"/>
      <c r="Z142" s="76"/>
      <c r="AA142" s="76"/>
      <c r="AB142" s="76"/>
      <c r="AC142" s="76"/>
      <c r="AD142" s="76"/>
      <c r="AE142" s="76"/>
      <c r="AF142" s="76"/>
      <c r="AG142" s="95"/>
      <c r="AH142" s="95"/>
      <c r="AI142" s="95"/>
      <c r="AJ142" s="76"/>
      <c r="AK142" s="76"/>
      <c r="AL142" s="76"/>
      <c r="AM142" s="76"/>
      <c r="AN142" s="76"/>
      <c r="AO142" s="76"/>
      <c r="AP142" s="76"/>
      <c r="AQ142" s="76"/>
      <c r="AX142" s="97"/>
      <c r="AY142" s="97"/>
      <c r="AZ142" s="97"/>
      <c r="BA142" s="97"/>
      <c r="BB142" s="97"/>
      <c r="BE142" s="117"/>
      <c r="BF142" s="117"/>
      <c r="BG142" s="117"/>
      <c r="BH142" s="117"/>
      <c r="CL142" s="76"/>
      <c r="CM142" s="76"/>
      <c r="CN142" s="76"/>
      <c r="CO142" s="95"/>
      <c r="CP142" s="76"/>
      <c r="CQ142" s="96"/>
      <c r="CR142" s="96"/>
      <c r="CS142" s="96"/>
      <c r="CT142" s="96"/>
      <c r="CU142" s="96"/>
      <c r="CV142" s="96"/>
      <c r="CW142" s="96"/>
      <c r="CX142" s="96"/>
      <c r="CY142" s="96"/>
      <c r="CZ142" s="96"/>
      <c r="DA142" s="98"/>
      <c r="DB142" s="76"/>
      <c r="DC142" s="76"/>
      <c r="DD142" s="76"/>
      <c r="DE142" s="76"/>
      <c r="DF142" s="99"/>
      <c r="DG142" s="96"/>
      <c r="DH142" s="96"/>
      <c r="DI142" s="96"/>
      <c r="DJ142" s="96"/>
      <c r="DK142" s="96"/>
      <c r="DL142" s="96"/>
      <c r="DM142" s="96"/>
      <c r="DN142" s="96"/>
      <c r="DO142" s="95"/>
      <c r="DP142" s="95"/>
      <c r="DQ142" s="95"/>
      <c r="DR142" s="95"/>
      <c r="DS142" s="95"/>
      <c r="DT142" s="95"/>
      <c r="DU142" s="95"/>
      <c r="DV142" s="95"/>
      <c r="DW142" s="95"/>
      <c r="DX142" s="95"/>
      <c r="EC142" s="95"/>
      <c r="ED142" s="95"/>
      <c r="EE142" s="95"/>
      <c r="EF142" s="95"/>
      <c r="EG142" s="95"/>
      <c r="EH142" s="95"/>
      <c r="EI142" s="95"/>
      <c r="EJ142" s="95"/>
      <c r="EK142" s="95"/>
      <c r="EL142" s="95"/>
      <c r="EM142" s="95"/>
      <c r="EN142" s="95"/>
      <c r="EO142" s="95"/>
      <c r="EP142" s="95"/>
      <c r="EQ142" s="95"/>
      <c r="ER142" s="95"/>
      <c r="ES142" s="95"/>
      <c r="ET142" s="95"/>
      <c r="EX142" s="98"/>
      <c r="EY142" s="98"/>
      <c r="EZ142" s="98"/>
      <c r="FA142" s="98"/>
      <c r="FB142" s="98"/>
      <c r="FC142" s="98"/>
      <c r="FD142" s="98"/>
      <c r="FE142" s="98"/>
      <c r="FF142" s="98"/>
      <c r="FG142" s="98"/>
      <c r="FH142" s="98"/>
      <c r="FI142" s="98"/>
      <c r="FJ142" s="98"/>
      <c r="FK142" s="98"/>
      <c r="FL142" s="98"/>
      <c r="FM142" s="98"/>
      <c r="FN142" s="98"/>
      <c r="FO142" s="98"/>
      <c r="FP142" s="98"/>
      <c r="FQ142" s="98"/>
      <c r="FR142" s="98"/>
      <c r="FS142" s="98"/>
      <c r="FT142" s="98"/>
      <c r="FU142" s="98"/>
      <c r="FV142" s="98"/>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row>
    <row r="143" spans="3:201" s="49" customFormat="1" ht="30" customHeight="1">
      <c r="C143" s="100" t="s">
        <v>598</v>
      </c>
      <c r="D143" s="76"/>
      <c r="E143" s="76"/>
      <c r="F143" s="76"/>
      <c r="G143" s="76"/>
      <c r="H143" s="76"/>
      <c r="I143" s="76"/>
      <c r="J143" s="76"/>
      <c r="K143" s="76"/>
      <c r="L143" s="76"/>
      <c r="M143" s="94"/>
      <c r="N143" s="76"/>
      <c r="O143" s="76"/>
      <c r="P143" s="204"/>
      <c r="Q143" s="76"/>
      <c r="R143" s="95"/>
      <c r="S143" s="76"/>
      <c r="T143" s="76"/>
      <c r="U143" s="76"/>
      <c r="V143" s="76"/>
      <c r="W143" s="76"/>
      <c r="X143" s="76"/>
      <c r="Y143" s="76"/>
      <c r="Z143" s="76"/>
      <c r="AA143" s="76"/>
      <c r="AB143" s="76"/>
      <c r="AC143" s="76"/>
      <c r="AD143" s="76"/>
      <c r="AE143" s="76"/>
      <c r="AF143" s="76"/>
      <c r="AG143" s="95"/>
      <c r="AH143" s="95"/>
      <c r="AI143" s="95"/>
      <c r="AJ143" s="76"/>
      <c r="AK143" s="76"/>
      <c r="AL143" s="76"/>
      <c r="AM143" s="76"/>
      <c r="AN143" s="76"/>
      <c r="AO143" s="76"/>
      <c r="AP143" s="76"/>
      <c r="AQ143" s="76"/>
      <c r="AX143" s="97"/>
      <c r="AY143" s="97"/>
      <c r="AZ143" s="97"/>
      <c r="BA143" s="97"/>
      <c r="BB143" s="97"/>
      <c r="BE143" s="117"/>
      <c r="BF143" s="117"/>
      <c r="BG143" s="117"/>
      <c r="BH143" s="117"/>
      <c r="CL143" s="76"/>
      <c r="CM143" s="76"/>
      <c r="CN143" s="76"/>
      <c r="CO143" s="95"/>
      <c r="CP143" s="76"/>
      <c r="CQ143" s="96"/>
      <c r="CR143" s="96"/>
      <c r="CS143" s="96"/>
      <c r="CT143" s="96"/>
      <c r="CU143" s="96"/>
      <c r="CV143" s="96"/>
      <c r="CW143" s="96"/>
      <c r="CX143" s="96"/>
      <c r="CY143" s="96"/>
      <c r="CZ143" s="96"/>
      <c r="DA143" s="98"/>
      <c r="DB143" s="76"/>
      <c r="DC143" s="76"/>
      <c r="DD143" s="76"/>
      <c r="DE143" s="76"/>
      <c r="DF143" s="99"/>
      <c r="DG143" s="96"/>
      <c r="DH143" s="96"/>
      <c r="DI143" s="96"/>
      <c r="DJ143" s="96"/>
      <c r="DK143" s="96"/>
      <c r="DL143" s="96"/>
      <c r="DM143" s="96"/>
      <c r="DN143" s="96"/>
      <c r="DO143" s="95"/>
      <c r="DP143" s="95"/>
      <c r="DQ143" s="95"/>
      <c r="DR143" s="95"/>
      <c r="DS143" s="95"/>
      <c r="DT143" s="95"/>
      <c r="DU143" s="95"/>
      <c r="DV143" s="95"/>
      <c r="DW143" s="95"/>
      <c r="DX143" s="95"/>
      <c r="EC143" s="95"/>
      <c r="ED143" s="95"/>
      <c r="EE143" s="95"/>
      <c r="EF143" s="95"/>
      <c r="EG143" s="95"/>
      <c r="EH143" s="95"/>
      <c r="EI143" s="95"/>
      <c r="EJ143" s="95"/>
      <c r="EK143" s="95"/>
      <c r="EL143" s="95"/>
      <c r="EM143" s="95"/>
      <c r="EN143" s="95"/>
      <c r="EO143" s="95"/>
      <c r="EP143" s="95"/>
      <c r="EQ143" s="95"/>
      <c r="ER143" s="95"/>
      <c r="ES143" s="95"/>
      <c r="ET143" s="95"/>
      <c r="EX143" s="98"/>
      <c r="EY143" s="98"/>
      <c r="EZ143" s="98"/>
      <c r="FA143" s="98"/>
      <c r="FB143" s="98"/>
      <c r="FC143" s="98"/>
      <c r="FD143" s="98"/>
      <c r="FE143" s="98"/>
      <c r="FF143" s="98"/>
      <c r="FG143" s="98"/>
      <c r="FH143" s="98"/>
      <c r="FI143" s="98"/>
      <c r="FJ143" s="98"/>
      <c r="FK143" s="98"/>
      <c r="FL143" s="98"/>
      <c r="FM143" s="98"/>
      <c r="FN143" s="98"/>
      <c r="FO143" s="98"/>
      <c r="FP143" s="98"/>
      <c r="FQ143" s="98"/>
      <c r="FR143" s="98"/>
      <c r="FS143" s="98"/>
      <c r="FT143" s="98"/>
      <c r="FU143" s="98"/>
      <c r="FV143" s="98"/>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row>
    <row r="144" spans="3:201" s="49" customFormat="1" ht="30" customHeight="1">
      <c r="C144" s="100" t="s">
        <v>599</v>
      </c>
      <c r="D144" s="76"/>
      <c r="E144" s="76"/>
      <c r="F144" s="76"/>
      <c r="G144" s="76"/>
      <c r="H144" s="76"/>
      <c r="I144" s="76"/>
      <c r="J144" s="76"/>
      <c r="K144" s="76"/>
      <c r="L144" s="76"/>
      <c r="M144" s="94"/>
      <c r="N144" s="76"/>
      <c r="O144" s="76"/>
      <c r="P144" s="204"/>
      <c r="Q144" s="76"/>
      <c r="R144" s="95"/>
      <c r="S144" s="76"/>
      <c r="T144" s="76"/>
      <c r="U144" s="76"/>
      <c r="V144" s="76"/>
      <c r="W144" s="76"/>
      <c r="X144" s="76"/>
      <c r="Y144" s="76"/>
      <c r="Z144" s="76"/>
      <c r="AA144" s="76"/>
      <c r="AB144" s="76"/>
      <c r="AC144" s="76"/>
      <c r="AD144" s="76"/>
      <c r="AE144" s="76"/>
      <c r="AF144" s="76"/>
      <c r="AG144" s="95"/>
      <c r="AH144" s="95"/>
      <c r="AI144" s="95"/>
      <c r="AJ144" s="76"/>
      <c r="AK144" s="76"/>
      <c r="AL144" s="76"/>
      <c r="AM144" s="76"/>
      <c r="AN144" s="76"/>
      <c r="AO144" s="76"/>
      <c r="AP144" s="76"/>
      <c r="AQ144" s="76"/>
      <c r="AX144" s="97"/>
      <c r="AY144" s="97"/>
      <c r="AZ144" s="97"/>
      <c r="BA144" s="97"/>
      <c r="BB144" s="97"/>
      <c r="BE144" s="117"/>
      <c r="BF144" s="117"/>
      <c r="BG144" s="117"/>
      <c r="BH144" s="117"/>
      <c r="CL144" s="76"/>
      <c r="CM144" s="76"/>
      <c r="CN144" s="76"/>
      <c r="CO144" s="95"/>
      <c r="CP144" s="76"/>
      <c r="CQ144" s="96"/>
      <c r="CR144" s="96"/>
      <c r="CS144" s="96"/>
      <c r="CT144" s="96"/>
      <c r="CU144" s="96"/>
      <c r="CV144" s="96"/>
      <c r="CW144" s="96"/>
      <c r="CX144" s="96"/>
      <c r="CY144" s="96"/>
      <c r="CZ144" s="96"/>
      <c r="DA144" s="98"/>
      <c r="DB144" s="76"/>
      <c r="DC144" s="76"/>
      <c r="DD144" s="76"/>
      <c r="DE144" s="76"/>
      <c r="DF144" s="99"/>
      <c r="DG144" s="96"/>
      <c r="DH144" s="96"/>
      <c r="DI144" s="96"/>
      <c r="DJ144" s="96"/>
      <c r="DK144" s="96"/>
      <c r="DL144" s="96"/>
      <c r="DM144" s="96"/>
      <c r="DN144" s="96"/>
      <c r="DO144" s="95"/>
      <c r="DP144" s="95"/>
      <c r="DQ144" s="95"/>
      <c r="DR144" s="95"/>
      <c r="DS144" s="95"/>
      <c r="DT144" s="95"/>
      <c r="DU144" s="95"/>
      <c r="DV144" s="95"/>
      <c r="DW144" s="95"/>
      <c r="DX144" s="95"/>
      <c r="EC144" s="95"/>
      <c r="ED144" s="95"/>
      <c r="EE144" s="95"/>
      <c r="EF144" s="95"/>
      <c r="EG144" s="95"/>
      <c r="EH144" s="95"/>
      <c r="EI144" s="95"/>
      <c r="EJ144" s="95"/>
      <c r="EK144" s="95"/>
      <c r="EL144" s="95"/>
      <c r="EM144" s="95"/>
      <c r="EN144" s="95"/>
      <c r="EO144" s="95"/>
      <c r="EP144" s="95"/>
      <c r="EQ144" s="95"/>
      <c r="ER144" s="95"/>
      <c r="ES144" s="95"/>
      <c r="ET144" s="95"/>
      <c r="EX144" s="98"/>
      <c r="EY144" s="98"/>
      <c r="EZ144" s="98"/>
      <c r="FA144" s="98"/>
      <c r="FB144" s="98"/>
      <c r="FC144" s="98"/>
      <c r="FD144" s="98"/>
      <c r="FE144" s="98"/>
      <c r="FF144" s="98"/>
      <c r="FG144" s="98"/>
      <c r="FH144" s="98"/>
      <c r="FI144" s="98"/>
      <c r="FJ144" s="98"/>
      <c r="FK144" s="98"/>
      <c r="FL144" s="98"/>
      <c r="FM144" s="98"/>
      <c r="FN144" s="98"/>
      <c r="FO144" s="98"/>
      <c r="FP144" s="98"/>
      <c r="FQ144" s="98"/>
      <c r="FR144" s="98"/>
      <c r="FS144" s="98"/>
      <c r="FT144" s="98"/>
      <c r="FU144" s="98"/>
      <c r="FV144" s="98"/>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row>
    <row r="145" spans="3:201" s="49" customFormat="1" ht="30" customHeight="1">
      <c r="C145" s="100" t="s">
        <v>600</v>
      </c>
      <c r="D145" s="76"/>
      <c r="E145" s="76"/>
      <c r="F145" s="76"/>
      <c r="G145" s="76"/>
      <c r="H145" s="76"/>
      <c r="I145" s="76"/>
      <c r="J145" s="76"/>
      <c r="K145" s="76"/>
      <c r="L145" s="76"/>
      <c r="M145" s="94"/>
      <c r="N145" s="76"/>
      <c r="O145" s="76"/>
      <c r="P145" s="204"/>
      <c r="Q145" s="76"/>
      <c r="R145" s="95"/>
      <c r="S145" s="76"/>
      <c r="T145" s="76"/>
      <c r="U145" s="76"/>
      <c r="V145" s="76"/>
      <c r="W145" s="76"/>
      <c r="X145" s="76"/>
      <c r="Y145" s="76"/>
      <c r="Z145" s="76"/>
      <c r="AA145" s="76"/>
      <c r="AB145" s="76"/>
      <c r="AC145" s="76"/>
      <c r="AD145" s="76"/>
      <c r="AE145" s="76"/>
      <c r="AF145" s="76"/>
      <c r="AG145" s="95"/>
      <c r="AH145" s="95"/>
      <c r="AI145" s="95"/>
      <c r="AJ145" s="76"/>
      <c r="AK145" s="76"/>
      <c r="AL145" s="76"/>
      <c r="AM145" s="76"/>
      <c r="AN145" s="76"/>
      <c r="AO145" s="76"/>
      <c r="AP145" s="76"/>
      <c r="AQ145" s="76"/>
      <c r="AX145" s="97"/>
      <c r="AY145" s="97"/>
      <c r="AZ145" s="97"/>
      <c r="BA145" s="97"/>
      <c r="BB145" s="97"/>
      <c r="BE145" s="117"/>
      <c r="BF145" s="117"/>
      <c r="BG145" s="117"/>
      <c r="BH145" s="117"/>
      <c r="CL145" s="76"/>
      <c r="CM145" s="76"/>
      <c r="CN145" s="76"/>
      <c r="CO145" s="95"/>
      <c r="CP145" s="76"/>
      <c r="CQ145" s="96"/>
      <c r="CR145" s="96"/>
      <c r="CS145" s="96"/>
      <c r="CT145" s="96"/>
      <c r="CU145" s="96"/>
      <c r="CV145" s="96"/>
      <c r="CW145" s="96"/>
      <c r="CX145" s="96"/>
      <c r="CY145" s="96"/>
      <c r="CZ145" s="96"/>
      <c r="DA145" s="98"/>
      <c r="DB145" s="76"/>
      <c r="DC145" s="76"/>
      <c r="DD145" s="76"/>
      <c r="DE145" s="76"/>
      <c r="DF145" s="99"/>
      <c r="DG145" s="96"/>
      <c r="DH145" s="96"/>
      <c r="DI145" s="96"/>
      <c r="DJ145" s="96"/>
      <c r="DK145" s="96"/>
      <c r="DL145" s="96"/>
      <c r="DM145" s="96"/>
      <c r="DN145" s="96"/>
      <c r="DO145" s="95"/>
      <c r="DP145" s="95"/>
      <c r="DQ145" s="95"/>
      <c r="DR145" s="95"/>
      <c r="DS145" s="95"/>
      <c r="DT145" s="95"/>
      <c r="DU145" s="95"/>
      <c r="DV145" s="95"/>
      <c r="DW145" s="95"/>
      <c r="DX145" s="95"/>
      <c r="EC145" s="95"/>
      <c r="ED145" s="95"/>
      <c r="EE145" s="95"/>
      <c r="EF145" s="95"/>
      <c r="EG145" s="95"/>
      <c r="EH145" s="95"/>
      <c r="EI145" s="95"/>
      <c r="EJ145" s="95"/>
      <c r="EK145" s="95"/>
      <c r="EL145" s="95"/>
      <c r="EM145" s="95"/>
      <c r="EN145" s="95"/>
      <c r="EO145" s="95"/>
      <c r="EP145" s="95"/>
      <c r="EQ145" s="95"/>
      <c r="ER145" s="95"/>
      <c r="ES145" s="95"/>
      <c r="ET145" s="95"/>
      <c r="EX145" s="98"/>
      <c r="EY145" s="98"/>
      <c r="EZ145" s="98"/>
      <c r="FA145" s="98"/>
      <c r="FB145" s="98"/>
      <c r="FC145" s="98"/>
      <c r="FD145" s="98"/>
      <c r="FE145" s="98"/>
      <c r="FF145" s="98"/>
      <c r="FG145" s="98"/>
      <c r="FH145" s="98"/>
      <c r="FI145" s="98"/>
      <c r="FJ145" s="98"/>
      <c r="FK145" s="98"/>
      <c r="FL145" s="98"/>
      <c r="FM145" s="98"/>
      <c r="FN145" s="98"/>
      <c r="FO145" s="98"/>
      <c r="FP145" s="98"/>
      <c r="FQ145" s="98"/>
      <c r="FR145" s="98"/>
      <c r="FS145" s="98"/>
      <c r="FT145" s="98"/>
      <c r="FU145" s="98"/>
      <c r="FV145" s="98"/>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row>
    <row r="146" spans="3:201" s="49" customFormat="1" ht="30" customHeight="1">
      <c r="C146" s="100" t="s">
        <v>601</v>
      </c>
      <c r="D146" s="76"/>
      <c r="E146" s="76"/>
      <c r="F146" s="76"/>
      <c r="G146" s="76"/>
      <c r="H146" s="76"/>
      <c r="I146" s="76"/>
      <c r="J146" s="76"/>
      <c r="K146" s="76"/>
      <c r="L146" s="76"/>
      <c r="M146" s="94"/>
      <c r="N146" s="76"/>
      <c r="O146" s="76"/>
      <c r="P146" s="206"/>
      <c r="Q146" s="76"/>
      <c r="R146" s="95"/>
      <c r="S146" s="76"/>
      <c r="T146" s="76"/>
      <c r="U146" s="76"/>
      <c r="V146" s="76"/>
      <c r="W146" s="76"/>
      <c r="X146" s="76"/>
      <c r="Y146" s="76"/>
      <c r="Z146" s="76"/>
      <c r="AA146" s="76"/>
      <c r="AB146" s="76"/>
      <c r="AC146" s="76"/>
      <c r="AD146" s="76"/>
      <c r="AE146" s="76"/>
      <c r="AF146" s="76"/>
      <c r="AG146" s="95"/>
      <c r="AH146" s="95"/>
      <c r="AI146" s="95"/>
      <c r="AJ146" s="76"/>
      <c r="AK146" s="76"/>
      <c r="AL146" s="76"/>
      <c r="AM146" s="76"/>
      <c r="AN146" s="76"/>
      <c r="AO146" s="76"/>
      <c r="AP146" s="76"/>
      <c r="AQ146" s="76"/>
      <c r="AX146" s="97"/>
      <c r="AY146" s="97"/>
      <c r="AZ146" s="97"/>
      <c r="BA146" s="97"/>
      <c r="BB146" s="97"/>
      <c r="BE146" s="117"/>
      <c r="BF146" s="117"/>
      <c r="BG146" s="117"/>
      <c r="BH146" s="117"/>
      <c r="CL146" s="76"/>
      <c r="CM146" s="76"/>
      <c r="CN146" s="76"/>
      <c r="CO146" s="95"/>
      <c r="CP146" s="76"/>
      <c r="CQ146" s="96"/>
      <c r="CR146" s="96"/>
      <c r="CS146" s="96"/>
      <c r="CT146" s="96"/>
      <c r="CU146" s="96"/>
      <c r="CV146" s="96"/>
      <c r="CW146" s="96"/>
      <c r="CX146" s="96"/>
      <c r="CY146" s="96"/>
      <c r="CZ146" s="96"/>
      <c r="DA146" s="98"/>
      <c r="DB146" s="76"/>
      <c r="DC146" s="76"/>
      <c r="DD146" s="76"/>
      <c r="DE146" s="76"/>
      <c r="DF146" s="99"/>
      <c r="DG146" s="96"/>
      <c r="DH146" s="96"/>
      <c r="DI146" s="96"/>
      <c r="DJ146" s="96"/>
      <c r="DK146" s="96"/>
      <c r="DL146" s="96"/>
      <c r="DM146" s="96"/>
      <c r="DN146" s="96"/>
      <c r="DO146" s="95"/>
      <c r="DP146" s="95"/>
      <c r="DQ146" s="95"/>
      <c r="DR146" s="95"/>
      <c r="DS146" s="95"/>
      <c r="DT146" s="95"/>
      <c r="DU146" s="95"/>
      <c r="DV146" s="95"/>
      <c r="DW146" s="95"/>
      <c r="DX146" s="95"/>
      <c r="EC146" s="95"/>
      <c r="ED146" s="95"/>
      <c r="EE146" s="95"/>
      <c r="EF146" s="95"/>
      <c r="EG146" s="95"/>
      <c r="EH146" s="95"/>
      <c r="EI146" s="95"/>
      <c r="EJ146" s="95"/>
      <c r="EK146" s="95"/>
      <c r="EL146" s="95"/>
      <c r="EM146" s="95"/>
      <c r="EN146" s="95"/>
      <c r="EO146" s="95"/>
      <c r="EP146" s="95"/>
      <c r="EQ146" s="95"/>
      <c r="ER146" s="95"/>
      <c r="ES146" s="95"/>
      <c r="ET146" s="95"/>
      <c r="EX146" s="98"/>
      <c r="EY146" s="98"/>
      <c r="EZ146" s="98"/>
      <c r="FA146" s="98"/>
      <c r="FB146" s="98"/>
      <c r="FC146" s="98"/>
      <c r="FD146" s="98"/>
      <c r="FE146" s="98"/>
      <c r="FF146" s="98"/>
      <c r="FG146" s="98"/>
      <c r="FH146" s="98"/>
      <c r="FI146" s="98"/>
      <c r="FJ146" s="98"/>
      <c r="FK146" s="98"/>
      <c r="FL146" s="98"/>
      <c r="FM146" s="98"/>
      <c r="FN146" s="98"/>
      <c r="FO146" s="98"/>
      <c r="FP146" s="98"/>
      <c r="FQ146" s="98"/>
      <c r="FR146" s="98"/>
      <c r="FS146" s="98"/>
      <c r="FT146" s="98"/>
      <c r="FU146" s="98"/>
      <c r="FV146" s="98"/>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row>
    <row r="147" spans="3:201" s="49" customFormat="1" ht="30" customHeight="1">
      <c r="C147" s="100" t="s">
        <v>602</v>
      </c>
      <c r="D147" s="76"/>
      <c r="E147" s="76"/>
      <c r="F147" s="76"/>
      <c r="G147" s="76"/>
      <c r="H147" s="76"/>
      <c r="I147" s="76"/>
      <c r="J147" s="76"/>
      <c r="K147" s="76"/>
      <c r="L147" s="76"/>
      <c r="M147" s="94"/>
      <c r="N147" s="76"/>
      <c r="O147" s="76"/>
      <c r="P147" s="206"/>
      <c r="Q147" s="76"/>
      <c r="R147" s="95"/>
      <c r="S147" s="76"/>
      <c r="T147" s="76"/>
      <c r="U147" s="76"/>
      <c r="V147" s="76"/>
      <c r="W147" s="76"/>
      <c r="X147" s="76"/>
      <c r="Y147" s="76"/>
      <c r="Z147" s="76"/>
      <c r="AA147" s="76"/>
      <c r="AB147" s="76"/>
      <c r="AC147" s="76"/>
      <c r="AD147" s="76"/>
      <c r="AE147" s="76"/>
      <c r="AF147" s="76"/>
      <c r="AG147" s="95"/>
      <c r="AH147" s="95"/>
      <c r="AI147" s="95"/>
      <c r="AJ147" s="76"/>
      <c r="AK147" s="76"/>
      <c r="AL147" s="76"/>
      <c r="AM147" s="76"/>
      <c r="AN147" s="76"/>
      <c r="AO147" s="76"/>
      <c r="AP147" s="76"/>
      <c r="AQ147" s="76"/>
      <c r="AX147" s="97"/>
      <c r="AY147" s="97"/>
      <c r="AZ147" s="97"/>
      <c r="BA147" s="97"/>
      <c r="BB147" s="97"/>
      <c r="BE147" s="117"/>
      <c r="BF147" s="117"/>
      <c r="BG147" s="117"/>
      <c r="BH147" s="117"/>
      <c r="CL147" s="76"/>
      <c r="CM147" s="76"/>
      <c r="CN147" s="76"/>
      <c r="CO147" s="95"/>
      <c r="CP147" s="76"/>
      <c r="CQ147" s="96"/>
      <c r="CR147" s="96"/>
      <c r="CS147" s="96"/>
      <c r="CT147" s="96"/>
      <c r="CU147" s="96"/>
      <c r="CV147" s="96"/>
      <c r="CW147" s="96"/>
      <c r="CX147" s="96"/>
      <c r="CY147" s="96"/>
      <c r="CZ147" s="96"/>
      <c r="DA147" s="98"/>
      <c r="DB147" s="76"/>
      <c r="DC147" s="76"/>
      <c r="DD147" s="76"/>
      <c r="DE147" s="76"/>
      <c r="DF147" s="99"/>
      <c r="DG147" s="96"/>
      <c r="DH147" s="96"/>
      <c r="DI147" s="96"/>
      <c r="DJ147" s="96"/>
      <c r="DK147" s="96"/>
      <c r="DL147" s="96"/>
      <c r="DM147" s="96"/>
      <c r="DN147" s="96"/>
      <c r="DO147" s="95"/>
      <c r="DP147" s="95"/>
      <c r="DQ147" s="95"/>
      <c r="DR147" s="95"/>
      <c r="DS147" s="95"/>
      <c r="DT147" s="95"/>
      <c r="DU147" s="95"/>
      <c r="DV147" s="95"/>
      <c r="DW147" s="95"/>
      <c r="DX147" s="95"/>
      <c r="EC147" s="95"/>
      <c r="ED147" s="95"/>
      <c r="EE147" s="95"/>
      <c r="EF147" s="95"/>
      <c r="EG147" s="95"/>
      <c r="EH147" s="95"/>
      <c r="EI147" s="95"/>
      <c r="EJ147" s="95"/>
      <c r="EK147" s="95"/>
      <c r="EL147" s="95"/>
      <c r="EM147" s="95"/>
      <c r="EN147" s="95"/>
      <c r="EO147" s="95"/>
      <c r="EP147" s="95"/>
      <c r="EQ147" s="95"/>
      <c r="ER147" s="95"/>
      <c r="ES147" s="95"/>
      <c r="ET147" s="95"/>
      <c r="EX147" s="98"/>
      <c r="EY147" s="98"/>
      <c r="EZ147" s="98"/>
      <c r="FA147" s="98"/>
      <c r="FB147" s="98"/>
      <c r="FC147" s="98"/>
      <c r="FD147" s="98"/>
      <c r="FE147" s="98"/>
      <c r="FF147" s="98"/>
      <c r="FG147" s="98"/>
      <c r="FH147" s="98"/>
      <c r="FI147" s="98"/>
      <c r="FJ147" s="98"/>
      <c r="FK147" s="98"/>
      <c r="FL147" s="98"/>
      <c r="FM147" s="98"/>
      <c r="FN147" s="98"/>
      <c r="FO147" s="98"/>
      <c r="FP147" s="98"/>
      <c r="FQ147" s="98"/>
      <c r="FR147" s="98"/>
      <c r="FS147" s="98"/>
      <c r="FT147" s="98"/>
      <c r="FU147" s="98"/>
      <c r="FV147" s="98"/>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row>
    <row r="148" spans="3:201" s="49" customFormat="1" ht="30" customHeight="1">
      <c r="C148" s="131" t="s">
        <v>603</v>
      </c>
      <c r="D148" s="76"/>
      <c r="E148" s="76"/>
      <c r="F148" s="76"/>
      <c r="G148" s="76"/>
      <c r="H148" s="76"/>
      <c r="I148" s="76"/>
      <c r="J148" s="76"/>
      <c r="K148" s="76"/>
      <c r="L148" s="76"/>
      <c r="M148" s="94"/>
      <c r="N148" s="76"/>
      <c r="O148" s="76"/>
      <c r="P148" s="204"/>
      <c r="Q148" s="76"/>
      <c r="R148" s="95"/>
      <c r="S148" s="76"/>
      <c r="T148" s="76"/>
      <c r="U148" s="76"/>
      <c r="V148" s="76"/>
      <c r="W148" s="76"/>
      <c r="X148" s="76"/>
      <c r="Y148" s="76"/>
      <c r="Z148" s="76"/>
      <c r="AA148" s="76"/>
      <c r="AB148" s="76"/>
      <c r="AC148" s="76"/>
      <c r="AD148" s="76"/>
      <c r="AE148" s="76"/>
      <c r="AF148" s="76"/>
      <c r="AG148" s="95"/>
      <c r="AH148" s="95"/>
      <c r="AI148" s="95"/>
      <c r="AJ148" s="76"/>
      <c r="AK148" s="76"/>
      <c r="AL148" s="76"/>
      <c r="AM148" s="76"/>
      <c r="AN148" s="76"/>
      <c r="AO148" s="76"/>
      <c r="AP148" s="76"/>
      <c r="AQ148" s="76"/>
      <c r="AX148" s="97"/>
      <c r="AY148" s="97"/>
      <c r="AZ148" s="97"/>
      <c r="BA148" s="97"/>
      <c r="BB148" s="97"/>
      <c r="BE148" s="117"/>
      <c r="BF148" s="117"/>
      <c r="BG148" s="117"/>
      <c r="BH148" s="117"/>
      <c r="CL148" s="76"/>
      <c r="CM148" s="76"/>
      <c r="CN148" s="76"/>
      <c r="CO148" s="95"/>
      <c r="CP148" s="76"/>
      <c r="CQ148" s="96"/>
      <c r="CR148" s="96"/>
      <c r="CS148" s="96"/>
      <c r="CT148" s="96"/>
      <c r="CU148" s="96"/>
      <c r="CV148" s="96"/>
      <c r="CW148" s="96"/>
      <c r="CX148" s="96"/>
      <c r="CY148" s="96"/>
      <c r="CZ148" s="96"/>
      <c r="DA148" s="98"/>
      <c r="DB148" s="76"/>
      <c r="DC148" s="76"/>
      <c r="DD148" s="76"/>
      <c r="DE148" s="76"/>
      <c r="DF148" s="99"/>
      <c r="DG148" s="96"/>
      <c r="DH148" s="96"/>
      <c r="DI148" s="96"/>
      <c r="DJ148" s="96"/>
      <c r="DK148" s="96"/>
      <c r="DL148" s="96"/>
      <c r="DM148" s="96"/>
      <c r="DN148" s="96"/>
      <c r="DO148" s="95"/>
      <c r="DP148" s="95"/>
      <c r="DQ148" s="95"/>
      <c r="DR148" s="95"/>
      <c r="DS148" s="95"/>
      <c r="DT148" s="95"/>
      <c r="DU148" s="95"/>
      <c r="DV148" s="95"/>
      <c r="DW148" s="95"/>
      <c r="DX148" s="95"/>
      <c r="EC148" s="95"/>
      <c r="ED148" s="95"/>
      <c r="EE148" s="95"/>
      <c r="EF148" s="95"/>
      <c r="EG148" s="95"/>
      <c r="EH148" s="95"/>
      <c r="EI148" s="95"/>
      <c r="EJ148" s="95"/>
      <c r="EK148" s="95"/>
      <c r="EL148" s="95"/>
      <c r="EM148" s="95"/>
      <c r="EN148" s="95"/>
      <c r="EO148" s="95"/>
      <c r="EP148" s="95"/>
      <c r="EQ148" s="95"/>
      <c r="ER148" s="95"/>
      <c r="ES148" s="95"/>
      <c r="ET148" s="95"/>
      <c r="EX148" s="98"/>
      <c r="EY148" s="98"/>
      <c r="EZ148" s="98"/>
      <c r="FA148" s="98"/>
      <c r="FB148" s="98"/>
      <c r="FC148" s="98"/>
      <c r="FD148" s="98"/>
      <c r="FE148" s="98"/>
      <c r="FF148" s="98"/>
      <c r="FG148" s="98"/>
      <c r="FH148" s="98"/>
      <c r="FI148" s="98"/>
      <c r="FJ148" s="98"/>
      <c r="FK148" s="98"/>
      <c r="FL148" s="98"/>
      <c r="FM148" s="98"/>
      <c r="FN148" s="98"/>
      <c r="FO148" s="98"/>
      <c r="FP148" s="98"/>
      <c r="FQ148" s="98"/>
      <c r="FR148" s="98"/>
      <c r="FS148" s="98"/>
      <c r="FT148" s="98"/>
      <c r="FU148" s="98"/>
      <c r="FV148" s="98"/>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row>
    <row r="149" spans="3:201" s="49" customFormat="1" ht="30" customHeight="1">
      <c r="C149" s="131" t="s">
        <v>604</v>
      </c>
      <c r="D149" s="76"/>
      <c r="E149" s="76"/>
      <c r="F149" s="76"/>
      <c r="G149" s="76"/>
      <c r="H149" s="76"/>
      <c r="I149" s="76"/>
      <c r="J149" s="76"/>
      <c r="K149" s="76"/>
      <c r="L149" s="76"/>
      <c r="M149" s="94"/>
      <c r="N149" s="76"/>
      <c r="O149" s="76"/>
      <c r="P149" s="207"/>
      <c r="Q149" s="76"/>
      <c r="R149" s="95"/>
      <c r="S149" s="76"/>
      <c r="T149" s="76"/>
      <c r="U149" s="76"/>
      <c r="V149" s="76"/>
      <c r="W149" s="76"/>
      <c r="X149" s="76"/>
      <c r="Y149" s="76"/>
      <c r="Z149" s="76"/>
      <c r="AA149" s="76"/>
      <c r="AB149" s="76"/>
      <c r="AC149" s="76"/>
      <c r="AD149" s="76"/>
      <c r="AE149" s="76"/>
      <c r="AF149" s="76"/>
      <c r="AG149" s="95"/>
      <c r="AH149" s="95"/>
      <c r="AI149" s="95"/>
      <c r="AJ149" s="76"/>
      <c r="AK149" s="76"/>
      <c r="AL149" s="76"/>
      <c r="AM149" s="76"/>
      <c r="AN149" s="76"/>
      <c r="AO149" s="76"/>
      <c r="AP149" s="76"/>
      <c r="AQ149" s="76"/>
      <c r="AX149" s="97"/>
      <c r="AY149" s="97"/>
      <c r="AZ149" s="97"/>
      <c r="BA149" s="97"/>
      <c r="BB149" s="97"/>
      <c r="BE149" s="117"/>
      <c r="BF149" s="117"/>
      <c r="BG149" s="117"/>
      <c r="BH149" s="117"/>
      <c r="CL149" s="76"/>
      <c r="CM149" s="76"/>
      <c r="CN149" s="76"/>
      <c r="CO149" s="95"/>
      <c r="CP149" s="76"/>
      <c r="CQ149" s="96"/>
      <c r="CR149" s="96"/>
      <c r="CS149" s="96"/>
      <c r="CT149" s="96"/>
      <c r="CU149" s="96"/>
      <c r="CV149" s="96"/>
      <c r="CW149" s="96"/>
      <c r="CX149" s="96"/>
      <c r="CY149" s="96"/>
      <c r="CZ149" s="96"/>
      <c r="DA149" s="98"/>
      <c r="DB149" s="76"/>
      <c r="DC149" s="76"/>
      <c r="DD149" s="76"/>
      <c r="DE149" s="76"/>
      <c r="DF149" s="99"/>
      <c r="DG149" s="96"/>
      <c r="DH149" s="96"/>
      <c r="DI149" s="96"/>
      <c r="DJ149" s="96"/>
      <c r="DK149" s="96"/>
      <c r="DL149" s="96"/>
      <c r="DM149" s="96"/>
      <c r="DN149" s="96"/>
      <c r="DO149" s="95"/>
      <c r="DP149" s="95"/>
      <c r="DQ149" s="95"/>
      <c r="DR149" s="95"/>
      <c r="DS149" s="95"/>
      <c r="DT149" s="95"/>
      <c r="DU149" s="95"/>
      <c r="DV149" s="95"/>
      <c r="DW149" s="95"/>
      <c r="DX149" s="95"/>
      <c r="EC149" s="95"/>
      <c r="ED149" s="95"/>
      <c r="EE149" s="95"/>
      <c r="EF149" s="95"/>
      <c r="EG149" s="95"/>
      <c r="EH149" s="95"/>
      <c r="EI149" s="95"/>
      <c r="EJ149" s="95"/>
      <c r="EK149" s="95"/>
      <c r="EL149" s="95"/>
      <c r="EM149" s="95"/>
      <c r="EN149" s="95"/>
      <c r="EO149" s="95"/>
      <c r="EP149" s="95"/>
      <c r="EQ149" s="95"/>
      <c r="ER149" s="95"/>
      <c r="ES149" s="95"/>
      <c r="ET149" s="95"/>
      <c r="EX149" s="98"/>
      <c r="EY149" s="98"/>
      <c r="EZ149" s="98"/>
      <c r="FA149" s="98"/>
      <c r="FB149" s="98"/>
      <c r="FC149" s="98"/>
      <c r="FD149" s="98"/>
      <c r="FE149" s="98"/>
      <c r="FF149" s="98"/>
      <c r="FG149" s="98"/>
      <c r="FH149" s="98"/>
      <c r="FI149" s="98"/>
      <c r="FJ149" s="98"/>
      <c r="FK149" s="98"/>
      <c r="FL149" s="98"/>
      <c r="FM149" s="98"/>
      <c r="FN149" s="98"/>
      <c r="FO149" s="98"/>
      <c r="FP149" s="98"/>
      <c r="FQ149" s="98"/>
      <c r="FR149" s="98"/>
      <c r="FS149" s="98"/>
      <c r="FT149" s="98"/>
      <c r="FU149" s="98"/>
      <c r="FV149" s="98"/>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row>
    <row r="150" spans="3:201" s="49" customFormat="1" ht="30" customHeight="1">
      <c r="C150" s="100" t="s">
        <v>605</v>
      </c>
      <c r="D150" s="76"/>
      <c r="E150" s="76"/>
      <c r="F150" s="76"/>
      <c r="G150" s="76"/>
      <c r="H150" s="76"/>
      <c r="I150" s="76"/>
      <c r="J150" s="76"/>
      <c r="K150" s="76"/>
      <c r="L150" s="76"/>
      <c r="M150" s="94"/>
      <c r="N150" s="76"/>
      <c r="O150" s="76"/>
      <c r="P150" s="204"/>
      <c r="Q150" s="76"/>
      <c r="R150" s="95"/>
      <c r="S150" s="76"/>
      <c r="T150" s="76"/>
      <c r="U150" s="76"/>
      <c r="V150" s="76"/>
      <c r="W150" s="76"/>
      <c r="X150" s="76"/>
      <c r="Y150" s="76"/>
      <c r="Z150" s="76"/>
      <c r="AA150" s="76"/>
      <c r="AB150" s="76"/>
      <c r="AC150" s="76"/>
      <c r="AD150" s="76"/>
      <c r="AE150" s="76"/>
      <c r="AF150" s="76"/>
      <c r="AG150" s="95"/>
      <c r="AH150" s="95"/>
      <c r="AI150" s="95"/>
      <c r="AJ150" s="76"/>
      <c r="AK150" s="76"/>
      <c r="AL150" s="76"/>
      <c r="AM150" s="76"/>
      <c r="AN150" s="76"/>
      <c r="AO150" s="76"/>
      <c r="AP150" s="76"/>
      <c r="AQ150" s="76"/>
      <c r="AX150" s="97"/>
      <c r="AY150" s="97"/>
      <c r="AZ150" s="97"/>
      <c r="BA150" s="97"/>
      <c r="BB150" s="97"/>
      <c r="BE150" s="117"/>
      <c r="BF150" s="117"/>
      <c r="BG150" s="117"/>
      <c r="BH150" s="117"/>
      <c r="CL150" s="76"/>
      <c r="CM150" s="76"/>
      <c r="CN150" s="76"/>
      <c r="CO150" s="95"/>
      <c r="CP150" s="76"/>
      <c r="CQ150" s="96"/>
      <c r="CR150" s="96"/>
      <c r="CS150" s="96"/>
      <c r="CT150" s="96"/>
      <c r="CU150" s="96"/>
      <c r="CV150" s="96"/>
      <c r="CW150" s="96"/>
      <c r="CX150" s="96"/>
      <c r="CY150" s="96"/>
      <c r="CZ150" s="96"/>
      <c r="DA150" s="98"/>
      <c r="DB150" s="76"/>
      <c r="DC150" s="76"/>
      <c r="DD150" s="76"/>
      <c r="DE150" s="76"/>
      <c r="DF150" s="99"/>
      <c r="DG150" s="96"/>
      <c r="DH150" s="96"/>
      <c r="DI150" s="96"/>
      <c r="DJ150" s="96"/>
      <c r="DK150" s="96"/>
      <c r="DL150" s="96"/>
      <c r="DM150" s="96"/>
      <c r="DN150" s="96"/>
      <c r="DO150" s="95"/>
      <c r="DP150" s="95"/>
      <c r="DQ150" s="95"/>
      <c r="DR150" s="95"/>
      <c r="DS150" s="95"/>
      <c r="DT150" s="95"/>
      <c r="DU150" s="95"/>
      <c r="DV150" s="95"/>
      <c r="DW150" s="95"/>
      <c r="DX150" s="95"/>
      <c r="EC150" s="95"/>
      <c r="ED150" s="95"/>
      <c r="EE150" s="95"/>
      <c r="EF150" s="95"/>
      <c r="EG150" s="95"/>
      <c r="EH150" s="95"/>
      <c r="EI150" s="95"/>
      <c r="EJ150" s="95"/>
      <c r="EK150" s="95"/>
      <c r="EL150" s="95"/>
      <c r="EM150" s="95"/>
      <c r="EN150" s="95"/>
      <c r="EO150" s="95"/>
      <c r="EP150" s="95"/>
      <c r="EQ150" s="95"/>
      <c r="ER150" s="95"/>
      <c r="ES150" s="95"/>
      <c r="ET150" s="95"/>
      <c r="EX150" s="98"/>
      <c r="EY150" s="98"/>
      <c r="EZ150" s="98"/>
      <c r="FA150" s="98"/>
      <c r="FB150" s="98"/>
      <c r="FC150" s="98"/>
      <c r="FD150" s="98"/>
      <c r="FE150" s="98"/>
      <c r="FF150" s="98"/>
      <c r="FG150" s="98"/>
      <c r="FH150" s="98"/>
      <c r="FI150" s="98"/>
      <c r="FJ150" s="98"/>
      <c r="FK150" s="98"/>
      <c r="FL150" s="98"/>
      <c r="FM150" s="98"/>
      <c r="FN150" s="98"/>
      <c r="FO150" s="98"/>
      <c r="FP150" s="98"/>
      <c r="FQ150" s="98"/>
      <c r="FR150" s="98"/>
      <c r="FS150" s="98"/>
      <c r="FT150" s="98"/>
      <c r="FU150" s="98"/>
      <c r="FV150" s="98"/>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row>
    <row r="151" spans="3:201" s="49" customFormat="1" ht="30" customHeight="1">
      <c r="C151" s="133" t="s">
        <v>606</v>
      </c>
      <c r="D151" s="76"/>
      <c r="E151" s="76"/>
      <c r="F151" s="76"/>
      <c r="G151" s="76"/>
      <c r="H151" s="76"/>
      <c r="I151" s="76"/>
      <c r="J151" s="76"/>
      <c r="K151" s="76"/>
      <c r="L151" s="76"/>
      <c r="M151" s="94"/>
      <c r="N151" s="76"/>
      <c r="O151" s="76"/>
      <c r="P151" s="204"/>
      <c r="Q151" s="76"/>
      <c r="R151" s="95"/>
      <c r="S151" s="76"/>
      <c r="T151" s="76"/>
      <c r="U151" s="76"/>
      <c r="V151" s="76"/>
      <c r="W151" s="76"/>
      <c r="X151" s="76"/>
      <c r="Y151" s="76"/>
      <c r="Z151" s="76"/>
      <c r="AA151" s="76"/>
      <c r="AB151" s="76"/>
      <c r="AC151" s="76"/>
      <c r="AD151" s="76"/>
      <c r="AE151" s="76"/>
      <c r="AF151" s="76"/>
      <c r="AG151" s="95"/>
      <c r="AH151" s="95"/>
      <c r="AI151" s="95"/>
      <c r="AJ151" s="76"/>
      <c r="AK151" s="76"/>
      <c r="AL151" s="76"/>
      <c r="AM151" s="76"/>
      <c r="AN151" s="76"/>
      <c r="AO151" s="76"/>
      <c r="AP151" s="76"/>
      <c r="AQ151" s="76"/>
      <c r="AX151" s="97"/>
      <c r="AY151" s="97"/>
      <c r="AZ151" s="97"/>
      <c r="BA151" s="97"/>
      <c r="BB151" s="97"/>
      <c r="BE151" s="117"/>
      <c r="BF151" s="117"/>
      <c r="BG151" s="117"/>
      <c r="BH151" s="117"/>
      <c r="CL151" s="76"/>
      <c r="CM151" s="76"/>
      <c r="CN151" s="76"/>
      <c r="CO151" s="95"/>
      <c r="CP151" s="76"/>
      <c r="CQ151" s="96"/>
      <c r="CR151" s="96"/>
      <c r="CS151" s="96"/>
      <c r="CT151" s="96"/>
      <c r="CU151" s="96"/>
      <c r="CV151" s="96"/>
      <c r="CW151" s="96"/>
      <c r="CX151" s="96"/>
      <c r="CY151" s="96"/>
      <c r="CZ151" s="96"/>
      <c r="DA151" s="98"/>
      <c r="DB151" s="76"/>
      <c r="DC151" s="76"/>
      <c r="DD151" s="76"/>
      <c r="DE151" s="76"/>
      <c r="DF151" s="99"/>
      <c r="DG151" s="96"/>
      <c r="DH151" s="96"/>
      <c r="DI151" s="96"/>
      <c r="DJ151" s="96"/>
      <c r="DK151" s="96"/>
      <c r="DL151" s="96"/>
      <c r="DM151" s="96"/>
      <c r="DN151" s="96"/>
      <c r="DO151" s="95"/>
      <c r="DP151" s="95"/>
      <c r="DQ151" s="95"/>
      <c r="DR151" s="95"/>
      <c r="DS151" s="95"/>
      <c r="DT151" s="95"/>
      <c r="DU151" s="95"/>
      <c r="DV151" s="95"/>
      <c r="DW151" s="95"/>
      <c r="DX151" s="95"/>
      <c r="EC151" s="95"/>
      <c r="ED151" s="95"/>
      <c r="EE151" s="95"/>
      <c r="EF151" s="95"/>
      <c r="EG151" s="95"/>
      <c r="EH151" s="95"/>
      <c r="EI151" s="95"/>
      <c r="EJ151" s="95"/>
      <c r="EK151" s="95"/>
      <c r="EL151" s="95"/>
      <c r="EM151" s="95"/>
      <c r="EN151" s="95"/>
      <c r="EO151" s="95"/>
      <c r="EP151" s="95"/>
      <c r="EQ151" s="95"/>
      <c r="ER151" s="95"/>
      <c r="ES151" s="95"/>
      <c r="ET151" s="95"/>
      <c r="EX151" s="98"/>
      <c r="EY151" s="98"/>
      <c r="EZ151" s="98"/>
      <c r="FA151" s="98"/>
      <c r="FB151" s="98"/>
      <c r="FC151" s="98"/>
      <c r="FD151" s="98"/>
      <c r="FE151" s="98"/>
      <c r="FF151" s="98"/>
      <c r="FG151" s="98"/>
      <c r="FH151" s="98"/>
      <c r="FI151" s="98"/>
      <c r="FJ151" s="98"/>
      <c r="FK151" s="98"/>
      <c r="FL151" s="98"/>
      <c r="FM151" s="98"/>
      <c r="FN151" s="98"/>
      <c r="FO151" s="98"/>
      <c r="FP151" s="98"/>
      <c r="FQ151" s="98"/>
      <c r="FR151" s="98"/>
      <c r="FS151" s="98"/>
      <c r="FT151" s="98"/>
      <c r="FU151" s="98"/>
      <c r="FV151" s="98"/>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row>
    <row r="152" spans="3:201" s="49" customFormat="1" ht="30" customHeight="1">
      <c r="C152" s="100" t="s">
        <v>607</v>
      </c>
      <c r="D152" s="76"/>
      <c r="E152" s="76"/>
      <c r="F152" s="76"/>
      <c r="G152" s="76"/>
      <c r="H152" s="76"/>
      <c r="I152" s="76"/>
      <c r="J152" s="76"/>
      <c r="K152" s="76"/>
      <c r="L152" s="76"/>
      <c r="M152" s="94"/>
      <c r="N152" s="76"/>
      <c r="O152" s="76"/>
      <c r="P152" s="204"/>
      <c r="Q152" s="76"/>
      <c r="R152" s="95"/>
      <c r="S152" s="76"/>
      <c r="T152" s="76"/>
      <c r="U152" s="76"/>
      <c r="V152" s="76"/>
      <c r="W152" s="76"/>
      <c r="X152" s="76"/>
      <c r="Y152" s="76"/>
      <c r="Z152" s="76"/>
      <c r="AA152" s="76"/>
      <c r="AB152" s="76"/>
      <c r="AC152" s="76"/>
      <c r="AD152" s="76"/>
      <c r="AE152" s="76"/>
      <c r="AF152" s="76"/>
      <c r="AG152" s="95"/>
      <c r="AH152" s="95"/>
      <c r="AI152" s="95"/>
      <c r="AJ152" s="76"/>
      <c r="AK152" s="76"/>
      <c r="AL152" s="76"/>
      <c r="AM152" s="76"/>
      <c r="AN152" s="76"/>
      <c r="AO152" s="76"/>
      <c r="AP152" s="76"/>
      <c r="AQ152" s="76"/>
      <c r="AX152" s="97"/>
      <c r="AY152" s="97"/>
      <c r="AZ152" s="97"/>
      <c r="BA152" s="97"/>
      <c r="BB152" s="97"/>
      <c r="BE152" s="117"/>
      <c r="BF152" s="117"/>
      <c r="BG152" s="117"/>
      <c r="BH152" s="117"/>
      <c r="CL152" s="76"/>
      <c r="CM152" s="76"/>
      <c r="CN152" s="76"/>
      <c r="CO152" s="95"/>
      <c r="CP152" s="76"/>
      <c r="CQ152" s="96"/>
      <c r="CR152" s="96"/>
      <c r="CS152" s="96"/>
      <c r="CT152" s="96"/>
      <c r="CU152" s="96"/>
      <c r="CV152" s="96"/>
      <c r="CW152" s="96"/>
      <c r="CX152" s="96"/>
      <c r="CY152" s="96"/>
      <c r="CZ152" s="96"/>
      <c r="DA152" s="98"/>
      <c r="DB152" s="76"/>
      <c r="DC152" s="76"/>
      <c r="DD152" s="76"/>
      <c r="DE152" s="76"/>
      <c r="DF152" s="99"/>
      <c r="DG152" s="96"/>
      <c r="DH152" s="96"/>
      <c r="DI152" s="96"/>
      <c r="DJ152" s="96"/>
      <c r="DK152" s="96"/>
      <c r="DL152" s="96"/>
      <c r="DM152" s="96"/>
      <c r="DN152" s="96"/>
      <c r="DO152" s="95"/>
      <c r="DP152" s="95"/>
      <c r="DQ152" s="95"/>
      <c r="DR152" s="95"/>
      <c r="DS152" s="95"/>
      <c r="DT152" s="95"/>
      <c r="DU152" s="95"/>
      <c r="DV152" s="95"/>
      <c r="DW152" s="95"/>
      <c r="DX152" s="95"/>
      <c r="EC152" s="95"/>
      <c r="ED152" s="95"/>
      <c r="EE152" s="95"/>
      <c r="EF152" s="95"/>
      <c r="EG152" s="95"/>
      <c r="EH152" s="95"/>
      <c r="EI152" s="95"/>
      <c r="EJ152" s="95"/>
      <c r="EK152" s="95"/>
      <c r="EL152" s="95"/>
      <c r="EM152" s="95"/>
      <c r="EN152" s="95"/>
      <c r="EO152" s="95"/>
      <c r="EP152" s="95"/>
      <c r="EQ152" s="95"/>
      <c r="ER152" s="95"/>
      <c r="ES152" s="95"/>
      <c r="ET152" s="95"/>
      <c r="EX152" s="98"/>
      <c r="EY152" s="98"/>
      <c r="EZ152" s="98"/>
      <c r="FA152" s="98"/>
      <c r="FB152" s="98"/>
      <c r="FC152" s="98"/>
      <c r="FD152" s="98"/>
      <c r="FE152" s="98"/>
      <c r="FF152" s="98"/>
      <c r="FG152" s="98"/>
      <c r="FH152" s="98"/>
      <c r="FI152" s="98"/>
      <c r="FJ152" s="98"/>
      <c r="FK152" s="98"/>
      <c r="FL152" s="98"/>
      <c r="FM152" s="98"/>
      <c r="FN152" s="98"/>
      <c r="FO152" s="98"/>
      <c r="FP152" s="98"/>
      <c r="FQ152" s="98"/>
      <c r="FR152" s="98"/>
      <c r="FS152" s="98"/>
      <c r="FT152" s="98"/>
      <c r="FU152" s="98"/>
      <c r="FV152" s="98"/>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row>
    <row r="153" spans="3:201" s="49" customFormat="1" ht="30" customHeight="1">
      <c r="C153" s="100" t="s">
        <v>1074</v>
      </c>
      <c r="D153" s="76"/>
      <c r="E153" s="76"/>
      <c r="F153" s="76"/>
      <c r="G153" s="76"/>
      <c r="H153" s="76"/>
      <c r="I153" s="76"/>
      <c r="J153" s="76"/>
      <c r="K153" s="76"/>
      <c r="L153" s="76"/>
      <c r="M153" s="94"/>
      <c r="N153" s="76"/>
      <c r="O153" s="76"/>
      <c r="P153" s="204"/>
      <c r="Q153" s="76"/>
      <c r="R153" s="95"/>
      <c r="S153" s="76"/>
      <c r="T153" s="76"/>
      <c r="U153" s="76"/>
      <c r="V153" s="76"/>
      <c r="W153" s="76"/>
      <c r="X153" s="76"/>
      <c r="Y153" s="76"/>
      <c r="Z153" s="76"/>
      <c r="AA153" s="76"/>
      <c r="AB153" s="76"/>
      <c r="AC153" s="76"/>
      <c r="AD153" s="76"/>
      <c r="AE153" s="76"/>
      <c r="AF153" s="76"/>
      <c r="AG153" s="95"/>
      <c r="AH153" s="95"/>
      <c r="AI153" s="95"/>
      <c r="AJ153" s="76"/>
      <c r="AK153" s="76"/>
      <c r="AL153" s="76"/>
      <c r="AM153" s="76"/>
      <c r="AN153" s="76"/>
      <c r="AO153" s="76"/>
      <c r="AP153" s="76"/>
      <c r="AQ153" s="76"/>
      <c r="AX153" s="97"/>
      <c r="AY153" s="97"/>
      <c r="AZ153" s="97"/>
      <c r="BA153" s="97"/>
      <c r="BB153" s="97"/>
      <c r="BE153" s="117"/>
      <c r="BF153" s="117"/>
      <c r="BG153" s="117"/>
      <c r="BH153" s="117"/>
      <c r="CL153" s="76"/>
      <c r="CM153" s="76"/>
      <c r="CN153" s="76"/>
      <c r="CO153" s="95"/>
      <c r="CP153" s="76"/>
      <c r="CQ153" s="96"/>
      <c r="CR153" s="96"/>
      <c r="CS153" s="96"/>
      <c r="CT153" s="96"/>
      <c r="CU153" s="96"/>
      <c r="CV153" s="96"/>
      <c r="CW153" s="96"/>
      <c r="CX153" s="96"/>
      <c r="CY153" s="96"/>
      <c r="CZ153" s="96"/>
      <c r="DA153" s="98"/>
      <c r="DB153" s="76"/>
      <c r="DC153" s="76"/>
      <c r="DD153" s="76"/>
      <c r="DE153" s="76"/>
      <c r="DF153" s="99"/>
      <c r="DG153" s="96"/>
      <c r="DH153" s="96"/>
      <c r="DI153" s="96"/>
      <c r="DJ153" s="96"/>
      <c r="DK153" s="96"/>
      <c r="DL153" s="96"/>
      <c r="DM153" s="96"/>
      <c r="DN153" s="96"/>
      <c r="DO153" s="95"/>
      <c r="DP153" s="95"/>
      <c r="DQ153" s="95"/>
      <c r="DR153" s="95"/>
      <c r="DS153" s="95"/>
      <c r="DT153" s="95"/>
      <c r="DU153" s="95"/>
      <c r="DV153" s="95"/>
      <c r="DW153" s="95"/>
      <c r="DX153" s="95"/>
      <c r="EC153" s="95"/>
      <c r="ED153" s="95"/>
      <c r="EE153" s="95"/>
      <c r="EF153" s="95"/>
      <c r="EG153" s="95"/>
      <c r="EH153" s="95"/>
      <c r="EI153" s="95"/>
      <c r="EJ153" s="95"/>
      <c r="EK153" s="95"/>
      <c r="EL153" s="95"/>
      <c r="EM153" s="95"/>
      <c r="EN153" s="95"/>
      <c r="EO153" s="95"/>
      <c r="EP153" s="95"/>
      <c r="EQ153" s="95"/>
      <c r="ER153" s="95"/>
      <c r="ES153" s="95"/>
      <c r="ET153" s="95"/>
      <c r="EX153" s="98"/>
      <c r="EY153" s="98"/>
      <c r="EZ153" s="98"/>
      <c r="FA153" s="98"/>
      <c r="FB153" s="98"/>
      <c r="FC153" s="98"/>
      <c r="FD153" s="98"/>
      <c r="FE153" s="98"/>
      <c r="FF153" s="98"/>
      <c r="FG153" s="98"/>
      <c r="FH153" s="98"/>
      <c r="FI153" s="98"/>
      <c r="FJ153" s="98"/>
      <c r="FK153" s="98"/>
      <c r="FL153" s="98"/>
      <c r="FM153" s="98"/>
      <c r="FN153" s="98"/>
      <c r="FO153" s="98"/>
      <c r="FP153" s="98"/>
      <c r="FQ153" s="98"/>
      <c r="FR153" s="98"/>
      <c r="FS153" s="98"/>
      <c r="FT153" s="98"/>
      <c r="FU153" s="98"/>
      <c r="FV153" s="98"/>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row>
    <row r="154" spans="3:201" s="49" customFormat="1" ht="30" customHeight="1">
      <c r="C154" s="100" t="s">
        <v>608</v>
      </c>
      <c r="D154" s="76"/>
      <c r="E154" s="76"/>
      <c r="F154" s="76"/>
      <c r="G154" s="76"/>
      <c r="H154" s="76"/>
      <c r="I154" s="76"/>
      <c r="J154" s="76"/>
      <c r="K154" s="76"/>
      <c r="L154" s="76"/>
      <c r="M154" s="94"/>
      <c r="N154" s="76"/>
      <c r="O154" s="76"/>
      <c r="P154" s="204"/>
      <c r="Q154" s="76"/>
      <c r="R154" s="95"/>
      <c r="S154" s="76"/>
      <c r="T154" s="76"/>
      <c r="U154" s="76"/>
      <c r="V154" s="76"/>
      <c r="W154" s="76"/>
      <c r="X154" s="76"/>
      <c r="Y154" s="76"/>
      <c r="Z154" s="76"/>
      <c r="AA154" s="76"/>
      <c r="AB154" s="76"/>
      <c r="AC154" s="76"/>
      <c r="AD154" s="76"/>
      <c r="AE154" s="76"/>
      <c r="AF154" s="76"/>
      <c r="AG154" s="95"/>
      <c r="AH154" s="95"/>
      <c r="AI154" s="95"/>
      <c r="AJ154" s="76"/>
      <c r="AK154" s="76"/>
      <c r="AL154" s="76"/>
      <c r="AM154" s="76"/>
      <c r="AN154" s="76"/>
      <c r="AO154" s="76"/>
      <c r="AP154" s="76"/>
      <c r="AQ154" s="76"/>
      <c r="AX154" s="97"/>
      <c r="AY154" s="97"/>
      <c r="AZ154" s="97"/>
      <c r="BA154" s="97"/>
      <c r="BB154" s="97"/>
      <c r="BE154" s="117"/>
      <c r="BF154" s="117"/>
      <c r="BG154" s="117"/>
      <c r="BH154" s="117"/>
      <c r="CL154" s="76"/>
      <c r="CM154" s="76"/>
      <c r="CN154" s="76"/>
      <c r="CO154" s="95"/>
      <c r="CP154" s="76"/>
      <c r="CQ154" s="96"/>
      <c r="CR154" s="96"/>
      <c r="CS154" s="96"/>
      <c r="CT154" s="96"/>
      <c r="CU154" s="96"/>
      <c r="CV154" s="96"/>
      <c r="CW154" s="96"/>
      <c r="CX154" s="96"/>
      <c r="CY154" s="96"/>
      <c r="CZ154" s="96"/>
      <c r="DA154" s="98"/>
      <c r="DB154" s="76"/>
      <c r="DC154" s="76"/>
      <c r="DD154" s="76"/>
      <c r="DE154" s="76"/>
      <c r="DF154" s="99"/>
      <c r="DG154" s="96"/>
      <c r="DH154" s="96"/>
      <c r="DI154" s="96"/>
      <c r="DJ154" s="96"/>
      <c r="DK154" s="96"/>
      <c r="DL154" s="96"/>
      <c r="DM154" s="96"/>
      <c r="DN154" s="96"/>
      <c r="DO154" s="95"/>
      <c r="DP154" s="95"/>
      <c r="DQ154" s="95"/>
      <c r="DR154" s="95"/>
      <c r="DS154" s="95"/>
      <c r="DT154" s="95"/>
      <c r="DU154" s="95"/>
      <c r="DV154" s="95"/>
      <c r="DW154" s="95"/>
      <c r="DX154" s="95"/>
      <c r="EC154" s="95"/>
      <c r="ED154" s="95"/>
      <c r="EE154" s="95"/>
      <c r="EF154" s="95"/>
      <c r="EG154" s="95"/>
      <c r="EH154" s="95"/>
      <c r="EI154" s="95"/>
      <c r="EJ154" s="95"/>
      <c r="EK154" s="95"/>
      <c r="EL154" s="95"/>
      <c r="EM154" s="95"/>
      <c r="EN154" s="95"/>
      <c r="EO154" s="95"/>
      <c r="EP154" s="95"/>
      <c r="EQ154" s="95"/>
      <c r="ER154" s="95"/>
      <c r="ES154" s="95"/>
      <c r="ET154" s="95"/>
      <c r="EX154" s="98"/>
      <c r="EY154" s="98"/>
      <c r="EZ154" s="98"/>
      <c r="FA154" s="98"/>
      <c r="FB154" s="98"/>
      <c r="FC154" s="98"/>
      <c r="FD154" s="98"/>
      <c r="FE154" s="98"/>
      <c r="FF154" s="98"/>
      <c r="FG154" s="98"/>
      <c r="FH154" s="98"/>
      <c r="FI154" s="98"/>
      <c r="FJ154" s="98"/>
      <c r="FK154" s="98"/>
      <c r="FL154" s="98"/>
      <c r="FM154" s="98"/>
      <c r="FN154" s="98"/>
      <c r="FO154" s="98"/>
      <c r="FP154" s="98"/>
      <c r="FQ154" s="98"/>
      <c r="FR154" s="98"/>
      <c r="FS154" s="98"/>
      <c r="FT154" s="98"/>
      <c r="FU154" s="98"/>
      <c r="FV154" s="98"/>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row>
    <row r="155" spans="3:201" s="49" customFormat="1" ht="30" customHeight="1">
      <c r="C155" s="100" t="s">
        <v>672</v>
      </c>
      <c r="D155" s="76"/>
      <c r="E155" s="76"/>
      <c r="F155" s="76"/>
      <c r="G155" s="76"/>
      <c r="H155" s="76"/>
      <c r="I155" s="76"/>
      <c r="J155" s="76"/>
      <c r="K155" s="76"/>
      <c r="L155" s="76"/>
      <c r="M155" s="94"/>
      <c r="N155" s="76"/>
      <c r="O155" s="76"/>
      <c r="P155" s="204"/>
      <c r="Q155" s="76"/>
      <c r="R155" s="95"/>
      <c r="S155" s="76"/>
      <c r="T155" s="76"/>
      <c r="U155" s="76"/>
      <c r="V155" s="76"/>
      <c r="W155" s="76"/>
      <c r="X155" s="76"/>
      <c r="Y155" s="76"/>
      <c r="Z155" s="76"/>
      <c r="AA155" s="76"/>
      <c r="AB155" s="76"/>
      <c r="AC155" s="76"/>
      <c r="AD155" s="76"/>
      <c r="AE155" s="76"/>
      <c r="AF155" s="76"/>
      <c r="AG155" s="95"/>
      <c r="AH155" s="95"/>
      <c r="AI155" s="95"/>
      <c r="AJ155" s="76"/>
      <c r="AK155" s="76"/>
      <c r="AL155" s="76"/>
      <c r="AM155" s="76"/>
      <c r="AN155" s="76"/>
      <c r="AO155" s="76"/>
      <c r="AP155" s="76"/>
      <c r="AQ155" s="76"/>
      <c r="AX155" s="97"/>
      <c r="AY155" s="97"/>
      <c r="AZ155" s="97"/>
      <c r="BA155" s="97"/>
      <c r="BB155" s="97"/>
      <c r="BE155" s="117"/>
      <c r="BF155" s="117"/>
      <c r="BG155" s="117"/>
      <c r="BH155" s="117"/>
      <c r="CL155" s="76"/>
      <c r="CM155" s="76"/>
      <c r="CN155" s="76"/>
      <c r="CO155" s="95"/>
      <c r="CP155" s="76"/>
      <c r="CQ155" s="96"/>
      <c r="CR155" s="96"/>
      <c r="CS155" s="96"/>
      <c r="CT155" s="96"/>
      <c r="CU155" s="96"/>
      <c r="CV155" s="96"/>
      <c r="CW155" s="96"/>
      <c r="CX155" s="96"/>
      <c r="CY155" s="96"/>
      <c r="CZ155" s="96"/>
      <c r="DA155" s="98"/>
      <c r="DB155" s="76"/>
      <c r="DC155" s="76"/>
      <c r="DD155" s="76"/>
      <c r="DE155" s="76"/>
      <c r="DF155" s="99"/>
      <c r="DG155" s="96"/>
      <c r="DH155" s="96"/>
      <c r="DI155" s="96"/>
      <c r="DJ155" s="96"/>
      <c r="DK155" s="96"/>
      <c r="DL155" s="96"/>
      <c r="DM155" s="96"/>
      <c r="DN155" s="96"/>
      <c r="DO155" s="95"/>
      <c r="DP155" s="95"/>
      <c r="DQ155" s="95"/>
      <c r="DR155" s="95"/>
      <c r="DS155" s="95"/>
      <c r="DT155" s="95"/>
      <c r="DU155" s="95"/>
      <c r="DV155" s="95"/>
      <c r="DW155" s="95"/>
      <c r="DX155" s="95"/>
      <c r="EC155" s="95"/>
      <c r="ED155" s="95"/>
      <c r="EE155" s="95"/>
      <c r="EF155" s="95"/>
      <c r="EG155" s="95"/>
      <c r="EH155" s="95"/>
      <c r="EI155" s="95"/>
      <c r="EJ155" s="95"/>
      <c r="EK155" s="95"/>
      <c r="EL155" s="95"/>
      <c r="EM155" s="95"/>
      <c r="EN155" s="95"/>
      <c r="EO155" s="95"/>
      <c r="EP155" s="95"/>
      <c r="EQ155" s="95"/>
      <c r="ER155" s="95"/>
      <c r="ES155" s="95"/>
      <c r="ET155" s="95"/>
      <c r="EX155" s="98"/>
      <c r="EY155" s="98"/>
      <c r="EZ155" s="98"/>
      <c r="FA155" s="98"/>
      <c r="FB155" s="98"/>
      <c r="FC155" s="98"/>
      <c r="FD155" s="98"/>
      <c r="FE155" s="98"/>
      <c r="FF155" s="98"/>
      <c r="FG155" s="98"/>
      <c r="FH155" s="98"/>
      <c r="FI155" s="98"/>
      <c r="FJ155" s="98"/>
      <c r="FK155" s="98"/>
      <c r="FL155" s="98"/>
      <c r="FM155" s="98"/>
      <c r="FN155" s="98"/>
      <c r="FO155" s="98"/>
      <c r="FP155" s="98"/>
      <c r="FQ155" s="98"/>
      <c r="FR155" s="98"/>
      <c r="FS155" s="98"/>
      <c r="FT155" s="98"/>
      <c r="FU155" s="98"/>
      <c r="FV155" s="98"/>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row>
    <row r="156" spans="3:201" s="49" customFormat="1" ht="30" customHeight="1">
      <c r="C156" s="100" t="s">
        <v>609</v>
      </c>
      <c r="D156" s="76"/>
      <c r="E156" s="76"/>
      <c r="F156" s="76"/>
      <c r="G156" s="76"/>
      <c r="H156" s="76"/>
      <c r="I156" s="76"/>
      <c r="J156" s="76"/>
      <c r="K156" s="76"/>
      <c r="L156" s="76"/>
      <c r="M156" s="94"/>
      <c r="N156" s="76"/>
      <c r="O156" s="76"/>
      <c r="P156" s="204"/>
      <c r="Q156" s="76"/>
      <c r="R156" s="95"/>
      <c r="S156" s="76"/>
      <c r="T156" s="76"/>
      <c r="U156" s="76"/>
      <c r="V156" s="76"/>
      <c r="W156" s="76"/>
      <c r="X156" s="76"/>
      <c r="Y156" s="76"/>
      <c r="Z156" s="76"/>
      <c r="AA156" s="76"/>
      <c r="AB156" s="76"/>
      <c r="AC156" s="76"/>
      <c r="AD156" s="76"/>
      <c r="AE156" s="76"/>
      <c r="AF156" s="76"/>
      <c r="AG156" s="95"/>
      <c r="AH156" s="95"/>
      <c r="AI156" s="95"/>
      <c r="AJ156" s="76"/>
      <c r="AK156" s="76"/>
      <c r="AL156" s="76"/>
      <c r="AM156" s="76"/>
      <c r="AN156" s="76"/>
      <c r="AO156" s="76"/>
      <c r="AP156" s="76"/>
      <c r="AQ156" s="76"/>
      <c r="AX156" s="97"/>
      <c r="AY156" s="97"/>
      <c r="AZ156" s="97"/>
      <c r="BA156" s="97"/>
      <c r="BB156" s="97"/>
      <c r="BE156" s="117"/>
      <c r="BF156" s="117"/>
      <c r="BG156" s="117"/>
      <c r="BH156" s="117"/>
      <c r="CL156" s="76"/>
      <c r="CM156" s="76"/>
      <c r="CN156" s="76"/>
      <c r="CO156" s="95"/>
      <c r="CP156" s="76"/>
      <c r="CQ156" s="96"/>
      <c r="CR156" s="96"/>
      <c r="CS156" s="96"/>
      <c r="CT156" s="96"/>
      <c r="CU156" s="96"/>
      <c r="CV156" s="96"/>
      <c r="CW156" s="96"/>
      <c r="CX156" s="96"/>
      <c r="CY156" s="96"/>
      <c r="CZ156" s="96"/>
      <c r="DA156" s="98"/>
      <c r="DB156" s="76"/>
      <c r="DC156" s="76"/>
      <c r="DD156" s="76"/>
      <c r="DE156" s="76"/>
      <c r="DF156" s="99"/>
      <c r="DG156" s="96"/>
      <c r="DH156" s="96"/>
      <c r="DI156" s="96"/>
      <c r="DJ156" s="96"/>
      <c r="DK156" s="96"/>
      <c r="DL156" s="96"/>
      <c r="DM156" s="96"/>
      <c r="DN156" s="96"/>
      <c r="DO156" s="95"/>
      <c r="DP156" s="95"/>
      <c r="DQ156" s="95"/>
      <c r="DR156" s="95"/>
      <c r="DS156" s="95"/>
      <c r="DT156" s="95"/>
      <c r="DU156" s="95"/>
      <c r="DV156" s="95"/>
      <c r="DW156" s="95"/>
      <c r="DX156" s="95"/>
      <c r="EC156" s="95"/>
      <c r="ED156" s="95"/>
      <c r="EE156" s="95"/>
      <c r="EF156" s="95"/>
      <c r="EG156" s="95"/>
      <c r="EH156" s="95"/>
      <c r="EI156" s="95"/>
      <c r="EJ156" s="95"/>
      <c r="EK156" s="95"/>
      <c r="EL156" s="95"/>
      <c r="EM156" s="95"/>
      <c r="EN156" s="95"/>
      <c r="EO156" s="95"/>
      <c r="EP156" s="95"/>
      <c r="EQ156" s="95"/>
      <c r="ER156" s="95"/>
      <c r="ES156" s="95"/>
      <c r="ET156" s="95"/>
      <c r="EX156" s="98"/>
      <c r="EY156" s="98"/>
      <c r="EZ156" s="98"/>
      <c r="FA156" s="98"/>
      <c r="FB156" s="98"/>
      <c r="FC156" s="98"/>
      <c r="FD156" s="98"/>
      <c r="FE156" s="98"/>
      <c r="FF156" s="98"/>
      <c r="FG156" s="98"/>
      <c r="FH156" s="98"/>
      <c r="FI156" s="98"/>
      <c r="FJ156" s="98"/>
      <c r="FK156" s="98"/>
      <c r="FL156" s="98"/>
      <c r="FM156" s="98"/>
      <c r="FN156" s="98"/>
      <c r="FO156" s="98"/>
      <c r="FP156" s="98"/>
      <c r="FQ156" s="98"/>
      <c r="FR156" s="98"/>
      <c r="FS156" s="98"/>
      <c r="FT156" s="98"/>
      <c r="FU156" s="98"/>
      <c r="FV156" s="98"/>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row>
    <row r="157" spans="3:201" s="49" customFormat="1" ht="30" customHeight="1">
      <c r="C157" s="100" t="s">
        <v>610</v>
      </c>
      <c r="D157" s="76"/>
      <c r="E157" s="76"/>
      <c r="F157" s="76"/>
      <c r="G157" s="76"/>
      <c r="H157" s="76"/>
      <c r="I157" s="76"/>
      <c r="J157" s="76"/>
      <c r="K157" s="76"/>
      <c r="L157" s="76"/>
      <c r="M157" s="94"/>
      <c r="N157" s="76"/>
      <c r="O157" s="76"/>
      <c r="P157" s="204"/>
      <c r="Q157" s="76"/>
      <c r="R157" s="95"/>
      <c r="S157" s="76"/>
      <c r="T157" s="76"/>
      <c r="U157" s="76"/>
      <c r="V157" s="76"/>
      <c r="W157" s="76"/>
      <c r="X157" s="76"/>
      <c r="Y157" s="76"/>
      <c r="Z157" s="76"/>
      <c r="AA157" s="76"/>
      <c r="AB157" s="76"/>
      <c r="AC157" s="76"/>
      <c r="AD157" s="76"/>
      <c r="AE157" s="76"/>
      <c r="AF157" s="76"/>
      <c r="AG157" s="95"/>
      <c r="AH157" s="95"/>
      <c r="AI157" s="95"/>
      <c r="AJ157" s="76"/>
      <c r="AK157" s="76"/>
      <c r="AL157" s="76"/>
      <c r="AM157" s="76"/>
      <c r="AN157" s="76"/>
      <c r="AO157" s="76"/>
      <c r="AP157" s="76"/>
      <c r="AQ157" s="76"/>
      <c r="AX157" s="97"/>
      <c r="AY157" s="97"/>
      <c r="AZ157" s="97"/>
      <c r="BA157" s="97"/>
      <c r="BB157" s="97"/>
      <c r="BE157" s="117"/>
      <c r="BF157" s="117"/>
      <c r="BG157" s="117"/>
      <c r="BH157" s="117"/>
      <c r="CL157" s="76"/>
      <c r="CM157" s="76"/>
      <c r="CN157" s="76"/>
      <c r="CO157" s="95"/>
      <c r="CP157" s="76"/>
      <c r="CQ157" s="96"/>
      <c r="CR157" s="96"/>
      <c r="CS157" s="96"/>
      <c r="CT157" s="96"/>
      <c r="CU157" s="96"/>
      <c r="CV157" s="96"/>
      <c r="CW157" s="96"/>
      <c r="CX157" s="96"/>
      <c r="CY157" s="96"/>
      <c r="CZ157" s="96"/>
      <c r="DA157" s="98"/>
      <c r="DB157" s="76"/>
      <c r="DC157" s="76"/>
      <c r="DD157" s="76"/>
      <c r="DE157" s="76"/>
      <c r="DF157" s="99"/>
      <c r="DG157" s="96"/>
      <c r="DH157" s="96"/>
      <c r="DI157" s="96"/>
      <c r="DJ157" s="96"/>
      <c r="DK157" s="96"/>
      <c r="DL157" s="96"/>
      <c r="DM157" s="96"/>
      <c r="DN157" s="96"/>
      <c r="DO157" s="95"/>
      <c r="DP157" s="95"/>
      <c r="DQ157" s="95"/>
      <c r="DR157" s="95"/>
      <c r="DS157" s="95"/>
      <c r="DT157" s="95"/>
      <c r="DU157" s="95"/>
      <c r="DV157" s="95"/>
      <c r="DW157" s="95"/>
      <c r="DX157" s="95"/>
      <c r="EC157" s="95"/>
      <c r="ED157" s="95"/>
      <c r="EE157" s="95"/>
      <c r="EF157" s="95"/>
      <c r="EG157" s="95"/>
      <c r="EH157" s="95"/>
      <c r="EI157" s="95"/>
      <c r="EJ157" s="95"/>
      <c r="EK157" s="95"/>
      <c r="EL157" s="95"/>
      <c r="EM157" s="95"/>
      <c r="EN157" s="95"/>
      <c r="EO157" s="95"/>
      <c r="EP157" s="95"/>
      <c r="EQ157" s="95"/>
      <c r="ER157" s="95"/>
      <c r="ES157" s="95"/>
      <c r="ET157" s="95"/>
      <c r="EX157" s="98"/>
      <c r="EY157" s="98"/>
      <c r="EZ157" s="98"/>
      <c r="FA157" s="98"/>
      <c r="FB157" s="98"/>
      <c r="FC157" s="98"/>
      <c r="FD157" s="98"/>
      <c r="FE157" s="98"/>
      <c r="FF157" s="98"/>
      <c r="FG157" s="98"/>
      <c r="FH157" s="98"/>
      <c r="FI157" s="98"/>
      <c r="FJ157" s="98"/>
      <c r="FK157" s="98"/>
      <c r="FL157" s="98"/>
      <c r="FM157" s="98"/>
      <c r="FN157" s="98"/>
      <c r="FO157" s="98"/>
      <c r="FP157" s="98"/>
      <c r="FQ157" s="98"/>
      <c r="FR157" s="98"/>
      <c r="FS157" s="98"/>
      <c r="FT157" s="98"/>
      <c r="FU157" s="98"/>
      <c r="FV157" s="98"/>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row>
    <row r="158" spans="3:201" s="49" customFormat="1" ht="30" customHeight="1">
      <c r="C158" s="100" t="s">
        <v>611</v>
      </c>
      <c r="D158" s="76"/>
      <c r="E158" s="76"/>
      <c r="F158" s="76"/>
      <c r="G158" s="76"/>
      <c r="H158" s="76"/>
      <c r="I158" s="76"/>
      <c r="J158" s="76"/>
      <c r="K158" s="76"/>
      <c r="L158" s="76"/>
      <c r="M158" s="94"/>
      <c r="N158" s="76"/>
      <c r="O158" s="76"/>
      <c r="P158" s="204"/>
      <c r="Q158" s="76"/>
      <c r="R158" s="95"/>
      <c r="S158" s="76"/>
      <c r="T158" s="76"/>
      <c r="U158" s="76"/>
      <c r="V158" s="76"/>
      <c r="W158" s="76"/>
      <c r="X158" s="76"/>
      <c r="Y158" s="76"/>
      <c r="Z158" s="76"/>
      <c r="AA158" s="76"/>
      <c r="AB158" s="76"/>
      <c r="AC158" s="76"/>
      <c r="AD158" s="76"/>
      <c r="AE158" s="76"/>
      <c r="AF158" s="76"/>
      <c r="AG158" s="95"/>
      <c r="AH158" s="95"/>
      <c r="AI158" s="95"/>
      <c r="AJ158" s="76"/>
      <c r="AK158" s="76"/>
      <c r="AL158" s="76"/>
      <c r="AM158" s="76"/>
      <c r="AN158" s="76"/>
      <c r="AO158" s="76"/>
      <c r="AP158" s="76"/>
      <c r="AQ158" s="76"/>
      <c r="AX158" s="97"/>
      <c r="AY158" s="97"/>
      <c r="AZ158" s="97"/>
      <c r="BA158" s="97"/>
      <c r="BB158" s="97"/>
      <c r="BE158" s="117"/>
      <c r="BF158" s="117"/>
      <c r="BG158" s="117"/>
      <c r="BH158" s="117"/>
      <c r="CL158" s="76"/>
      <c r="CM158" s="76"/>
      <c r="CN158" s="76"/>
      <c r="CO158" s="95"/>
      <c r="CP158" s="76"/>
      <c r="CQ158" s="96"/>
      <c r="CR158" s="96"/>
      <c r="CS158" s="96"/>
      <c r="CT158" s="96"/>
      <c r="CU158" s="96"/>
      <c r="CV158" s="96"/>
      <c r="CW158" s="96"/>
      <c r="CX158" s="96"/>
      <c r="CY158" s="96"/>
      <c r="CZ158" s="96"/>
      <c r="DA158" s="98"/>
      <c r="DB158" s="76"/>
      <c r="DC158" s="76"/>
      <c r="DD158" s="76"/>
      <c r="DE158" s="76"/>
      <c r="DF158" s="99"/>
      <c r="DG158" s="96"/>
      <c r="DH158" s="96"/>
      <c r="DI158" s="96"/>
      <c r="DJ158" s="96"/>
      <c r="DK158" s="96"/>
      <c r="DL158" s="96"/>
      <c r="DM158" s="96"/>
      <c r="DN158" s="96"/>
      <c r="DO158" s="95"/>
      <c r="DP158" s="95"/>
      <c r="DQ158" s="95"/>
      <c r="DR158" s="95"/>
      <c r="DS158" s="95"/>
      <c r="DT158" s="95"/>
      <c r="DU158" s="95"/>
      <c r="DV158" s="95"/>
      <c r="DW158" s="95"/>
      <c r="DX158" s="95"/>
      <c r="EC158" s="95"/>
      <c r="ED158" s="95"/>
      <c r="EE158" s="95"/>
      <c r="EF158" s="95"/>
      <c r="EG158" s="95"/>
      <c r="EH158" s="95"/>
      <c r="EI158" s="95"/>
      <c r="EJ158" s="95"/>
      <c r="EK158" s="95"/>
      <c r="EL158" s="95"/>
      <c r="EM158" s="95"/>
      <c r="EN158" s="95"/>
      <c r="EO158" s="95"/>
      <c r="EP158" s="95"/>
      <c r="EQ158" s="95"/>
      <c r="ER158" s="95"/>
      <c r="ES158" s="95"/>
      <c r="ET158" s="95"/>
      <c r="EX158" s="98"/>
      <c r="EY158" s="98"/>
      <c r="EZ158" s="98"/>
      <c r="FA158" s="98"/>
      <c r="FB158" s="98"/>
      <c r="FC158" s="98"/>
      <c r="FD158" s="98"/>
      <c r="FE158" s="98"/>
      <c r="FF158" s="98"/>
      <c r="FG158" s="98"/>
      <c r="FH158" s="98"/>
      <c r="FI158" s="98"/>
      <c r="FJ158" s="98"/>
      <c r="FK158" s="98"/>
      <c r="FL158" s="98"/>
      <c r="FM158" s="98"/>
      <c r="FN158" s="98"/>
      <c r="FO158" s="98"/>
      <c r="FP158" s="98"/>
      <c r="FQ158" s="98"/>
      <c r="FR158" s="98"/>
      <c r="FS158" s="98"/>
      <c r="FT158" s="98"/>
      <c r="FU158" s="98"/>
      <c r="FV158" s="98"/>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row>
    <row r="159" spans="3:201" s="49" customFormat="1" ht="30" customHeight="1">
      <c r="C159" s="100" t="s">
        <v>612</v>
      </c>
      <c r="D159" s="76"/>
      <c r="E159" s="76"/>
      <c r="F159" s="76"/>
      <c r="G159" s="76"/>
      <c r="H159" s="76"/>
      <c r="I159" s="76"/>
      <c r="J159" s="76"/>
      <c r="K159" s="76"/>
      <c r="L159" s="76"/>
      <c r="M159" s="94"/>
      <c r="N159" s="76"/>
      <c r="O159" s="76"/>
      <c r="P159" s="204"/>
      <c r="Q159" s="76"/>
      <c r="R159" s="95"/>
      <c r="S159" s="76"/>
      <c r="T159" s="76"/>
      <c r="U159" s="76"/>
      <c r="V159" s="76"/>
      <c r="W159" s="76"/>
      <c r="X159" s="76"/>
      <c r="Y159" s="76"/>
      <c r="Z159" s="76"/>
      <c r="AA159" s="76"/>
      <c r="AB159" s="76"/>
      <c r="AC159" s="76"/>
      <c r="AD159" s="76"/>
      <c r="AE159" s="76"/>
      <c r="AF159" s="76"/>
      <c r="AG159" s="95"/>
      <c r="AH159" s="95"/>
      <c r="AI159" s="95"/>
      <c r="AJ159" s="76"/>
      <c r="AK159" s="76"/>
      <c r="AL159" s="76"/>
      <c r="AM159" s="76"/>
      <c r="AN159" s="76"/>
      <c r="AO159" s="76"/>
      <c r="AP159" s="76"/>
      <c r="AQ159" s="76"/>
      <c r="AX159" s="97"/>
      <c r="AY159" s="97"/>
      <c r="AZ159" s="97"/>
      <c r="BA159" s="97"/>
      <c r="BB159" s="97"/>
      <c r="BE159" s="117"/>
      <c r="BF159" s="117"/>
      <c r="BG159" s="117"/>
      <c r="BH159" s="117"/>
      <c r="CL159" s="76"/>
      <c r="CM159" s="76"/>
      <c r="CN159" s="76"/>
      <c r="CO159" s="95"/>
      <c r="CP159" s="76"/>
      <c r="CQ159" s="96"/>
      <c r="CR159" s="96"/>
      <c r="CS159" s="96"/>
      <c r="CT159" s="96"/>
      <c r="CU159" s="96"/>
      <c r="CV159" s="96"/>
      <c r="CW159" s="96"/>
      <c r="CX159" s="96"/>
      <c r="CY159" s="96"/>
      <c r="CZ159" s="96"/>
      <c r="DA159" s="98"/>
      <c r="DB159" s="76"/>
      <c r="DC159" s="76"/>
      <c r="DD159" s="76"/>
      <c r="DE159" s="76"/>
      <c r="DF159" s="99"/>
      <c r="DG159" s="96"/>
      <c r="DH159" s="96"/>
      <c r="DI159" s="96"/>
      <c r="DJ159" s="96"/>
      <c r="DK159" s="96"/>
      <c r="DL159" s="96"/>
      <c r="DM159" s="96"/>
      <c r="DN159" s="96"/>
      <c r="DO159" s="95"/>
      <c r="DP159" s="95"/>
      <c r="DQ159" s="95"/>
      <c r="DR159" s="95"/>
      <c r="DS159" s="95"/>
      <c r="DT159" s="95"/>
      <c r="DU159" s="95"/>
      <c r="DV159" s="95"/>
      <c r="DW159" s="95"/>
      <c r="DX159" s="95"/>
      <c r="EC159" s="95"/>
      <c r="ED159" s="95"/>
      <c r="EE159" s="95"/>
      <c r="EF159" s="95"/>
      <c r="EG159" s="95"/>
      <c r="EH159" s="95"/>
      <c r="EI159" s="95"/>
      <c r="EJ159" s="95"/>
      <c r="EK159" s="95"/>
      <c r="EL159" s="95"/>
      <c r="EM159" s="95"/>
      <c r="EN159" s="95"/>
      <c r="EO159" s="95"/>
      <c r="EP159" s="95"/>
      <c r="EQ159" s="95"/>
      <c r="ER159" s="95"/>
      <c r="ES159" s="95"/>
      <c r="ET159" s="95"/>
      <c r="EX159" s="98"/>
      <c r="EY159" s="98"/>
      <c r="EZ159" s="98"/>
      <c r="FA159" s="98"/>
      <c r="FB159" s="98"/>
      <c r="FC159" s="98"/>
      <c r="FD159" s="98"/>
      <c r="FE159" s="98"/>
      <c r="FF159" s="98"/>
      <c r="FG159" s="98"/>
      <c r="FH159" s="98"/>
      <c r="FI159" s="98"/>
      <c r="FJ159" s="98"/>
      <c r="FK159" s="98"/>
      <c r="FL159" s="98"/>
      <c r="FM159" s="98"/>
      <c r="FN159" s="98"/>
      <c r="FO159" s="98"/>
      <c r="FP159" s="98"/>
      <c r="FQ159" s="98"/>
      <c r="FR159" s="98"/>
      <c r="FS159" s="98"/>
      <c r="FT159" s="98"/>
      <c r="FU159" s="98"/>
      <c r="FV159" s="98"/>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row>
    <row r="160" spans="3:201" s="49" customFormat="1" ht="30" customHeight="1">
      <c r="C160" s="100" t="s">
        <v>613</v>
      </c>
      <c r="D160" s="76"/>
      <c r="E160" s="76"/>
      <c r="F160" s="76"/>
      <c r="G160" s="76"/>
      <c r="H160" s="76"/>
      <c r="I160" s="76"/>
      <c r="J160" s="76"/>
      <c r="K160" s="76"/>
      <c r="L160" s="76"/>
      <c r="M160" s="94"/>
      <c r="N160" s="76"/>
      <c r="O160" s="76"/>
      <c r="P160" s="204"/>
      <c r="Q160" s="76"/>
      <c r="R160" s="95"/>
      <c r="S160" s="76"/>
      <c r="T160" s="76"/>
      <c r="U160" s="76"/>
      <c r="V160" s="76"/>
      <c r="W160" s="76"/>
      <c r="X160" s="76"/>
      <c r="Y160" s="76"/>
      <c r="Z160" s="76"/>
      <c r="AA160" s="76"/>
      <c r="AB160" s="76"/>
      <c r="AC160" s="76"/>
      <c r="AD160" s="76"/>
      <c r="AE160" s="76"/>
      <c r="AF160" s="76"/>
      <c r="AG160" s="95"/>
      <c r="AH160" s="95"/>
      <c r="AI160" s="95"/>
      <c r="AJ160" s="76"/>
      <c r="AK160" s="76"/>
      <c r="AL160" s="76"/>
      <c r="AM160" s="76"/>
      <c r="AN160" s="76"/>
      <c r="AO160" s="76"/>
      <c r="AP160" s="76"/>
      <c r="AQ160" s="76"/>
      <c r="AX160" s="97"/>
      <c r="AY160" s="97"/>
      <c r="AZ160" s="97"/>
      <c r="BA160" s="97"/>
      <c r="BB160" s="97"/>
      <c r="BE160" s="117"/>
      <c r="BF160" s="117"/>
      <c r="BG160" s="117"/>
      <c r="BH160" s="117"/>
      <c r="CL160" s="76"/>
      <c r="CM160" s="76"/>
      <c r="CN160" s="76"/>
      <c r="CO160" s="95"/>
      <c r="CP160" s="76"/>
      <c r="CQ160" s="96"/>
      <c r="CR160" s="96"/>
      <c r="CS160" s="96"/>
      <c r="CT160" s="96"/>
      <c r="CU160" s="96"/>
      <c r="CV160" s="96"/>
      <c r="CW160" s="96"/>
      <c r="CX160" s="96"/>
      <c r="CY160" s="96"/>
      <c r="CZ160" s="96"/>
      <c r="DA160" s="98"/>
      <c r="DB160" s="76"/>
      <c r="DC160" s="76"/>
      <c r="DD160" s="76"/>
      <c r="DE160" s="76"/>
      <c r="DF160" s="99"/>
      <c r="DG160" s="96"/>
      <c r="DH160" s="96"/>
      <c r="DI160" s="96"/>
      <c r="DJ160" s="96"/>
      <c r="DK160" s="96"/>
      <c r="DL160" s="96"/>
      <c r="DM160" s="96"/>
      <c r="DN160" s="96"/>
      <c r="DO160" s="95"/>
      <c r="DP160" s="95"/>
      <c r="DQ160" s="95"/>
      <c r="DR160" s="95"/>
      <c r="DS160" s="95"/>
      <c r="DT160" s="95"/>
      <c r="DU160" s="95"/>
      <c r="DV160" s="95"/>
      <c r="DW160" s="95"/>
      <c r="DX160" s="95"/>
      <c r="EC160" s="95"/>
      <c r="ED160" s="95"/>
      <c r="EE160" s="95"/>
      <c r="EF160" s="95"/>
      <c r="EG160" s="95"/>
      <c r="EH160" s="95"/>
      <c r="EI160" s="95"/>
      <c r="EJ160" s="95"/>
      <c r="EK160" s="95"/>
      <c r="EL160" s="95"/>
      <c r="EM160" s="95"/>
      <c r="EN160" s="95"/>
      <c r="EO160" s="95"/>
      <c r="EP160" s="95"/>
      <c r="EQ160" s="95"/>
      <c r="ER160" s="95"/>
      <c r="ES160" s="95"/>
      <c r="ET160" s="95"/>
      <c r="EX160" s="98"/>
      <c r="EY160" s="98"/>
      <c r="EZ160" s="98"/>
      <c r="FA160" s="98"/>
      <c r="FB160" s="98"/>
      <c r="FC160" s="98"/>
      <c r="FD160" s="98"/>
      <c r="FE160" s="98"/>
      <c r="FF160" s="98"/>
      <c r="FG160" s="98"/>
      <c r="FH160" s="98"/>
      <c r="FI160" s="98"/>
      <c r="FJ160" s="98"/>
      <c r="FK160" s="98"/>
      <c r="FL160" s="98"/>
      <c r="FM160" s="98"/>
      <c r="FN160" s="98"/>
      <c r="FO160" s="98"/>
      <c r="FP160" s="98"/>
      <c r="FQ160" s="98"/>
      <c r="FR160" s="98"/>
      <c r="FS160" s="98"/>
      <c r="FT160" s="98"/>
      <c r="FU160" s="98"/>
      <c r="FV160" s="98"/>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row>
    <row r="161" spans="3:201" s="49" customFormat="1" ht="30" customHeight="1">
      <c r="C161" s="100" t="s">
        <v>614</v>
      </c>
      <c r="D161" s="76"/>
      <c r="E161" s="76"/>
      <c r="F161" s="76"/>
      <c r="G161" s="76"/>
      <c r="H161" s="76"/>
      <c r="I161" s="76"/>
      <c r="J161" s="76"/>
      <c r="K161" s="76"/>
      <c r="L161" s="76"/>
      <c r="M161" s="94"/>
      <c r="N161" s="76"/>
      <c r="O161" s="76"/>
      <c r="P161" s="204"/>
      <c r="Q161" s="76"/>
      <c r="R161" s="95"/>
      <c r="S161" s="76"/>
      <c r="T161" s="76"/>
      <c r="U161" s="76"/>
      <c r="V161" s="76"/>
      <c r="W161" s="76"/>
      <c r="X161" s="76"/>
      <c r="Y161" s="76"/>
      <c r="Z161" s="76"/>
      <c r="AA161" s="76"/>
      <c r="AB161" s="76"/>
      <c r="AC161" s="76"/>
      <c r="AD161" s="76"/>
      <c r="AE161" s="76"/>
      <c r="AF161" s="76"/>
      <c r="AG161" s="95"/>
      <c r="AH161" s="95"/>
      <c r="AI161" s="95"/>
      <c r="AJ161" s="76"/>
      <c r="AK161" s="76"/>
      <c r="AL161" s="76"/>
      <c r="AM161" s="76"/>
      <c r="AN161" s="76"/>
      <c r="AO161" s="76"/>
      <c r="AP161" s="76"/>
      <c r="AQ161" s="76"/>
      <c r="AX161" s="97"/>
      <c r="AY161" s="97"/>
      <c r="AZ161" s="97"/>
      <c r="BA161" s="97"/>
      <c r="BB161" s="97"/>
      <c r="BE161" s="117"/>
      <c r="BF161" s="117"/>
      <c r="BG161" s="117"/>
      <c r="BH161" s="117"/>
      <c r="CL161" s="76"/>
      <c r="CM161" s="76"/>
      <c r="CN161" s="76"/>
      <c r="CO161" s="95"/>
      <c r="CP161" s="76"/>
      <c r="CQ161" s="96"/>
      <c r="CR161" s="96"/>
      <c r="CS161" s="96"/>
      <c r="CT161" s="96"/>
      <c r="CU161" s="96"/>
      <c r="CV161" s="96"/>
      <c r="CW161" s="96"/>
      <c r="CX161" s="96"/>
      <c r="CY161" s="96"/>
      <c r="CZ161" s="96"/>
      <c r="DA161" s="98"/>
      <c r="DB161" s="76"/>
      <c r="DC161" s="76"/>
      <c r="DD161" s="76"/>
      <c r="DE161" s="76"/>
      <c r="DF161" s="99"/>
      <c r="DG161" s="96"/>
      <c r="DH161" s="96"/>
      <c r="DI161" s="96"/>
      <c r="DJ161" s="96"/>
      <c r="DK161" s="96"/>
      <c r="DL161" s="96"/>
      <c r="DM161" s="96"/>
      <c r="DN161" s="96"/>
      <c r="DO161" s="95"/>
      <c r="DP161" s="95"/>
      <c r="DQ161" s="95"/>
      <c r="DR161" s="95"/>
      <c r="DS161" s="95"/>
      <c r="DT161" s="95"/>
      <c r="DU161" s="95"/>
      <c r="DV161" s="95"/>
      <c r="DW161" s="95"/>
      <c r="DX161" s="95"/>
      <c r="EC161" s="95"/>
      <c r="ED161" s="95"/>
      <c r="EE161" s="95"/>
      <c r="EF161" s="95"/>
      <c r="EG161" s="95"/>
      <c r="EH161" s="95"/>
      <c r="EI161" s="95"/>
      <c r="EJ161" s="95"/>
      <c r="EK161" s="95"/>
      <c r="EL161" s="95"/>
      <c r="EM161" s="95"/>
      <c r="EN161" s="95"/>
      <c r="EO161" s="95"/>
      <c r="EP161" s="95"/>
      <c r="EQ161" s="95"/>
      <c r="ER161" s="95"/>
      <c r="ES161" s="95"/>
      <c r="ET161" s="95"/>
      <c r="EX161" s="98"/>
      <c r="EY161" s="98"/>
      <c r="EZ161" s="98"/>
      <c r="FA161" s="98"/>
      <c r="FB161" s="98"/>
      <c r="FC161" s="98"/>
      <c r="FD161" s="98"/>
      <c r="FE161" s="98"/>
      <c r="FF161" s="98"/>
      <c r="FG161" s="98"/>
      <c r="FH161" s="98"/>
      <c r="FI161" s="98"/>
      <c r="FJ161" s="98"/>
      <c r="FK161" s="98"/>
      <c r="FL161" s="98"/>
      <c r="FM161" s="98"/>
      <c r="FN161" s="98"/>
      <c r="FO161" s="98"/>
      <c r="FP161" s="98"/>
      <c r="FQ161" s="98"/>
      <c r="FR161" s="98"/>
      <c r="FS161" s="98"/>
      <c r="FT161" s="98"/>
      <c r="FU161" s="98"/>
      <c r="FV161" s="98"/>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row>
    <row r="162" spans="3:201" s="49" customFormat="1" ht="30" customHeight="1">
      <c r="C162" s="100" t="s">
        <v>615</v>
      </c>
      <c r="D162" s="76"/>
      <c r="E162" s="76"/>
      <c r="F162" s="76"/>
      <c r="G162" s="76"/>
      <c r="H162" s="76"/>
      <c r="I162" s="76"/>
      <c r="J162" s="76"/>
      <c r="K162" s="76"/>
      <c r="L162" s="76"/>
      <c r="M162" s="94"/>
      <c r="N162" s="76"/>
      <c r="O162" s="76"/>
      <c r="P162" s="204"/>
      <c r="Q162" s="76"/>
      <c r="R162" s="95"/>
      <c r="S162" s="76"/>
      <c r="T162" s="76"/>
      <c r="U162" s="76"/>
      <c r="V162" s="76"/>
      <c r="W162" s="76"/>
      <c r="X162" s="76"/>
      <c r="Y162" s="76"/>
      <c r="Z162" s="76"/>
      <c r="AA162" s="76"/>
      <c r="AB162" s="76"/>
      <c r="AC162" s="76"/>
      <c r="AD162" s="76"/>
      <c r="AE162" s="76"/>
      <c r="AF162" s="76"/>
      <c r="AG162" s="95"/>
      <c r="AH162" s="95"/>
      <c r="AI162" s="95"/>
      <c r="AJ162" s="76"/>
      <c r="AK162" s="76"/>
      <c r="AL162" s="76"/>
      <c r="AM162" s="76"/>
      <c r="AN162" s="76"/>
      <c r="AO162" s="76"/>
      <c r="AP162" s="76"/>
      <c r="AQ162" s="76"/>
      <c r="AX162" s="97"/>
      <c r="AY162" s="97"/>
      <c r="AZ162" s="97"/>
      <c r="BA162" s="97"/>
      <c r="BB162" s="97"/>
      <c r="BE162" s="117"/>
      <c r="BF162" s="117"/>
      <c r="BG162" s="117"/>
      <c r="BH162" s="117"/>
      <c r="CL162" s="76"/>
      <c r="CM162" s="76"/>
      <c r="CN162" s="76"/>
      <c r="CO162" s="95"/>
      <c r="CP162" s="76"/>
      <c r="CQ162" s="96"/>
      <c r="CR162" s="96"/>
      <c r="CS162" s="96"/>
      <c r="CT162" s="96"/>
      <c r="CU162" s="96"/>
      <c r="CV162" s="96"/>
      <c r="CW162" s="96"/>
      <c r="CX162" s="96"/>
      <c r="CY162" s="96"/>
      <c r="CZ162" s="96"/>
      <c r="DA162" s="98"/>
      <c r="DB162" s="76"/>
      <c r="DC162" s="76"/>
      <c r="DD162" s="76"/>
      <c r="DE162" s="76"/>
      <c r="DF162" s="99"/>
      <c r="DG162" s="96"/>
      <c r="DH162" s="96"/>
      <c r="DI162" s="96"/>
      <c r="DJ162" s="96"/>
      <c r="DK162" s="96"/>
      <c r="DL162" s="96"/>
      <c r="DM162" s="96"/>
      <c r="DN162" s="96"/>
      <c r="DO162" s="95"/>
      <c r="DP162" s="95"/>
      <c r="DQ162" s="95"/>
      <c r="DR162" s="95"/>
      <c r="DS162" s="95"/>
      <c r="DT162" s="95"/>
      <c r="DU162" s="95"/>
      <c r="DV162" s="95"/>
      <c r="DW162" s="95"/>
      <c r="DX162" s="95"/>
      <c r="EC162" s="95"/>
      <c r="ED162" s="95"/>
      <c r="EE162" s="95"/>
      <c r="EF162" s="95"/>
      <c r="EG162" s="95"/>
      <c r="EH162" s="95"/>
      <c r="EI162" s="95"/>
      <c r="EJ162" s="95"/>
      <c r="EK162" s="95"/>
      <c r="EL162" s="95"/>
      <c r="EM162" s="95"/>
      <c r="EN162" s="95"/>
      <c r="EO162" s="95"/>
      <c r="EP162" s="95"/>
      <c r="EQ162" s="95"/>
      <c r="ER162" s="95"/>
      <c r="ES162" s="95"/>
      <c r="ET162" s="95"/>
      <c r="EX162" s="98"/>
      <c r="EY162" s="98"/>
      <c r="EZ162" s="98"/>
      <c r="FA162" s="98"/>
      <c r="FB162" s="98"/>
      <c r="FC162" s="98"/>
      <c r="FD162" s="98"/>
      <c r="FE162" s="98"/>
      <c r="FF162" s="98"/>
      <c r="FG162" s="98"/>
      <c r="FH162" s="98"/>
      <c r="FI162" s="98"/>
      <c r="FJ162" s="98"/>
      <c r="FK162" s="98"/>
      <c r="FL162" s="98"/>
      <c r="FM162" s="98"/>
      <c r="FN162" s="98"/>
      <c r="FO162" s="98"/>
      <c r="FP162" s="98"/>
      <c r="FQ162" s="98"/>
      <c r="FR162" s="98"/>
      <c r="FS162" s="98"/>
      <c r="FT162" s="98"/>
      <c r="FU162" s="98"/>
      <c r="FV162" s="98"/>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row>
    <row r="163" spans="3:201" s="49" customFormat="1" ht="30" customHeight="1">
      <c r="C163" s="100" t="s">
        <v>616</v>
      </c>
      <c r="D163" s="76"/>
      <c r="E163" s="76"/>
      <c r="F163" s="76"/>
      <c r="G163" s="76"/>
      <c r="H163" s="76"/>
      <c r="I163" s="76"/>
      <c r="J163" s="76"/>
      <c r="K163" s="76"/>
      <c r="L163" s="76"/>
      <c r="M163" s="94"/>
      <c r="N163" s="76"/>
      <c r="O163" s="76"/>
      <c r="P163" s="204"/>
      <c r="Q163" s="76"/>
      <c r="R163" s="95"/>
      <c r="S163" s="76"/>
      <c r="T163" s="76"/>
      <c r="U163" s="76"/>
      <c r="V163" s="76"/>
      <c r="W163" s="76"/>
      <c r="X163" s="76"/>
      <c r="Y163" s="76"/>
      <c r="Z163" s="76"/>
      <c r="AA163" s="76"/>
      <c r="AB163" s="76"/>
      <c r="AC163" s="76"/>
      <c r="AD163" s="76"/>
      <c r="AE163" s="76"/>
      <c r="AF163" s="76"/>
      <c r="AG163" s="95"/>
      <c r="AH163" s="95"/>
      <c r="AI163" s="95"/>
      <c r="AJ163" s="76"/>
      <c r="AK163" s="76"/>
      <c r="AL163" s="76"/>
      <c r="AM163" s="76"/>
      <c r="AN163" s="76"/>
      <c r="AO163" s="76"/>
      <c r="AP163" s="76"/>
      <c r="AQ163" s="76"/>
      <c r="AX163" s="97"/>
      <c r="AY163" s="97"/>
      <c r="AZ163" s="97"/>
      <c r="BA163" s="97"/>
      <c r="BB163" s="97"/>
      <c r="BE163" s="117"/>
      <c r="BF163" s="117"/>
      <c r="BG163" s="117"/>
      <c r="BH163" s="117"/>
      <c r="CL163" s="76"/>
      <c r="CM163" s="76"/>
      <c r="CN163" s="76"/>
      <c r="CO163" s="95"/>
      <c r="CP163" s="76"/>
      <c r="CQ163" s="96"/>
      <c r="CR163" s="96"/>
      <c r="CS163" s="96"/>
      <c r="CT163" s="96"/>
      <c r="CU163" s="96"/>
      <c r="CV163" s="96"/>
      <c r="CW163" s="96"/>
      <c r="CX163" s="96"/>
      <c r="CY163" s="96"/>
      <c r="CZ163" s="96"/>
      <c r="DA163" s="98"/>
      <c r="DB163" s="76"/>
      <c r="DC163" s="76"/>
      <c r="DD163" s="76"/>
      <c r="DE163" s="76"/>
      <c r="DF163" s="99"/>
      <c r="DG163" s="96"/>
      <c r="DH163" s="96"/>
      <c r="DI163" s="96"/>
      <c r="DJ163" s="96"/>
      <c r="DK163" s="96"/>
      <c r="DL163" s="96"/>
      <c r="DM163" s="96"/>
      <c r="DN163" s="96"/>
      <c r="DO163" s="95"/>
      <c r="DP163" s="95"/>
      <c r="DQ163" s="95"/>
      <c r="DR163" s="95"/>
      <c r="DS163" s="95"/>
      <c r="DT163" s="95"/>
      <c r="DU163" s="95"/>
      <c r="DV163" s="95"/>
      <c r="DW163" s="95"/>
      <c r="DX163" s="95"/>
      <c r="EC163" s="95"/>
      <c r="ED163" s="95"/>
      <c r="EE163" s="95"/>
      <c r="EF163" s="95"/>
      <c r="EG163" s="95"/>
      <c r="EH163" s="95"/>
      <c r="EI163" s="95"/>
      <c r="EJ163" s="95"/>
      <c r="EK163" s="95"/>
      <c r="EL163" s="95"/>
      <c r="EM163" s="95"/>
      <c r="EN163" s="95"/>
      <c r="EO163" s="95"/>
      <c r="EP163" s="95"/>
      <c r="EQ163" s="95"/>
      <c r="ER163" s="95"/>
      <c r="ES163" s="95"/>
      <c r="ET163" s="95"/>
      <c r="EX163" s="98"/>
      <c r="EY163" s="98"/>
      <c r="EZ163" s="98"/>
      <c r="FA163" s="98"/>
      <c r="FB163" s="98"/>
      <c r="FC163" s="98"/>
      <c r="FD163" s="98"/>
      <c r="FE163" s="98"/>
      <c r="FF163" s="98"/>
      <c r="FG163" s="98"/>
      <c r="FH163" s="98"/>
      <c r="FI163" s="98"/>
      <c r="FJ163" s="98"/>
      <c r="FK163" s="98"/>
      <c r="FL163" s="98"/>
      <c r="FM163" s="98"/>
      <c r="FN163" s="98"/>
      <c r="FO163" s="98"/>
      <c r="FP163" s="98"/>
      <c r="FQ163" s="98"/>
      <c r="FR163" s="98"/>
      <c r="FS163" s="98"/>
      <c r="FT163" s="98"/>
      <c r="FU163" s="98"/>
      <c r="FV163" s="98"/>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row>
    <row r="164" spans="3:201" s="49" customFormat="1" ht="30" customHeight="1">
      <c r="C164" s="100" t="s">
        <v>617</v>
      </c>
      <c r="D164" s="76"/>
      <c r="E164" s="76"/>
      <c r="F164" s="76"/>
      <c r="G164" s="76"/>
      <c r="H164" s="76"/>
      <c r="I164" s="76"/>
      <c r="J164" s="76"/>
      <c r="K164" s="76"/>
      <c r="L164" s="76"/>
      <c r="M164" s="94"/>
      <c r="N164" s="76"/>
      <c r="O164" s="76"/>
      <c r="P164" s="204"/>
      <c r="Q164" s="76"/>
      <c r="R164" s="95"/>
      <c r="S164" s="76"/>
      <c r="T164" s="76"/>
      <c r="U164" s="76"/>
      <c r="V164" s="76"/>
      <c r="W164" s="76"/>
      <c r="X164" s="76"/>
      <c r="Y164" s="76"/>
      <c r="Z164" s="76"/>
      <c r="AA164" s="76"/>
      <c r="AB164" s="76"/>
      <c r="AC164" s="76"/>
      <c r="AD164" s="76"/>
      <c r="AE164" s="76"/>
      <c r="AF164" s="76"/>
      <c r="AG164" s="95"/>
      <c r="AH164" s="95"/>
      <c r="AI164" s="95"/>
      <c r="AJ164" s="76"/>
      <c r="AK164" s="76"/>
      <c r="AL164" s="76"/>
      <c r="AM164" s="76"/>
      <c r="AN164" s="76"/>
      <c r="AO164" s="76"/>
      <c r="AP164" s="76"/>
      <c r="AQ164" s="76"/>
      <c r="AX164" s="97"/>
      <c r="AY164" s="97"/>
      <c r="AZ164" s="97"/>
      <c r="BA164" s="97"/>
      <c r="BB164" s="97"/>
      <c r="BE164" s="117"/>
      <c r="BF164" s="117"/>
      <c r="BG164" s="117"/>
      <c r="BH164" s="117"/>
      <c r="CL164" s="76"/>
      <c r="CM164" s="76"/>
      <c r="CN164" s="76"/>
      <c r="CO164" s="95"/>
      <c r="CP164" s="76"/>
      <c r="CQ164" s="96"/>
      <c r="CR164" s="96"/>
      <c r="CS164" s="96"/>
      <c r="CT164" s="96"/>
      <c r="CU164" s="96"/>
      <c r="CV164" s="96"/>
      <c r="CW164" s="96"/>
      <c r="CX164" s="96"/>
      <c r="CY164" s="96"/>
      <c r="CZ164" s="96"/>
      <c r="DA164" s="98"/>
      <c r="DB164" s="76"/>
      <c r="DC164" s="76"/>
      <c r="DD164" s="76"/>
      <c r="DE164" s="76"/>
      <c r="DF164" s="99"/>
      <c r="DG164" s="96"/>
      <c r="DH164" s="96"/>
      <c r="DI164" s="96"/>
      <c r="DJ164" s="96"/>
      <c r="DK164" s="96"/>
      <c r="DL164" s="96"/>
      <c r="DM164" s="96"/>
      <c r="DN164" s="96"/>
      <c r="DO164" s="95"/>
      <c r="DP164" s="95"/>
      <c r="DQ164" s="95"/>
      <c r="DR164" s="95"/>
      <c r="DS164" s="95"/>
      <c r="DT164" s="95"/>
      <c r="DU164" s="95"/>
      <c r="DV164" s="95"/>
      <c r="DW164" s="95"/>
      <c r="DX164" s="95"/>
      <c r="EC164" s="95"/>
      <c r="ED164" s="95"/>
      <c r="EE164" s="95"/>
      <c r="EF164" s="95"/>
      <c r="EG164" s="95"/>
      <c r="EH164" s="95"/>
      <c r="EI164" s="95"/>
      <c r="EJ164" s="95"/>
      <c r="EK164" s="95"/>
      <c r="EL164" s="95"/>
      <c r="EM164" s="95"/>
      <c r="EN164" s="95"/>
      <c r="EO164" s="95"/>
      <c r="EP164" s="95"/>
      <c r="EQ164" s="95"/>
      <c r="ER164" s="95"/>
      <c r="ES164" s="95"/>
      <c r="ET164" s="95"/>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row>
    <row r="165" spans="3:201" s="49" customFormat="1" ht="30" customHeight="1">
      <c r="C165" s="100" t="s">
        <v>618</v>
      </c>
      <c r="D165" s="76"/>
      <c r="E165" s="76"/>
      <c r="F165" s="76"/>
      <c r="G165" s="76"/>
      <c r="H165" s="76"/>
      <c r="I165" s="76"/>
      <c r="J165" s="76"/>
      <c r="K165" s="76"/>
      <c r="L165" s="76"/>
      <c r="M165" s="94"/>
      <c r="N165" s="76"/>
      <c r="O165" s="76"/>
      <c r="P165" s="204"/>
      <c r="Q165" s="76"/>
      <c r="R165" s="95"/>
      <c r="S165" s="76"/>
      <c r="T165" s="76"/>
      <c r="U165" s="76"/>
      <c r="V165" s="76"/>
      <c r="W165" s="76"/>
      <c r="X165" s="76"/>
      <c r="Y165" s="76"/>
      <c r="Z165" s="76"/>
      <c r="AA165" s="76"/>
      <c r="AB165" s="76"/>
      <c r="AC165" s="76"/>
      <c r="AD165" s="76"/>
      <c r="AE165" s="76"/>
      <c r="AF165" s="76"/>
      <c r="AG165" s="95"/>
      <c r="AH165" s="95"/>
      <c r="AI165" s="95"/>
      <c r="AJ165" s="76"/>
      <c r="AK165" s="76"/>
      <c r="AL165" s="76"/>
      <c r="AM165" s="76"/>
      <c r="AN165" s="76"/>
      <c r="AO165" s="76"/>
      <c r="AP165" s="76"/>
      <c r="AQ165" s="76"/>
      <c r="AX165" s="97"/>
      <c r="AY165" s="97"/>
      <c r="AZ165" s="97"/>
      <c r="BA165" s="97"/>
      <c r="BB165" s="97"/>
      <c r="BE165" s="117"/>
      <c r="BF165" s="117"/>
      <c r="BG165" s="117"/>
      <c r="BH165" s="117"/>
      <c r="CL165" s="76"/>
      <c r="CM165" s="76"/>
      <c r="CN165" s="76"/>
      <c r="CO165" s="95"/>
      <c r="CP165" s="76"/>
      <c r="CQ165" s="96"/>
      <c r="CR165" s="96"/>
      <c r="CS165" s="96"/>
      <c r="CT165" s="96"/>
      <c r="CU165" s="96"/>
      <c r="CV165" s="96"/>
      <c r="CW165" s="96"/>
      <c r="CX165" s="96"/>
      <c r="CY165" s="96"/>
      <c r="CZ165" s="96"/>
      <c r="DA165" s="98"/>
      <c r="DB165" s="76"/>
      <c r="DC165" s="76"/>
      <c r="DD165" s="76"/>
      <c r="DE165" s="76"/>
      <c r="DF165" s="99"/>
      <c r="DG165" s="96"/>
      <c r="DH165" s="96"/>
      <c r="DI165" s="96"/>
      <c r="DJ165" s="96"/>
      <c r="DK165" s="96"/>
      <c r="DL165" s="96"/>
      <c r="DM165" s="96"/>
      <c r="DN165" s="96"/>
      <c r="DO165" s="95"/>
      <c r="DP165" s="95"/>
      <c r="DQ165" s="95"/>
      <c r="DR165" s="95"/>
      <c r="DS165" s="95"/>
      <c r="DT165" s="95"/>
      <c r="DU165" s="95"/>
      <c r="DV165" s="95"/>
      <c r="DW165" s="95"/>
      <c r="DX165" s="95"/>
      <c r="EC165" s="95"/>
      <c r="ED165" s="95"/>
      <c r="EE165" s="95"/>
      <c r="EF165" s="95"/>
      <c r="EG165" s="95"/>
      <c r="EH165" s="95"/>
      <c r="EI165" s="95"/>
      <c r="EJ165" s="95"/>
      <c r="EK165" s="95"/>
      <c r="EL165" s="95"/>
      <c r="EM165" s="95"/>
      <c r="EN165" s="95"/>
      <c r="EO165" s="95"/>
      <c r="EP165" s="95"/>
      <c r="EQ165" s="95"/>
      <c r="ER165" s="95"/>
      <c r="ES165" s="95"/>
      <c r="ET165" s="95"/>
      <c r="EX165" s="98"/>
      <c r="EY165" s="98"/>
      <c r="EZ165" s="98"/>
      <c r="FA165" s="98"/>
      <c r="FB165" s="98"/>
      <c r="FC165" s="98"/>
      <c r="FD165" s="98"/>
      <c r="FE165" s="98"/>
      <c r="FF165" s="98"/>
      <c r="FG165" s="98"/>
      <c r="FH165" s="98"/>
      <c r="FI165" s="98"/>
      <c r="FJ165" s="98"/>
      <c r="FK165" s="98"/>
      <c r="FL165" s="98"/>
      <c r="FM165" s="98"/>
      <c r="FN165" s="98"/>
      <c r="FO165" s="98"/>
      <c r="FP165" s="98"/>
      <c r="FQ165" s="98"/>
      <c r="FR165" s="98"/>
      <c r="FS165" s="98"/>
      <c r="FT165" s="98"/>
      <c r="FU165" s="98"/>
      <c r="FV165" s="98"/>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row>
    <row r="166" spans="3:201" s="49" customFormat="1" ht="30" customHeight="1">
      <c r="C166" s="100" t="s">
        <v>619</v>
      </c>
      <c r="D166" s="76"/>
      <c r="E166" s="76"/>
      <c r="F166" s="76"/>
      <c r="G166" s="76"/>
      <c r="H166" s="76"/>
      <c r="I166" s="76"/>
      <c r="J166" s="76"/>
      <c r="K166" s="76"/>
      <c r="L166" s="76"/>
      <c r="M166" s="94"/>
      <c r="N166" s="76"/>
      <c r="O166" s="76"/>
      <c r="P166" s="204"/>
      <c r="Q166" s="76"/>
      <c r="R166" s="95"/>
      <c r="S166" s="76"/>
      <c r="T166" s="76"/>
      <c r="U166" s="76"/>
      <c r="V166" s="76"/>
      <c r="W166" s="76"/>
      <c r="X166" s="76"/>
      <c r="Y166" s="76"/>
      <c r="Z166" s="76"/>
      <c r="AA166" s="76"/>
      <c r="AB166" s="76"/>
      <c r="AC166" s="76"/>
      <c r="AD166" s="76"/>
      <c r="AE166" s="76"/>
      <c r="AF166" s="76"/>
      <c r="AG166" s="95"/>
      <c r="AH166" s="95"/>
      <c r="AI166" s="95"/>
      <c r="AJ166" s="76"/>
      <c r="AK166" s="76"/>
      <c r="AL166" s="76"/>
      <c r="AM166" s="76"/>
      <c r="AN166" s="76"/>
      <c r="AO166" s="76"/>
      <c r="AP166" s="76"/>
      <c r="AQ166" s="76"/>
      <c r="AX166" s="97"/>
      <c r="AY166" s="97"/>
      <c r="AZ166" s="97"/>
      <c r="BA166" s="97"/>
      <c r="BB166" s="97"/>
      <c r="BE166" s="117"/>
      <c r="BF166" s="117"/>
      <c r="BG166" s="117"/>
      <c r="BH166" s="117"/>
      <c r="CL166" s="76"/>
      <c r="CM166" s="76"/>
      <c r="CN166" s="76"/>
      <c r="CO166" s="95"/>
      <c r="CP166" s="76"/>
      <c r="CQ166" s="96"/>
      <c r="CR166" s="96"/>
      <c r="CS166" s="96"/>
      <c r="CT166" s="96"/>
      <c r="CU166" s="96"/>
      <c r="CV166" s="96"/>
      <c r="CW166" s="96"/>
      <c r="CX166" s="96"/>
      <c r="CY166" s="96"/>
      <c r="CZ166" s="96"/>
      <c r="DA166" s="98"/>
      <c r="DB166" s="76"/>
      <c r="DC166" s="76"/>
      <c r="DD166" s="76"/>
      <c r="DE166" s="76"/>
      <c r="DF166" s="99"/>
      <c r="DG166" s="96"/>
      <c r="DH166" s="96"/>
      <c r="DI166" s="96"/>
      <c r="DJ166" s="96"/>
      <c r="DK166" s="96"/>
      <c r="DL166" s="96"/>
      <c r="DM166" s="96"/>
      <c r="DN166" s="96"/>
      <c r="DO166" s="95"/>
      <c r="DP166" s="95"/>
      <c r="DQ166" s="95"/>
      <c r="DR166" s="95"/>
      <c r="DS166" s="95"/>
      <c r="DT166" s="95"/>
      <c r="DU166" s="95"/>
      <c r="DV166" s="95"/>
      <c r="DW166" s="95"/>
      <c r="DX166" s="95"/>
      <c r="EC166" s="95"/>
      <c r="ED166" s="95"/>
      <c r="EE166" s="95"/>
      <c r="EF166" s="95"/>
      <c r="EG166" s="95"/>
      <c r="EH166" s="95"/>
      <c r="EI166" s="95"/>
      <c r="EJ166" s="95"/>
      <c r="EK166" s="95"/>
      <c r="EL166" s="95"/>
      <c r="EM166" s="95"/>
      <c r="EN166" s="95"/>
      <c r="EO166" s="95"/>
      <c r="EP166" s="95"/>
      <c r="EQ166" s="95"/>
      <c r="ER166" s="95"/>
      <c r="ES166" s="95"/>
      <c r="ET166" s="95"/>
      <c r="EX166" s="98"/>
      <c r="EY166" s="98"/>
      <c r="EZ166" s="98"/>
      <c r="FA166" s="98"/>
      <c r="FB166" s="98"/>
      <c r="FC166" s="98"/>
      <c r="FD166" s="98"/>
      <c r="FE166" s="98"/>
      <c r="FF166" s="98"/>
      <c r="FG166" s="98"/>
      <c r="FH166" s="98"/>
      <c r="FI166" s="98"/>
      <c r="FJ166" s="98"/>
      <c r="FK166" s="98"/>
      <c r="FL166" s="98"/>
      <c r="FM166" s="98"/>
      <c r="FN166" s="98"/>
      <c r="FO166" s="98"/>
      <c r="FP166" s="98"/>
      <c r="FQ166" s="98"/>
      <c r="FR166" s="98"/>
      <c r="FS166" s="98"/>
      <c r="FT166" s="98"/>
      <c r="FU166" s="98"/>
      <c r="FV166" s="98"/>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row>
    <row r="167" spans="3:201" s="49" customFormat="1" ht="30" customHeight="1">
      <c r="C167" s="100" t="s">
        <v>620</v>
      </c>
      <c r="D167" s="76"/>
      <c r="E167" s="76"/>
      <c r="F167" s="76"/>
      <c r="G167" s="76"/>
      <c r="H167" s="76"/>
      <c r="I167" s="76"/>
      <c r="J167" s="76"/>
      <c r="K167" s="76"/>
      <c r="L167" s="76"/>
      <c r="M167" s="94"/>
      <c r="N167" s="76"/>
      <c r="O167" s="76"/>
      <c r="P167" s="204"/>
      <c r="Q167" s="76"/>
      <c r="R167" s="95"/>
      <c r="S167" s="76"/>
      <c r="T167" s="76"/>
      <c r="U167" s="76"/>
      <c r="V167" s="76"/>
      <c r="W167" s="76"/>
      <c r="X167" s="76"/>
      <c r="Y167" s="76"/>
      <c r="Z167" s="76"/>
      <c r="AA167" s="76"/>
      <c r="AB167" s="76"/>
      <c r="AC167" s="76"/>
      <c r="AD167" s="76"/>
      <c r="AE167" s="76"/>
      <c r="AF167" s="76"/>
      <c r="AG167" s="95"/>
      <c r="AH167" s="95"/>
      <c r="AI167" s="95"/>
      <c r="AJ167" s="76"/>
      <c r="AK167" s="76"/>
      <c r="AL167" s="76"/>
      <c r="AM167" s="76"/>
      <c r="AN167" s="76"/>
      <c r="AO167" s="76"/>
      <c r="AP167" s="76"/>
      <c r="AQ167" s="76"/>
      <c r="AX167" s="97"/>
      <c r="AY167" s="97"/>
      <c r="AZ167" s="97"/>
      <c r="BA167" s="97"/>
      <c r="BB167" s="97"/>
      <c r="BE167" s="117"/>
      <c r="BF167" s="117"/>
      <c r="BG167" s="117"/>
      <c r="BH167" s="117"/>
      <c r="CL167" s="76"/>
      <c r="CM167" s="76"/>
      <c r="CN167" s="76"/>
      <c r="CO167" s="95"/>
      <c r="CP167" s="76"/>
      <c r="CQ167" s="96"/>
      <c r="CR167" s="96"/>
      <c r="CS167" s="96"/>
      <c r="CT167" s="96"/>
      <c r="CU167" s="96"/>
      <c r="CV167" s="96"/>
      <c r="CW167" s="96"/>
      <c r="CX167" s="96"/>
      <c r="CY167" s="96"/>
      <c r="CZ167" s="96"/>
      <c r="DA167" s="98"/>
      <c r="DB167" s="76"/>
      <c r="DC167" s="76"/>
      <c r="DD167" s="76"/>
      <c r="DE167" s="76"/>
      <c r="DF167" s="99"/>
      <c r="DG167" s="96"/>
      <c r="DH167" s="96"/>
      <c r="DI167" s="96"/>
      <c r="DJ167" s="96"/>
      <c r="DK167" s="96"/>
      <c r="DL167" s="96"/>
      <c r="DM167" s="96"/>
      <c r="DN167" s="96"/>
      <c r="DO167" s="95"/>
      <c r="DP167" s="95"/>
      <c r="DQ167" s="95"/>
      <c r="DR167" s="95"/>
      <c r="DS167" s="95"/>
      <c r="DT167" s="95"/>
      <c r="DU167" s="95"/>
      <c r="DV167" s="95"/>
      <c r="DW167" s="95"/>
      <c r="DX167" s="95"/>
      <c r="EC167" s="95"/>
      <c r="ED167" s="95"/>
      <c r="EE167" s="95"/>
      <c r="EF167" s="95"/>
      <c r="EG167" s="95"/>
      <c r="EH167" s="95"/>
      <c r="EI167" s="95"/>
      <c r="EJ167" s="95"/>
      <c r="EK167" s="95"/>
      <c r="EL167" s="95"/>
      <c r="EM167" s="95"/>
      <c r="EN167" s="95"/>
      <c r="EO167" s="95"/>
      <c r="EP167" s="95"/>
      <c r="EQ167" s="95"/>
      <c r="ER167" s="95"/>
      <c r="ES167" s="95"/>
      <c r="ET167" s="95"/>
      <c r="EX167" s="98"/>
      <c r="EY167" s="98"/>
      <c r="EZ167" s="98"/>
      <c r="FA167" s="98"/>
      <c r="FB167" s="98"/>
      <c r="FC167" s="98"/>
      <c r="FD167" s="98"/>
      <c r="FE167" s="98"/>
      <c r="FF167" s="98"/>
      <c r="FG167" s="98"/>
      <c r="FH167" s="98"/>
      <c r="FI167" s="98"/>
      <c r="FJ167" s="98"/>
      <c r="FK167" s="98"/>
      <c r="FL167" s="98"/>
      <c r="FM167" s="98"/>
      <c r="FN167" s="98"/>
      <c r="FO167" s="98"/>
      <c r="FP167" s="98"/>
      <c r="FQ167" s="98"/>
      <c r="FR167" s="98"/>
      <c r="FS167" s="98"/>
      <c r="FT167" s="98"/>
      <c r="FU167" s="98"/>
      <c r="FV167" s="98"/>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row>
    <row r="168" spans="3:201" s="49" customFormat="1" ht="30" customHeight="1">
      <c r="C168" s="100" t="s">
        <v>621</v>
      </c>
      <c r="D168" s="76"/>
      <c r="E168" s="76"/>
      <c r="F168" s="76"/>
      <c r="G168" s="76"/>
      <c r="H168" s="76"/>
      <c r="I168" s="76"/>
      <c r="J168" s="76"/>
      <c r="K168" s="76"/>
      <c r="L168" s="76"/>
      <c r="M168" s="94"/>
      <c r="N168" s="76"/>
      <c r="O168" s="76"/>
      <c r="P168" s="204"/>
      <c r="Q168" s="76"/>
      <c r="R168" s="95"/>
      <c r="S168" s="76"/>
      <c r="T168" s="76"/>
      <c r="U168" s="76"/>
      <c r="V168" s="76"/>
      <c r="W168" s="76"/>
      <c r="X168" s="76"/>
      <c r="Y168" s="76"/>
      <c r="Z168" s="76"/>
      <c r="AA168" s="76"/>
      <c r="AB168" s="76"/>
      <c r="AC168" s="76"/>
      <c r="AD168" s="76"/>
      <c r="AE168" s="76"/>
      <c r="AF168" s="76"/>
      <c r="AG168" s="95"/>
      <c r="AH168" s="95"/>
      <c r="AI168" s="95"/>
      <c r="AJ168" s="76"/>
      <c r="AK168" s="76"/>
      <c r="AL168" s="76"/>
      <c r="AM168" s="76"/>
      <c r="AN168" s="76"/>
      <c r="AO168" s="76"/>
      <c r="AP168" s="76"/>
      <c r="AQ168" s="76"/>
      <c r="AX168" s="97"/>
      <c r="AY168" s="97"/>
      <c r="AZ168" s="97"/>
      <c r="BA168" s="97"/>
      <c r="BB168" s="97"/>
      <c r="BE168" s="117"/>
      <c r="BF168" s="117"/>
      <c r="BG168" s="117"/>
      <c r="BH168" s="117"/>
      <c r="CL168" s="76"/>
      <c r="CM168" s="76"/>
      <c r="CN168" s="76"/>
      <c r="CO168" s="95"/>
      <c r="CP168" s="76"/>
      <c r="CQ168" s="96"/>
      <c r="CR168" s="96"/>
      <c r="CS168" s="96"/>
      <c r="CT168" s="96"/>
      <c r="CU168" s="96"/>
      <c r="CV168" s="96"/>
      <c r="CW168" s="96"/>
      <c r="CX168" s="96"/>
      <c r="CY168" s="96"/>
      <c r="CZ168" s="96"/>
      <c r="DA168" s="98"/>
      <c r="DB168" s="76"/>
      <c r="DC168" s="76"/>
      <c r="DD168" s="76"/>
      <c r="DE168" s="76"/>
      <c r="DF168" s="99"/>
      <c r="DG168" s="96"/>
      <c r="DH168" s="96"/>
      <c r="DI168" s="96"/>
      <c r="DJ168" s="96"/>
      <c r="DK168" s="96"/>
      <c r="DL168" s="96"/>
      <c r="DM168" s="96"/>
      <c r="DN168" s="96"/>
      <c r="DO168" s="95"/>
      <c r="DP168" s="95"/>
      <c r="DQ168" s="95"/>
      <c r="DR168" s="95"/>
      <c r="DS168" s="95"/>
      <c r="DT168" s="95"/>
      <c r="DU168" s="95"/>
      <c r="DV168" s="95"/>
      <c r="DW168" s="95"/>
      <c r="DX168" s="95"/>
      <c r="EC168" s="95"/>
      <c r="ED168" s="95"/>
      <c r="EE168" s="95"/>
      <c r="EF168" s="95"/>
      <c r="EG168" s="95"/>
      <c r="EH168" s="95"/>
      <c r="EI168" s="95"/>
      <c r="EJ168" s="95"/>
      <c r="EK168" s="95"/>
      <c r="EL168" s="95"/>
      <c r="EM168" s="95"/>
      <c r="EN168" s="95"/>
      <c r="EO168" s="95"/>
      <c r="EP168" s="95"/>
      <c r="EQ168" s="95"/>
      <c r="ER168" s="95"/>
      <c r="ES168" s="95"/>
      <c r="ET168" s="95"/>
      <c r="EX168" s="98"/>
      <c r="EY168" s="98"/>
      <c r="EZ168" s="98"/>
      <c r="FA168" s="98"/>
      <c r="FB168" s="98"/>
      <c r="FC168" s="98"/>
      <c r="FD168" s="98"/>
      <c r="FE168" s="98"/>
      <c r="FF168" s="98"/>
      <c r="FG168" s="98"/>
      <c r="FH168" s="98"/>
      <c r="FI168" s="98"/>
      <c r="FJ168" s="98"/>
      <c r="FK168" s="98"/>
      <c r="FL168" s="98"/>
      <c r="FM168" s="98"/>
      <c r="FN168" s="98"/>
      <c r="FO168" s="98"/>
      <c r="FP168" s="98"/>
      <c r="FQ168" s="98"/>
      <c r="FR168" s="98"/>
      <c r="FS168" s="98"/>
      <c r="FT168" s="98"/>
      <c r="FU168" s="98"/>
      <c r="FV168" s="98"/>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row>
    <row r="169" spans="3:201" s="49" customFormat="1" ht="30" customHeight="1">
      <c r="C169" s="100" t="s">
        <v>622</v>
      </c>
      <c r="D169" s="76"/>
      <c r="E169" s="76"/>
      <c r="F169" s="76"/>
      <c r="G169" s="76"/>
      <c r="H169" s="76"/>
      <c r="I169" s="76"/>
      <c r="J169" s="76"/>
      <c r="K169" s="76"/>
      <c r="L169" s="76"/>
      <c r="M169" s="94"/>
      <c r="N169" s="76"/>
      <c r="O169" s="76"/>
      <c r="P169" s="204"/>
      <c r="Q169" s="76"/>
      <c r="R169" s="95"/>
      <c r="S169" s="76"/>
      <c r="T169" s="76"/>
      <c r="U169" s="76"/>
      <c r="V169" s="76"/>
      <c r="W169" s="76"/>
      <c r="X169" s="76"/>
      <c r="Y169" s="76"/>
      <c r="Z169" s="76"/>
      <c r="AA169" s="76"/>
      <c r="AB169" s="76"/>
      <c r="AC169" s="76"/>
      <c r="AD169" s="76"/>
      <c r="AE169" s="76"/>
      <c r="AF169" s="76"/>
      <c r="AG169" s="95"/>
      <c r="AH169" s="95"/>
      <c r="AI169" s="95"/>
      <c r="AJ169" s="76"/>
      <c r="AK169" s="76"/>
      <c r="AL169" s="76"/>
      <c r="AM169" s="76"/>
      <c r="AN169" s="76"/>
      <c r="AO169" s="76"/>
      <c r="AP169" s="76"/>
      <c r="AQ169" s="76"/>
      <c r="AX169" s="97"/>
      <c r="AY169" s="97"/>
      <c r="AZ169" s="97"/>
      <c r="BA169" s="97"/>
      <c r="BB169" s="97"/>
      <c r="BE169" s="117"/>
      <c r="BF169" s="117"/>
      <c r="BG169" s="117"/>
      <c r="BH169" s="117"/>
      <c r="CL169" s="76"/>
      <c r="CM169" s="76"/>
      <c r="CN169" s="76"/>
      <c r="CO169" s="95"/>
      <c r="CP169" s="76"/>
      <c r="CQ169" s="96"/>
      <c r="CR169" s="96"/>
      <c r="CS169" s="96"/>
      <c r="CT169" s="96"/>
      <c r="CU169" s="96"/>
      <c r="CV169" s="96"/>
      <c r="CW169" s="96"/>
      <c r="CX169" s="96"/>
      <c r="CY169" s="96"/>
      <c r="CZ169" s="96"/>
      <c r="DA169" s="98"/>
      <c r="DB169" s="76"/>
      <c r="DC169" s="76"/>
      <c r="DD169" s="76"/>
      <c r="DE169" s="76"/>
      <c r="DF169" s="99"/>
      <c r="DG169" s="96"/>
      <c r="DH169" s="96"/>
      <c r="DI169" s="96"/>
      <c r="DJ169" s="96"/>
      <c r="DK169" s="96"/>
      <c r="DL169" s="96"/>
      <c r="DM169" s="96"/>
      <c r="DN169" s="96"/>
      <c r="DO169" s="95"/>
      <c r="DP169" s="95"/>
      <c r="DQ169" s="95"/>
      <c r="DR169" s="95"/>
      <c r="DS169" s="95"/>
      <c r="DT169" s="95"/>
      <c r="DU169" s="95"/>
      <c r="DV169" s="95"/>
      <c r="DW169" s="95"/>
      <c r="DX169" s="95"/>
      <c r="EC169" s="95"/>
      <c r="ED169" s="95"/>
      <c r="EE169" s="95"/>
      <c r="EF169" s="95"/>
      <c r="EG169" s="95"/>
      <c r="EH169" s="95"/>
      <c r="EI169" s="95"/>
      <c r="EJ169" s="95"/>
      <c r="EK169" s="95"/>
      <c r="EL169" s="95"/>
      <c r="EM169" s="95"/>
      <c r="EN169" s="95"/>
      <c r="EO169" s="95"/>
      <c r="EP169" s="95"/>
      <c r="EQ169" s="95"/>
      <c r="ER169" s="95"/>
      <c r="ES169" s="95"/>
      <c r="ET169" s="95"/>
      <c r="EX169" s="98"/>
      <c r="EY169" s="98"/>
      <c r="EZ169" s="98"/>
      <c r="FA169" s="98"/>
      <c r="FB169" s="98"/>
      <c r="FC169" s="98"/>
      <c r="FD169" s="98"/>
      <c r="FE169" s="98"/>
      <c r="FF169" s="98"/>
      <c r="FG169" s="98"/>
      <c r="FH169" s="98"/>
      <c r="FI169" s="98"/>
      <c r="FJ169" s="98"/>
      <c r="FK169" s="98"/>
      <c r="FL169" s="98"/>
      <c r="FM169" s="98"/>
      <c r="FN169" s="98"/>
      <c r="FO169" s="98"/>
      <c r="FP169" s="98"/>
      <c r="FQ169" s="98"/>
      <c r="FR169" s="98"/>
      <c r="FS169" s="98"/>
      <c r="FT169" s="98"/>
      <c r="FU169" s="98"/>
      <c r="FV169" s="98"/>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row>
    <row r="170" spans="3:201" s="49" customFormat="1" ht="30" customHeight="1">
      <c r="C170" s="100" t="s">
        <v>623</v>
      </c>
      <c r="D170" s="76"/>
      <c r="E170" s="76"/>
      <c r="F170" s="76"/>
      <c r="G170" s="76"/>
      <c r="H170" s="76"/>
      <c r="I170" s="76"/>
      <c r="J170" s="76"/>
      <c r="K170" s="76"/>
      <c r="L170" s="76"/>
      <c r="M170" s="94"/>
      <c r="N170" s="76"/>
      <c r="O170" s="76"/>
      <c r="P170" s="204"/>
      <c r="Q170" s="76"/>
      <c r="R170" s="95"/>
      <c r="S170" s="76"/>
      <c r="T170" s="76"/>
      <c r="U170" s="76"/>
      <c r="V170" s="76"/>
      <c r="W170" s="76"/>
      <c r="X170" s="76"/>
      <c r="Y170" s="76"/>
      <c r="Z170" s="76"/>
      <c r="AA170" s="76"/>
      <c r="AB170" s="76"/>
      <c r="AC170" s="76"/>
      <c r="AD170" s="76"/>
      <c r="AE170" s="76"/>
      <c r="AF170" s="76"/>
      <c r="AG170" s="95"/>
      <c r="AH170" s="95"/>
      <c r="AI170" s="95"/>
      <c r="AJ170" s="76"/>
      <c r="AK170" s="76"/>
      <c r="AL170" s="76"/>
      <c r="AM170" s="76"/>
      <c r="AN170" s="76"/>
      <c r="AO170" s="76"/>
      <c r="AP170" s="76"/>
      <c r="AQ170" s="76"/>
      <c r="AX170" s="97"/>
      <c r="AY170" s="97"/>
      <c r="AZ170" s="97"/>
      <c r="BA170" s="97"/>
      <c r="BB170" s="97"/>
      <c r="BE170" s="117"/>
      <c r="BF170" s="117"/>
      <c r="BG170" s="117"/>
      <c r="BH170" s="117"/>
      <c r="CL170" s="76"/>
      <c r="CM170" s="76"/>
      <c r="CN170" s="76"/>
      <c r="CO170" s="95"/>
      <c r="CP170" s="76"/>
      <c r="CQ170" s="96"/>
      <c r="CR170" s="96"/>
      <c r="CS170" s="96"/>
      <c r="CT170" s="96"/>
      <c r="CU170" s="96"/>
      <c r="CV170" s="96"/>
      <c r="CW170" s="96"/>
      <c r="CX170" s="96"/>
      <c r="CY170" s="96"/>
      <c r="CZ170" s="96"/>
      <c r="DA170" s="98"/>
      <c r="DB170" s="76"/>
      <c r="DC170" s="76"/>
      <c r="DD170" s="76"/>
      <c r="DE170" s="76"/>
      <c r="DF170" s="99"/>
      <c r="DG170" s="96"/>
      <c r="DH170" s="96"/>
      <c r="DI170" s="96"/>
      <c r="DJ170" s="96"/>
      <c r="DK170" s="96"/>
      <c r="DL170" s="96"/>
      <c r="DM170" s="96"/>
      <c r="DN170" s="96"/>
      <c r="DO170" s="95"/>
      <c r="DP170" s="95"/>
      <c r="DQ170" s="95"/>
      <c r="DR170" s="95"/>
      <c r="DS170" s="95"/>
      <c r="DT170" s="95"/>
      <c r="DU170" s="95"/>
      <c r="DV170" s="95"/>
      <c r="DW170" s="95"/>
      <c r="DX170" s="95"/>
      <c r="EC170" s="95"/>
      <c r="ED170" s="95"/>
      <c r="EE170" s="95"/>
      <c r="EF170" s="95"/>
      <c r="EG170" s="95"/>
      <c r="EH170" s="95"/>
      <c r="EI170" s="95"/>
      <c r="EJ170" s="95"/>
      <c r="EK170" s="95"/>
      <c r="EL170" s="95"/>
      <c r="EM170" s="95"/>
      <c r="EN170" s="95"/>
      <c r="EO170" s="95"/>
      <c r="EP170" s="95"/>
      <c r="EQ170" s="95"/>
      <c r="ER170" s="95"/>
      <c r="ES170" s="95"/>
      <c r="ET170" s="95"/>
      <c r="EX170" s="98"/>
      <c r="EY170" s="98"/>
      <c r="EZ170" s="98"/>
      <c r="FA170" s="98"/>
      <c r="FB170" s="98"/>
      <c r="FC170" s="98"/>
      <c r="FD170" s="98"/>
      <c r="FE170" s="98"/>
      <c r="FF170" s="98"/>
      <c r="FG170" s="98"/>
      <c r="FH170" s="98"/>
      <c r="FI170" s="98"/>
      <c r="FJ170" s="98"/>
      <c r="FK170" s="98"/>
      <c r="FL170" s="98"/>
      <c r="FM170" s="98"/>
      <c r="FN170" s="98"/>
      <c r="FO170" s="98"/>
      <c r="FP170" s="98"/>
      <c r="FQ170" s="98"/>
      <c r="FR170" s="98"/>
      <c r="FS170" s="98"/>
      <c r="FT170" s="98"/>
      <c r="FU170" s="98"/>
      <c r="FV170" s="98"/>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row>
    <row r="171" spans="3:201" s="49" customFormat="1" ht="30" customHeight="1">
      <c r="C171" s="100" t="s">
        <v>624</v>
      </c>
      <c r="D171" s="76"/>
      <c r="E171" s="76"/>
      <c r="F171" s="76"/>
      <c r="G171" s="76"/>
      <c r="H171" s="76"/>
      <c r="I171" s="76"/>
      <c r="J171" s="76"/>
      <c r="K171" s="76"/>
      <c r="L171" s="76"/>
      <c r="M171" s="94"/>
      <c r="N171" s="76"/>
      <c r="O171" s="76"/>
      <c r="P171" s="204"/>
      <c r="Q171" s="76"/>
      <c r="R171" s="95"/>
      <c r="S171" s="76"/>
      <c r="T171" s="76"/>
      <c r="U171" s="76"/>
      <c r="V171" s="76"/>
      <c r="W171" s="76"/>
      <c r="X171" s="76"/>
      <c r="Y171" s="76"/>
      <c r="Z171" s="76"/>
      <c r="AA171" s="76"/>
      <c r="AB171" s="76"/>
      <c r="AC171" s="76"/>
      <c r="AD171" s="76"/>
      <c r="AE171" s="76"/>
      <c r="AF171" s="76"/>
      <c r="AG171" s="95"/>
      <c r="AH171" s="95"/>
      <c r="AI171" s="95"/>
      <c r="AJ171" s="76"/>
      <c r="AK171" s="76"/>
      <c r="AL171" s="76"/>
      <c r="AM171" s="76"/>
      <c r="AN171" s="76"/>
      <c r="AO171" s="76"/>
      <c r="AP171" s="76"/>
      <c r="AQ171" s="76"/>
      <c r="AX171" s="97"/>
      <c r="AY171" s="97"/>
      <c r="AZ171" s="97"/>
      <c r="BA171" s="97"/>
      <c r="BB171" s="97"/>
      <c r="BE171" s="117"/>
      <c r="BF171" s="117"/>
      <c r="BG171" s="117"/>
      <c r="BH171" s="117"/>
      <c r="CL171" s="76"/>
      <c r="CM171" s="76"/>
      <c r="CN171" s="76"/>
      <c r="CO171" s="95"/>
      <c r="CP171" s="76"/>
      <c r="CQ171" s="96"/>
      <c r="CR171" s="96"/>
      <c r="CS171" s="96"/>
      <c r="CT171" s="96"/>
      <c r="CU171" s="96"/>
      <c r="CV171" s="96"/>
      <c r="CW171" s="96"/>
      <c r="CX171" s="96"/>
      <c r="CY171" s="96"/>
      <c r="CZ171" s="96"/>
      <c r="DA171" s="98"/>
      <c r="DB171" s="76"/>
      <c r="DC171" s="76"/>
      <c r="DD171" s="76"/>
      <c r="DE171" s="76"/>
      <c r="DF171" s="99"/>
      <c r="DG171" s="96"/>
      <c r="DH171" s="96"/>
      <c r="DI171" s="96"/>
      <c r="DJ171" s="96"/>
      <c r="DK171" s="96"/>
      <c r="DL171" s="96"/>
      <c r="DM171" s="96"/>
      <c r="DN171" s="96"/>
      <c r="DO171" s="95"/>
      <c r="DP171" s="95"/>
      <c r="DQ171" s="95"/>
      <c r="DR171" s="95"/>
      <c r="DS171" s="95"/>
      <c r="DT171" s="95"/>
      <c r="DU171" s="95"/>
      <c r="DV171" s="95"/>
      <c r="DW171" s="95"/>
      <c r="DX171" s="95"/>
      <c r="EC171" s="95"/>
      <c r="ED171" s="95"/>
      <c r="EE171" s="95"/>
      <c r="EF171" s="95"/>
      <c r="EG171" s="95"/>
      <c r="EH171" s="95"/>
      <c r="EI171" s="95"/>
      <c r="EJ171" s="95"/>
      <c r="EK171" s="95"/>
      <c r="EL171" s="95"/>
      <c r="EM171" s="95"/>
      <c r="EN171" s="95"/>
      <c r="EO171" s="95"/>
      <c r="EP171" s="95"/>
      <c r="EQ171" s="95"/>
      <c r="ER171" s="95"/>
      <c r="ES171" s="95"/>
      <c r="ET171" s="95"/>
      <c r="EX171" s="98"/>
      <c r="EY171" s="98"/>
      <c r="EZ171" s="98"/>
      <c r="FA171" s="98"/>
      <c r="FB171" s="98"/>
      <c r="FC171" s="98"/>
      <c r="FD171" s="98"/>
      <c r="FE171" s="98"/>
      <c r="FF171" s="98"/>
      <c r="FG171" s="98"/>
      <c r="FH171" s="98"/>
      <c r="FI171" s="98"/>
      <c r="FJ171" s="98"/>
      <c r="FK171" s="98"/>
      <c r="FL171" s="98"/>
      <c r="FM171" s="98"/>
      <c r="FN171" s="98"/>
      <c r="FO171" s="98"/>
      <c r="FP171" s="98"/>
      <c r="FQ171" s="98"/>
      <c r="FR171" s="98"/>
      <c r="FS171" s="98"/>
      <c r="FT171" s="98"/>
      <c r="FU171" s="98"/>
      <c r="FV171" s="98"/>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row>
    <row r="172" spans="3:201" s="49" customFormat="1" ht="30" customHeight="1">
      <c r="C172" s="100" t="s">
        <v>625</v>
      </c>
      <c r="D172" s="76"/>
      <c r="E172" s="76"/>
      <c r="F172" s="76"/>
      <c r="G172" s="76"/>
      <c r="H172" s="76"/>
      <c r="I172" s="76"/>
      <c r="J172" s="76"/>
      <c r="K172" s="76"/>
      <c r="L172" s="76"/>
      <c r="M172" s="94"/>
      <c r="N172" s="76"/>
      <c r="O172" s="76"/>
      <c r="P172" s="204"/>
      <c r="Q172" s="76"/>
      <c r="R172" s="95"/>
      <c r="S172" s="76"/>
      <c r="T172" s="76"/>
      <c r="U172" s="76"/>
      <c r="V172" s="76"/>
      <c r="W172" s="76"/>
      <c r="X172" s="76"/>
      <c r="Y172" s="76"/>
      <c r="Z172" s="76"/>
      <c r="AA172" s="76"/>
      <c r="AB172" s="76"/>
      <c r="AC172" s="76"/>
      <c r="AD172" s="76"/>
      <c r="AE172" s="76"/>
      <c r="AF172" s="76"/>
      <c r="AG172" s="95"/>
      <c r="AH172" s="95"/>
      <c r="AI172" s="95"/>
      <c r="AJ172" s="76"/>
      <c r="AK172" s="76"/>
      <c r="AL172" s="76"/>
      <c r="AM172" s="76"/>
      <c r="AN172" s="76"/>
      <c r="AO172" s="76"/>
      <c r="AP172" s="76"/>
      <c r="AQ172" s="76"/>
      <c r="AX172" s="97"/>
      <c r="AY172" s="97"/>
      <c r="AZ172" s="97"/>
      <c r="BA172" s="97"/>
      <c r="BB172" s="97"/>
      <c r="BE172" s="117"/>
      <c r="BF172" s="117"/>
      <c r="BG172" s="117"/>
      <c r="BH172" s="117"/>
      <c r="CL172" s="76"/>
      <c r="CM172" s="76"/>
      <c r="CN172" s="76"/>
      <c r="CO172" s="95"/>
      <c r="CP172" s="76"/>
      <c r="CQ172" s="96"/>
      <c r="CR172" s="96"/>
      <c r="CS172" s="96"/>
      <c r="CT172" s="96"/>
      <c r="CU172" s="96"/>
      <c r="CV172" s="96"/>
      <c r="CW172" s="96"/>
      <c r="CX172" s="96"/>
      <c r="CY172" s="96"/>
      <c r="CZ172" s="96"/>
      <c r="DA172" s="98"/>
      <c r="DB172" s="76"/>
      <c r="DC172" s="76"/>
      <c r="DD172" s="76"/>
      <c r="DE172" s="76"/>
      <c r="DF172" s="99"/>
      <c r="DG172" s="96"/>
      <c r="DH172" s="96"/>
      <c r="DI172" s="96"/>
      <c r="DJ172" s="96"/>
      <c r="DK172" s="96"/>
      <c r="DL172" s="96"/>
      <c r="DM172" s="96"/>
      <c r="DN172" s="96"/>
      <c r="DO172" s="95"/>
      <c r="DP172" s="95"/>
      <c r="DQ172" s="95"/>
      <c r="DR172" s="95"/>
      <c r="DS172" s="95"/>
      <c r="DT172" s="95"/>
      <c r="DU172" s="95"/>
      <c r="DV172" s="95"/>
      <c r="DW172" s="95"/>
      <c r="DX172" s="95"/>
      <c r="EC172" s="95"/>
      <c r="ED172" s="95"/>
      <c r="EE172" s="95"/>
      <c r="EF172" s="95"/>
      <c r="EG172" s="95"/>
      <c r="EH172" s="95"/>
      <c r="EI172" s="95"/>
      <c r="EJ172" s="95"/>
      <c r="EK172" s="95"/>
      <c r="EL172" s="95"/>
      <c r="EM172" s="95"/>
      <c r="EN172" s="95"/>
      <c r="EO172" s="95"/>
      <c r="EP172" s="95"/>
      <c r="EQ172" s="95"/>
      <c r="ER172" s="95"/>
      <c r="ES172" s="95"/>
      <c r="ET172" s="95"/>
      <c r="EX172" s="98"/>
      <c r="EY172" s="98"/>
      <c r="EZ172" s="98"/>
      <c r="FA172" s="98"/>
      <c r="FB172" s="98"/>
      <c r="FC172" s="98"/>
      <c r="FD172" s="98"/>
      <c r="FE172" s="98"/>
      <c r="FF172" s="98"/>
      <c r="FG172" s="98"/>
      <c r="FH172" s="98"/>
      <c r="FI172" s="98"/>
      <c r="FJ172" s="98"/>
      <c r="FK172" s="98"/>
      <c r="FL172" s="98"/>
      <c r="FM172" s="98"/>
      <c r="FN172" s="98"/>
      <c r="FO172" s="98"/>
      <c r="FP172" s="98"/>
      <c r="FQ172" s="98"/>
      <c r="FR172" s="98"/>
      <c r="FS172" s="98"/>
      <c r="FT172" s="98"/>
      <c r="FU172" s="98"/>
      <c r="FV172" s="98"/>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row>
    <row r="173" spans="3:201" s="49" customFormat="1" ht="30" customHeight="1">
      <c r="C173" s="100" t="s">
        <v>626</v>
      </c>
      <c r="D173" s="76"/>
      <c r="E173" s="76"/>
      <c r="F173" s="76"/>
      <c r="G173" s="76"/>
      <c r="H173" s="76"/>
      <c r="I173" s="76"/>
      <c r="J173" s="76"/>
      <c r="K173" s="76"/>
      <c r="L173" s="76"/>
      <c r="M173" s="94"/>
      <c r="N173" s="76"/>
      <c r="O173" s="76"/>
      <c r="P173" s="204"/>
      <c r="Q173" s="76"/>
      <c r="R173" s="95"/>
      <c r="S173" s="76"/>
      <c r="T173" s="76"/>
      <c r="U173" s="76"/>
      <c r="V173" s="76"/>
      <c r="W173" s="76"/>
      <c r="X173" s="76"/>
      <c r="Y173" s="76"/>
      <c r="Z173" s="76"/>
      <c r="AA173" s="76"/>
      <c r="AB173" s="76"/>
      <c r="AC173" s="76"/>
      <c r="AD173" s="76"/>
      <c r="AE173" s="76"/>
      <c r="AF173" s="76"/>
      <c r="AG173" s="95"/>
      <c r="AH173" s="95"/>
      <c r="AI173" s="95"/>
      <c r="AJ173" s="76"/>
      <c r="AK173" s="76"/>
      <c r="AL173" s="76"/>
      <c r="AM173" s="76"/>
      <c r="AN173" s="76"/>
      <c r="AO173" s="76"/>
      <c r="AP173" s="76"/>
      <c r="AQ173" s="76"/>
      <c r="AX173" s="97"/>
      <c r="AY173" s="97"/>
      <c r="AZ173" s="97"/>
      <c r="BA173" s="97"/>
      <c r="BB173" s="97"/>
      <c r="BE173" s="117"/>
      <c r="BF173" s="117"/>
      <c r="BG173" s="117"/>
      <c r="BH173" s="117"/>
      <c r="CL173" s="76"/>
      <c r="CM173" s="76"/>
      <c r="CN173" s="76"/>
      <c r="CO173" s="95"/>
      <c r="CP173" s="76"/>
      <c r="CQ173" s="96"/>
      <c r="CR173" s="96"/>
      <c r="CS173" s="96"/>
      <c r="CT173" s="96"/>
      <c r="CU173" s="96"/>
      <c r="CV173" s="96"/>
      <c r="CW173" s="96"/>
      <c r="CX173" s="96"/>
      <c r="CY173" s="96"/>
      <c r="CZ173" s="96"/>
      <c r="DA173" s="98"/>
      <c r="DB173" s="76"/>
      <c r="DC173" s="76"/>
      <c r="DD173" s="76"/>
      <c r="DE173" s="76"/>
      <c r="DF173" s="99"/>
      <c r="DG173" s="96"/>
      <c r="DH173" s="96"/>
      <c r="DI173" s="96"/>
      <c r="DJ173" s="96"/>
      <c r="DK173" s="96"/>
      <c r="DL173" s="96"/>
      <c r="DM173" s="96"/>
      <c r="DN173" s="96"/>
      <c r="DO173" s="95"/>
      <c r="DP173" s="95"/>
      <c r="DQ173" s="95"/>
      <c r="DR173" s="95"/>
      <c r="DS173" s="95"/>
      <c r="DT173" s="95"/>
      <c r="DU173" s="95"/>
      <c r="DV173" s="95"/>
      <c r="DW173" s="95"/>
      <c r="DX173" s="95"/>
      <c r="EC173" s="95"/>
      <c r="ED173" s="95"/>
      <c r="EE173" s="95"/>
      <c r="EF173" s="95"/>
      <c r="EG173" s="95"/>
      <c r="EH173" s="95"/>
      <c r="EI173" s="95"/>
      <c r="EJ173" s="95"/>
      <c r="EK173" s="95"/>
      <c r="EL173" s="95"/>
      <c r="EM173" s="95"/>
      <c r="EN173" s="95"/>
      <c r="EO173" s="95"/>
      <c r="EP173" s="95"/>
      <c r="EQ173" s="95"/>
      <c r="ER173" s="95"/>
      <c r="ES173" s="95"/>
      <c r="ET173" s="95"/>
      <c r="EX173" s="98"/>
      <c r="EY173" s="98"/>
      <c r="EZ173" s="98"/>
      <c r="FA173" s="98"/>
      <c r="FB173" s="98"/>
      <c r="FC173" s="98"/>
      <c r="FD173" s="98"/>
      <c r="FE173" s="98"/>
      <c r="FF173" s="98"/>
      <c r="FG173" s="98"/>
      <c r="FH173" s="98"/>
      <c r="FI173" s="98"/>
      <c r="FJ173" s="98"/>
      <c r="FK173" s="98"/>
      <c r="FL173" s="98"/>
      <c r="FM173" s="98"/>
      <c r="FN173" s="98"/>
      <c r="FO173" s="98"/>
      <c r="FP173" s="98"/>
      <c r="FQ173" s="98"/>
      <c r="FR173" s="98"/>
      <c r="FS173" s="98"/>
      <c r="FT173" s="98"/>
      <c r="FU173" s="98"/>
      <c r="FV173" s="98"/>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row>
    <row r="174" spans="3:201" s="49" customFormat="1" ht="30" customHeight="1">
      <c r="C174" s="100" t="s">
        <v>627</v>
      </c>
      <c r="D174" s="76"/>
      <c r="E174" s="76"/>
      <c r="F174" s="76"/>
      <c r="G174" s="76"/>
      <c r="H174" s="76"/>
      <c r="I174" s="76"/>
      <c r="J174" s="76"/>
      <c r="K174" s="76"/>
      <c r="L174" s="76"/>
      <c r="M174" s="94"/>
      <c r="N174" s="76"/>
      <c r="O174" s="76"/>
      <c r="P174" s="204"/>
      <c r="Q174" s="76"/>
      <c r="R174" s="95"/>
      <c r="S174" s="76"/>
      <c r="T174" s="76"/>
      <c r="U174" s="76"/>
      <c r="V174" s="76"/>
      <c r="W174" s="76"/>
      <c r="X174" s="76"/>
      <c r="Y174" s="76"/>
      <c r="Z174" s="76"/>
      <c r="AA174" s="76"/>
      <c r="AB174" s="76"/>
      <c r="AC174" s="76"/>
      <c r="AD174" s="76"/>
      <c r="AE174" s="76"/>
      <c r="AF174" s="76"/>
      <c r="AG174" s="95"/>
      <c r="AH174" s="95"/>
      <c r="AI174" s="95"/>
      <c r="AJ174" s="76"/>
      <c r="AK174" s="76"/>
      <c r="AL174" s="76"/>
      <c r="AM174" s="76"/>
      <c r="AN174" s="76"/>
      <c r="AO174" s="76"/>
      <c r="AP174" s="76"/>
      <c r="AQ174" s="76"/>
      <c r="AX174" s="97"/>
      <c r="AY174" s="97"/>
      <c r="AZ174" s="97"/>
      <c r="BA174" s="97"/>
      <c r="BB174" s="97"/>
      <c r="BE174" s="117"/>
      <c r="BF174" s="117"/>
      <c r="BG174" s="117"/>
      <c r="BH174" s="117"/>
      <c r="CL174" s="76"/>
      <c r="CM174" s="76"/>
      <c r="CN174" s="76"/>
      <c r="CO174" s="95"/>
      <c r="CP174" s="76"/>
      <c r="CQ174" s="96"/>
      <c r="CR174" s="96"/>
      <c r="CS174" s="96"/>
      <c r="CT174" s="96"/>
      <c r="CU174" s="96"/>
      <c r="CV174" s="96"/>
      <c r="CW174" s="96"/>
      <c r="CX174" s="96"/>
      <c r="CY174" s="96"/>
      <c r="CZ174" s="96"/>
      <c r="DA174" s="98"/>
      <c r="DB174" s="76"/>
      <c r="DC174" s="76"/>
      <c r="DD174" s="76"/>
      <c r="DE174" s="76"/>
      <c r="DF174" s="99"/>
      <c r="DG174" s="96"/>
      <c r="DH174" s="96"/>
      <c r="DI174" s="96"/>
      <c r="DJ174" s="96"/>
      <c r="DK174" s="96"/>
      <c r="DL174" s="96"/>
      <c r="DM174" s="96"/>
      <c r="DN174" s="96"/>
      <c r="DO174" s="95"/>
      <c r="DP174" s="95"/>
      <c r="DQ174" s="95"/>
      <c r="DR174" s="95"/>
      <c r="DS174" s="95"/>
      <c r="DT174" s="95"/>
      <c r="DU174" s="95"/>
      <c r="DV174" s="95"/>
      <c r="DW174" s="95"/>
      <c r="DX174" s="95"/>
      <c r="EC174" s="95"/>
      <c r="ED174" s="95"/>
      <c r="EE174" s="95"/>
      <c r="EF174" s="95"/>
      <c r="EG174" s="95"/>
      <c r="EH174" s="95"/>
      <c r="EI174" s="95"/>
      <c r="EJ174" s="95"/>
      <c r="EK174" s="95"/>
      <c r="EL174" s="95"/>
      <c r="EM174" s="95"/>
      <c r="EN174" s="95"/>
      <c r="EO174" s="95"/>
      <c r="EP174" s="95"/>
      <c r="EQ174" s="95"/>
      <c r="ER174" s="95"/>
      <c r="ES174" s="95"/>
      <c r="ET174" s="95"/>
      <c r="EX174" s="98"/>
      <c r="EY174" s="98"/>
      <c r="EZ174" s="98"/>
      <c r="FA174" s="98"/>
      <c r="FB174" s="98"/>
      <c r="FC174" s="98"/>
      <c r="FD174" s="98"/>
      <c r="FE174" s="98"/>
      <c r="FF174" s="98"/>
      <c r="FG174" s="98"/>
      <c r="FH174" s="98"/>
      <c r="FI174" s="98"/>
      <c r="FJ174" s="98"/>
      <c r="FK174" s="98"/>
      <c r="FL174" s="98"/>
      <c r="FM174" s="98"/>
      <c r="FN174" s="98"/>
      <c r="FO174" s="98"/>
      <c r="FP174" s="98"/>
      <c r="FQ174" s="98"/>
      <c r="FR174" s="98"/>
      <c r="FS174" s="98"/>
      <c r="FT174" s="98"/>
      <c r="FU174" s="98"/>
      <c r="FV174" s="98"/>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row>
    <row r="175" spans="3:201" s="49" customFormat="1" ht="30" customHeight="1">
      <c r="C175" s="100" t="s">
        <v>628</v>
      </c>
      <c r="D175" s="76"/>
      <c r="E175" s="76"/>
      <c r="F175" s="76"/>
      <c r="G175" s="76"/>
      <c r="H175" s="76"/>
      <c r="I175" s="76"/>
      <c r="J175" s="76"/>
      <c r="K175" s="76"/>
      <c r="L175" s="76"/>
      <c r="M175" s="94"/>
      <c r="N175" s="76"/>
      <c r="O175" s="76"/>
      <c r="P175" s="204"/>
      <c r="Q175" s="76"/>
      <c r="R175" s="95"/>
      <c r="S175" s="76"/>
      <c r="T175" s="76"/>
      <c r="U175" s="76"/>
      <c r="V175" s="76"/>
      <c r="W175" s="76"/>
      <c r="X175" s="76"/>
      <c r="Y175" s="76"/>
      <c r="Z175" s="76"/>
      <c r="AA175" s="76"/>
      <c r="AB175" s="76"/>
      <c r="AC175" s="76"/>
      <c r="AD175" s="76"/>
      <c r="AE175" s="76"/>
      <c r="AF175" s="76"/>
      <c r="AG175" s="95"/>
      <c r="AH175" s="95"/>
      <c r="AI175" s="95"/>
      <c r="AJ175" s="76"/>
      <c r="AK175" s="76"/>
      <c r="AL175" s="76"/>
      <c r="AM175" s="76"/>
      <c r="AN175" s="76"/>
      <c r="AO175" s="76"/>
      <c r="AP175" s="76"/>
      <c r="AQ175" s="76"/>
      <c r="AX175" s="97"/>
      <c r="AY175" s="97"/>
      <c r="AZ175" s="97"/>
      <c r="BA175" s="97"/>
      <c r="BB175" s="97"/>
      <c r="BE175" s="117"/>
      <c r="BF175" s="117"/>
      <c r="BG175" s="117"/>
      <c r="BH175" s="117"/>
      <c r="CL175" s="76"/>
      <c r="CM175" s="76"/>
      <c r="CN175" s="76"/>
      <c r="CO175" s="95"/>
      <c r="CP175" s="76"/>
      <c r="CQ175" s="96"/>
      <c r="CR175" s="96"/>
      <c r="CS175" s="96"/>
      <c r="CT175" s="96"/>
      <c r="CU175" s="96"/>
      <c r="CV175" s="96"/>
      <c r="CW175" s="96"/>
      <c r="CX175" s="96"/>
      <c r="CY175" s="96"/>
      <c r="CZ175" s="96"/>
      <c r="DA175" s="98"/>
      <c r="DB175" s="76"/>
      <c r="DC175" s="76"/>
      <c r="DD175" s="76"/>
      <c r="DE175" s="76"/>
      <c r="DF175" s="99"/>
      <c r="DG175" s="96"/>
      <c r="DH175" s="96"/>
      <c r="DI175" s="96"/>
      <c r="DJ175" s="96"/>
      <c r="DK175" s="96"/>
      <c r="DL175" s="96"/>
      <c r="DM175" s="96"/>
      <c r="DN175" s="96"/>
      <c r="DO175" s="95"/>
      <c r="DP175" s="95"/>
      <c r="DQ175" s="95"/>
      <c r="DR175" s="95"/>
      <c r="DS175" s="95"/>
      <c r="DT175" s="95"/>
      <c r="DU175" s="95"/>
      <c r="DV175" s="95"/>
      <c r="DW175" s="95"/>
      <c r="DX175" s="95"/>
      <c r="EC175" s="95"/>
      <c r="ED175" s="95"/>
      <c r="EE175" s="95"/>
      <c r="EF175" s="95"/>
      <c r="EG175" s="95"/>
      <c r="EH175" s="95"/>
      <c r="EI175" s="95"/>
      <c r="EJ175" s="95"/>
      <c r="EK175" s="95"/>
      <c r="EL175" s="95"/>
      <c r="EM175" s="95"/>
      <c r="EN175" s="95"/>
      <c r="EO175" s="95"/>
      <c r="EP175" s="95"/>
      <c r="EQ175" s="95"/>
      <c r="ER175" s="95"/>
      <c r="ES175" s="95"/>
      <c r="ET175" s="95"/>
      <c r="EX175" s="98"/>
      <c r="EY175" s="98"/>
      <c r="EZ175" s="98"/>
      <c r="FA175" s="98"/>
      <c r="FB175" s="98"/>
      <c r="FC175" s="98"/>
      <c r="FD175" s="98"/>
      <c r="FE175" s="98"/>
      <c r="FF175" s="98"/>
      <c r="FG175" s="98"/>
      <c r="FH175" s="98"/>
      <c r="FI175" s="98"/>
      <c r="FJ175" s="98"/>
      <c r="FK175" s="98"/>
      <c r="FL175" s="98"/>
      <c r="FM175" s="98"/>
      <c r="FN175" s="98"/>
      <c r="FO175" s="98"/>
      <c r="FP175" s="98"/>
      <c r="FQ175" s="98"/>
      <c r="FR175" s="98"/>
      <c r="FS175" s="98"/>
      <c r="FT175" s="98"/>
      <c r="FU175" s="98"/>
      <c r="FV175" s="98"/>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row>
    <row r="176" spans="3:201" s="49" customFormat="1" ht="30" customHeight="1">
      <c r="C176" s="100" t="s">
        <v>629</v>
      </c>
      <c r="D176" s="76"/>
      <c r="E176" s="76"/>
      <c r="F176" s="76"/>
      <c r="G176" s="76"/>
      <c r="H176" s="76"/>
      <c r="I176" s="76"/>
      <c r="J176" s="76"/>
      <c r="K176" s="76"/>
      <c r="L176" s="76"/>
      <c r="M176" s="94"/>
      <c r="N176" s="76"/>
      <c r="O176" s="76"/>
      <c r="P176" s="204"/>
      <c r="Q176" s="76"/>
      <c r="R176" s="95"/>
      <c r="S176" s="76"/>
      <c r="T176" s="76"/>
      <c r="U176" s="76"/>
      <c r="V176" s="76"/>
      <c r="W176" s="76"/>
      <c r="X176" s="76"/>
      <c r="Y176" s="76"/>
      <c r="Z176" s="76"/>
      <c r="AA176" s="76"/>
      <c r="AB176" s="76"/>
      <c r="AC176" s="76"/>
      <c r="AD176" s="76"/>
      <c r="AE176" s="76"/>
      <c r="AF176" s="76"/>
      <c r="AG176" s="95"/>
      <c r="AH176" s="95"/>
      <c r="AI176" s="95"/>
      <c r="AJ176" s="76"/>
      <c r="AK176" s="76"/>
      <c r="AL176" s="76"/>
      <c r="AM176" s="76"/>
      <c r="AN176" s="76"/>
      <c r="AO176" s="76"/>
      <c r="AP176" s="76"/>
      <c r="AQ176" s="76"/>
      <c r="AX176" s="97"/>
      <c r="AY176" s="97"/>
      <c r="AZ176" s="97"/>
      <c r="BA176" s="97"/>
      <c r="BB176" s="97"/>
      <c r="BE176" s="117"/>
      <c r="BF176" s="117"/>
      <c r="BG176" s="117"/>
      <c r="BH176" s="117"/>
      <c r="CL176" s="76"/>
      <c r="CM176" s="76"/>
      <c r="CN176" s="76"/>
      <c r="CO176" s="95"/>
      <c r="CP176" s="76"/>
      <c r="CQ176" s="96"/>
      <c r="CR176" s="96"/>
      <c r="CS176" s="96"/>
      <c r="CT176" s="96"/>
      <c r="CU176" s="96"/>
      <c r="CV176" s="96"/>
      <c r="CW176" s="96"/>
      <c r="CX176" s="96"/>
      <c r="CY176" s="96"/>
      <c r="CZ176" s="96"/>
      <c r="DA176" s="98"/>
      <c r="DB176" s="76"/>
      <c r="DC176" s="76"/>
      <c r="DD176" s="76"/>
      <c r="DE176" s="76"/>
      <c r="DF176" s="99"/>
      <c r="DG176" s="96"/>
      <c r="DH176" s="96"/>
      <c r="DI176" s="96"/>
      <c r="DJ176" s="96"/>
      <c r="DK176" s="96"/>
      <c r="DL176" s="96"/>
      <c r="DM176" s="96"/>
      <c r="DN176" s="96"/>
      <c r="DO176" s="95"/>
      <c r="DP176" s="95"/>
      <c r="DQ176" s="95"/>
      <c r="DR176" s="95"/>
      <c r="DS176" s="95"/>
      <c r="DT176" s="95"/>
      <c r="DU176" s="95"/>
      <c r="DV176" s="95"/>
      <c r="DW176" s="95"/>
      <c r="DX176" s="95"/>
      <c r="EC176" s="95"/>
      <c r="ED176" s="95"/>
      <c r="EE176" s="95"/>
      <c r="EF176" s="95"/>
      <c r="EG176" s="95"/>
      <c r="EH176" s="95"/>
      <c r="EI176" s="95"/>
      <c r="EJ176" s="95"/>
      <c r="EK176" s="95"/>
      <c r="EL176" s="95"/>
      <c r="EM176" s="95"/>
      <c r="EN176" s="95"/>
      <c r="EO176" s="95"/>
      <c r="EP176" s="95"/>
      <c r="EQ176" s="95"/>
      <c r="ER176" s="95"/>
      <c r="ES176" s="95"/>
      <c r="ET176" s="95"/>
      <c r="EX176" s="98"/>
      <c r="EY176" s="98"/>
      <c r="EZ176" s="98"/>
      <c r="FA176" s="98"/>
      <c r="FB176" s="98"/>
      <c r="FC176" s="98"/>
      <c r="FD176" s="98"/>
      <c r="FE176" s="98"/>
      <c r="FF176" s="98"/>
      <c r="FG176" s="98"/>
      <c r="FH176" s="98"/>
      <c r="FI176" s="98"/>
      <c r="FJ176" s="98"/>
      <c r="FK176" s="98"/>
      <c r="FL176" s="98"/>
      <c r="FM176" s="98"/>
      <c r="FN176" s="98"/>
      <c r="FO176" s="98"/>
      <c r="FP176" s="98"/>
      <c r="FQ176" s="98"/>
      <c r="FR176" s="98"/>
      <c r="FS176" s="98"/>
      <c r="FT176" s="98"/>
      <c r="FU176" s="98"/>
      <c r="FV176" s="98"/>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row>
    <row r="177" spans="3:201" s="49" customFormat="1" ht="30" customHeight="1">
      <c r="C177" s="100" t="s">
        <v>630</v>
      </c>
      <c r="D177" s="76"/>
      <c r="E177" s="76"/>
      <c r="F177" s="76"/>
      <c r="G177" s="76"/>
      <c r="H177" s="76"/>
      <c r="I177" s="76"/>
      <c r="J177" s="76"/>
      <c r="K177" s="76"/>
      <c r="L177" s="76"/>
      <c r="M177" s="94"/>
      <c r="N177" s="76"/>
      <c r="O177" s="76"/>
      <c r="P177" s="204"/>
      <c r="Q177" s="76"/>
      <c r="R177" s="95"/>
      <c r="S177" s="76"/>
      <c r="T177" s="76"/>
      <c r="U177" s="76"/>
      <c r="V177" s="76"/>
      <c r="W177" s="76"/>
      <c r="X177" s="76"/>
      <c r="Y177" s="76"/>
      <c r="Z177" s="76"/>
      <c r="AA177" s="76"/>
      <c r="AB177" s="76"/>
      <c r="AC177" s="76"/>
      <c r="AD177" s="76"/>
      <c r="AE177" s="76"/>
      <c r="AF177" s="76"/>
      <c r="AG177" s="95"/>
      <c r="AH177" s="95"/>
      <c r="AI177" s="95"/>
      <c r="AJ177" s="76"/>
      <c r="AK177" s="76"/>
      <c r="AL177" s="76"/>
      <c r="AM177" s="76"/>
      <c r="AN177" s="76"/>
      <c r="AO177" s="76"/>
      <c r="AP177" s="76"/>
      <c r="AQ177" s="76"/>
      <c r="AX177" s="97"/>
      <c r="AY177" s="97"/>
      <c r="AZ177" s="97"/>
      <c r="BA177" s="97"/>
      <c r="BB177" s="97"/>
      <c r="BE177" s="117"/>
      <c r="BF177" s="117"/>
      <c r="BG177" s="117"/>
      <c r="BH177" s="117"/>
      <c r="CL177" s="76"/>
      <c r="CM177" s="76"/>
      <c r="CN177" s="76"/>
      <c r="CO177" s="95"/>
      <c r="CP177" s="76"/>
      <c r="CQ177" s="96"/>
      <c r="CR177" s="96"/>
      <c r="CS177" s="96"/>
      <c r="CT177" s="96"/>
      <c r="CU177" s="96"/>
      <c r="CV177" s="96"/>
      <c r="CW177" s="96"/>
      <c r="CX177" s="96"/>
      <c r="CY177" s="96"/>
      <c r="CZ177" s="96"/>
      <c r="DA177" s="98"/>
      <c r="DB177" s="76"/>
      <c r="DC177" s="76"/>
      <c r="DD177" s="76"/>
      <c r="DE177" s="76"/>
      <c r="DF177" s="99"/>
      <c r="DG177" s="96"/>
      <c r="DH177" s="96"/>
      <c r="DI177" s="96"/>
      <c r="DJ177" s="96"/>
      <c r="DK177" s="96"/>
      <c r="DL177" s="96"/>
      <c r="DM177" s="96"/>
      <c r="DN177" s="96"/>
      <c r="DO177" s="95"/>
      <c r="DP177" s="95"/>
      <c r="DQ177" s="95"/>
      <c r="DR177" s="95"/>
      <c r="DS177" s="95"/>
      <c r="DT177" s="95"/>
      <c r="DU177" s="95"/>
      <c r="DV177" s="95"/>
      <c r="DW177" s="95"/>
      <c r="DX177" s="95"/>
      <c r="EC177" s="95"/>
      <c r="ED177" s="95"/>
      <c r="EE177" s="95"/>
      <c r="EF177" s="95"/>
      <c r="EG177" s="95"/>
      <c r="EH177" s="95"/>
      <c r="EI177" s="95"/>
      <c r="EJ177" s="95"/>
      <c r="EK177" s="95"/>
      <c r="EL177" s="95"/>
      <c r="EM177" s="95"/>
      <c r="EN177" s="95"/>
      <c r="EO177" s="95"/>
      <c r="EP177" s="95"/>
      <c r="EQ177" s="95"/>
      <c r="ER177" s="95"/>
      <c r="ES177" s="95"/>
      <c r="ET177" s="95"/>
      <c r="EX177" s="98"/>
      <c r="EY177" s="98"/>
      <c r="EZ177" s="98"/>
      <c r="FA177" s="98"/>
      <c r="FB177" s="98"/>
      <c r="FC177" s="98"/>
      <c r="FD177" s="98"/>
      <c r="FE177" s="98"/>
      <c r="FF177" s="98"/>
      <c r="FG177" s="98"/>
      <c r="FH177" s="98"/>
      <c r="FI177" s="98"/>
      <c r="FJ177" s="98"/>
      <c r="FK177" s="98"/>
      <c r="FL177" s="98"/>
      <c r="FM177" s="98"/>
      <c r="FN177" s="98"/>
      <c r="FO177" s="98"/>
      <c r="FP177" s="98"/>
      <c r="FQ177" s="98"/>
      <c r="FR177" s="98"/>
      <c r="FS177" s="98"/>
      <c r="FT177" s="98"/>
      <c r="FU177" s="98"/>
      <c r="FV177" s="98"/>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row>
    <row r="178" spans="3:201" s="49" customFormat="1" ht="30" customHeight="1">
      <c r="C178" s="100" t="s">
        <v>631</v>
      </c>
      <c r="D178" s="76"/>
      <c r="E178" s="76"/>
      <c r="F178" s="76"/>
      <c r="G178" s="76"/>
      <c r="H178" s="76"/>
      <c r="I178" s="76"/>
      <c r="J178" s="76"/>
      <c r="K178" s="76"/>
      <c r="L178" s="76"/>
      <c r="M178" s="94"/>
      <c r="N178" s="76"/>
      <c r="O178" s="76"/>
      <c r="P178" s="204"/>
      <c r="Q178" s="76"/>
      <c r="R178" s="95"/>
      <c r="S178" s="76"/>
      <c r="T178" s="76"/>
      <c r="U178" s="76"/>
      <c r="V178" s="76"/>
      <c r="W178" s="76"/>
      <c r="X178" s="76"/>
      <c r="Y178" s="76"/>
      <c r="Z178" s="76"/>
      <c r="AA178" s="76"/>
      <c r="AB178" s="76"/>
      <c r="AC178" s="76"/>
      <c r="AD178" s="76"/>
      <c r="AE178" s="76"/>
      <c r="AF178" s="76"/>
      <c r="AG178" s="95"/>
      <c r="AH178" s="95"/>
      <c r="AI178" s="95"/>
      <c r="AJ178" s="76"/>
      <c r="AK178" s="76"/>
      <c r="AL178" s="76"/>
      <c r="AM178" s="76"/>
      <c r="AN178" s="76"/>
      <c r="AO178" s="76"/>
      <c r="AP178" s="76"/>
      <c r="AQ178" s="76"/>
      <c r="AX178" s="97"/>
      <c r="AY178" s="97"/>
      <c r="AZ178" s="97"/>
      <c r="BA178" s="97"/>
      <c r="BB178" s="97"/>
      <c r="BE178" s="117"/>
      <c r="BF178" s="117"/>
      <c r="BG178" s="117"/>
      <c r="BH178" s="117"/>
      <c r="CL178" s="76"/>
      <c r="CM178" s="76"/>
      <c r="CN178" s="76"/>
      <c r="CO178" s="95"/>
      <c r="CP178" s="76"/>
      <c r="CQ178" s="96"/>
      <c r="CR178" s="96"/>
      <c r="CS178" s="96"/>
      <c r="CT178" s="96"/>
      <c r="CU178" s="96"/>
      <c r="CV178" s="96"/>
      <c r="CW178" s="96"/>
      <c r="CX178" s="96"/>
      <c r="CY178" s="96"/>
      <c r="CZ178" s="96"/>
      <c r="DA178" s="98"/>
      <c r="DB178" s="76"/>
      <c r="DC178" s="76"/>
      <c r="DD178" s="76"/>
      <c r="DE178" s="76"/>
      <c r="DF178" s="99"/>
      <c r="DG178" s="96"/>
      <c r="DH178" s="96"/>
      <c r="DI178" s="96"/>
      <c r="DJ178" s="96"/>
      <c r="DK178" s="96"/>
      <c r="DL178" s="96"/>
      <c r="DM178" s="96"/>
      <c r="DN178" s="96"/>
      <c r="DO178" s="95"/>
      <c r="DP178" s="95"/>
      <c r="DQ178" s="95"/>
      <c r="DR178" s="95"/>
      <c r="DS178" s="95"/>
      <c r="DT178" s="95"/>
      <c r="DU178" s="95"/>
      <c r="DV178" s="95"/>
      <c r="DW178" s="95"/>
      <c r="DX178" s="95"/>
      <c r="EC178" s="95"/>
      <c r="ED178" s="95"/>
      <c r="EE178" s="95"/>
      <c r="EF178" s="95"/>
      <c r="EG178" s="95"/>
      <c r="EH178" s="95"/>
      <c r="EI178" s="95"/>
      <c r="EJ178" s="95"/>
      <c r="EK178" s="95"/>
      <c r="EL178" s="95"/>
      <c r="EM178" s="95"/>
      <c r="EN178" s="95"/>
      <c r="EO178" s="95"/>
      <c r="EP178" s="95"/>
      <c r="EQ178" s="95"/>
      <c r="ER178" s="95"/>
      <c r="ES178" s="95"/>
      <c r="ET178" s="95"/>
      <c r="EX178" s="98"/>
      <c r="EY178" s="98"/>
      <c r="EZ178" s="98"/>
      <c r="FA178" s="98"/>
      <c r="FB178" s="98"/>
      <c r="FC178" s="98"/>
      <c r="FD178" s="98"/>
      <c r="FE178" s="98"/>
      <c r="FF178" s="98"/>
      <c r="FG178" s="98"/>
      <c r="FH178" s="98"/>
      <c r="FI178" s="98"/>
      <c r="FJ178" s="98"/>
      <c r="FK178" s="98"/>
      <c r="FL178" s="98"/>
      <c r="FM178" s="98"/>
      <c r="FN178" s="98"/>
      <c r="FO178" s="98"/>
      <c r="FP178" s="98"/>
      <c r="FQ178" s="98"/>
      <c r="FR178" s="98"/>
      <c r="FS178" s="98"/>
      <c r="FT178" s="98"/>
      <c r="FU178" s="98"/>
      <c r="FV178" s="98"/>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row>
    <row r="179" spans="3:201" s="49" customFormat="1" ht="30" customHeight="1">
      <c r="C179" s="100" t="s">
        <v>632</v>
      </c>
      <c r="D179" s="76"/>
      <c r="E179" s="76"/>
      <c r="F179" s="76"/>
      <c r="G179" s="76"/>
      <c r="H179" s="76"/>
      <c r="I179" s="76"/>
      <c r="J179" s="76"/>
      <c r="K179" s="76"/>
      <c r="L179" s="76"/>
      <c r="M179" s="94"/>
      <c r="N179" s="76"/>
      <c r="O179" s="76"/>
      <c r="P179" s="204"/>
      <c r="Q179" s="76"/>
      <c r="R179" s="95"/>
      <c r="S179" s="76"/>
      <c r="T179" s="76"/>
      <c r="U179" s="76"/>
      <c r="V179" s="76"/>
      <c r="W179" s="76"/>
      <c r="X179" s="76"/>
      <c r="Y179" s="76"/>
      <c r="Z179" s="76"/>
      <c r="AA179" s="76"/>
      <c r="AB179" s="76"/>
      <c r="AC179" s="76"/>
      <c r="AD179" s="76"/>
      <c r="AE179" s="76"/>
      <c r="AF179" s="76"/>
      <c r="AG179" s="95"/>
      <c r="AH179" s="95"/>
      <c r="AI179" s="95"/>
      <c r="AJ179" s="76"/>
      <c r="AK179" s="76"/>
      <c r="AL179" s="76"/>
      <c r="AM179" s="76"/>
      <c r="AN179" s="76"/>
      <c r="AO179" s="76"/>
      <c r="AP179" s="76"/>
      <c r="AQ179" s="76"/>
      <c r="AX179" s="97"/>
      <c r="AY179" s="97"/>
      <c r="AZ179" s="97"/>
      <c r="BA179" s="97"/>
      <c r="BB179" s="97"/>
      <c r="BE179" s="117"/>
      <c r="BF179" s="117"/>
      <c r="BG179" s="117"/>
      <c r="BH179" s="117"/>
      <c r="CL179" s="76"/>
      <c r="CM179" s="76"/>
      <c r="CN179" s="76"/>
      <c r="CO179" s="95"/>
      <c r="CP179" s="76"/>
      <c r="CQ179" s="96"/>
      <c r="CR179" s="96"/>
      <c r="CS179" s="96"/>
      <c r="CT179" s="96"/>
      <c r="CU179" s="96"/>
      <c r="CV179" s="96"/>
      <c r="CW179" s="96"/>
      <c r="CX179" s="96"/>
      <c r="CY179" s="96"/>
      <c r="CZ179" s="96"/>
      <c r="DA179" s="98"/>
      <c r="DB179" s="76"/>
      <c r="DC179" s="76"/>
      <c r="DD179" s="76"/>
      <c r="DE179" s="76"/>
      <c r="DF179" s="99"/>
      <c r="DG179" s="96"/>
      <c r="DH179" s="96"/>
      <c r="DI179" s="96"/>
      <c r="DJ179" s="96"/>
      <c r="DK179" s="96"/>
      <c r="DL179" s="96"/>
      <c r="DM179" s="96"/>
      <c r="DN179" s="96"/>
      <c r="DO179" s="95"/>
      <c r="DP179" s="95"/>
      <c r="DQ179" s="95"/>
      <c r="DR179" s="95"/>
      <c r="DS179" s="95"/>
      <c r="DT179" s="95"/>
      <c r="DU179" s="95"/>
      <c r="DV179" s="95"/>
      <c r="DW179" s="95"/>
      <c r="DX179" s="95"/>
      <c r="EC179" s="95"/>
      <c r="ED179" s="95"/>
      <c r="EE179" s="95"/>
      <c r="EF179" s="95"/>
      <c r="EG179" s="95"/>
      <c r="EH179" s="95"/>
      <c r="EI179" s="95"/>
      <c r="EJ179" s="95"/>
      <c r="EK179" s="95"/>
      <c r="EL179" s="95"/>
      <c r="EM179" s="95"/>
      <c r="EN179" s="95"/>
      <c r="EO179" s="95"/>
      <c r="EP179" s="95"/>
      <c r="EQ179" s="95"/>
      <c r="ER179" s="95"/>
      <c r="ES179" s="95"/>
      <c r="ET179" s="95"/>
      <c r="EX179" s="98"/>
      <c r="EY179" s="98"/>
      <c r="EZ179" s="98"/>
      <c r="FA179" s="98"/>
      <c r="FB179" s="98"/>
      <c r="FC179" s="98"/>
      <c r="FD179" s="98"/>
      <c r="FE179" s="98"/>
      <c r="FF179" s="98"/>
      <c r="FG179" s="98"/>
      <c r="FH179" s="98"/>
      <c r="FI179" s="98"/>
      <c r="FJ179" s="98"/>
      <c r="FK179" s="98"/>
      <c r="FL179" s="98"/>
      <c r="FM179" s="98"/>
      <c r="FN179" s="98"/>
      <c r="FO179" s="98"/>
      <c r="FP179" s="98"/>
      <c r="FQ179" s="98"/>
      <c r="FR179" s="98"/>
      <c r="FS179" s="98"/>
      <c r="FT179" s="98"/>
      <c r="FU179" s="98"/>
      <c r="FV179" s="98"/>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row>
    <row r="180" spans="3:201" s="49" customFormat="1" ht="30" customHeight="1">
      <c r="C180" s="100" t="s">
        <v>633</v>
      </c>
      <c r="D180" s="76"/>
      <c r="E180" s="76"/>
      <c r="F180" s="76"/>
      <c r="G180" s="76"/>
      <c r="H180" s="76"/>
      <c r="I180" s="76"/>
      <c r="J180" s="76"/>
      <c r="K180" s="76"/>
      <c r="L180" s="76"/>
      <c r="M180" s="94"/>
      <c r="N180" s="76"/>
      <c r="O180" s="76"/>
      <c r="P180" s="204"/>
      <c r="Q180" s="76"/>
      <c r="R180" s="95"/>
      <c r="S180" s="76"/>
      <c r="T180" s="76"/>
      <c r="U180" s="76"/>
      <c r="V180" s="76"/>
      <c r="W180" s="76"/>
      <c r="X180" s="76"/>
      <c r="Y180" s="76"/>
      <c r="Z180" s="76"/>
      <c r="AA180" s="76"/>
      <c r="AB180" s="76"/>
      <c r="AC180" s="76"/>
      <c r="AD180" s="76"/>
      <c r="AE180" s="76"/>
      <c r="AF180" s="76"/>
      <c r="AG180" s="95"/>
      <c r="AH180" s="95"/>
      <c r="AI180" s="95"/>
      <c r="AJ180" s="76"/>
      <c r="AK180" s="76"/>
      <c r="AL180" s="76"/>
      <c r="AM180" s="76"/>
      <c r="AN180" s="76"/>
      <c r="AO180" s="76"/>
      <c r="AP180" s="76"/>
      <c r="AQ180" s="76"/>
      <c r="AX180" s="97"/>
      <c r="AY180" s="97"/>
      <c r="AZ180" s="97"/>
      <c r="BA180" s="97"/>
      <c r="BB180" s="97"/>
      <c r="BE180" s="117"/>
      <c r="BF180" s="117"/>
      <c r="BG180" s="117"/>
      <c r="BH180" s="117"/>
      <c r="CL180" s="76"/>
      <c r="CM180" s="76"/>
      <c r="CN180" s="76"/>
      <c r="CO180" s="95"/>
      <c r="CP180" s="76"/>
      <c r="CQ180" s="96"/>
      <c r="CR180" s="96"/>
      <c r="CS180" s="96"/>
      <c r="CT180" s="96"/>
      <c r="CU180" s="96"/>
      <c r="CV180" s="96"/>
      <c r="CW180" s="96"/>
      <c r="CX180" s="96"/>
      <c r="CY180" s="96"/>
      <c r="CZ180" s="96"/>
      <c r="DA180" s="98"/>
      <c r="DB180" s="76"/>
      <c r="DC180" s="76"/>
      <c r="DD180" s="76"/>
      <c r="DE180" s="76"/>
      <c r="DF180" s="99"/>
      <c r="DG180" s="96"/>
      <c r="DH180" s="96"/>
      <c r="DI180" s="96"/>
      <c r="DJ180" s="96"/>
      <c r="DK180" s="96"/>
      <c r="DL180" s="96"/>
      <c r="DM180" s="96"/>
      <c r="DN180" s="96"/>
      <c r="DO180" s="95"/>
      <c r="DP180" s="95"/>
      <c r="DQ180" s="95"/>
      <c r="DR180" s="95"/>
      <c r="DS180" s="95"/>
      <c r="DT180" s="95"/>
      <c r="DU180" s="95"/>
      <c r="DV180" s="95"/>
      <c r="DW180" s="95"/>
      <c r="DX180" s="95"/>
      <c r="EC180" s="95"/>
      <c r="ED180" s="95"/>
      <c r="EE180" s="95"/>
      <c r="EF180" s="95"/>
      <c r="EG180" s="95"/>
      <c r="EH180" s="95"/>
      <c r="EI180" s="95"/>
      <c r="EJ180" s="95"/>
      <c r="EK180" s="95"/>
      <c r="EL180" s="95"/>
      <c r="EM180" s="95"/>
      <c r="EN180" s="95"/>
      <c r="EO180" s="95"/>
      <c r="EP180" s="95"/>
      <c r="EQ180" s="95"/>
      <c r="ER180" s="95"/>
      <c r="ES180" s="95"/>
      <c r="ET180" s="95"/>
      <c r="EX180" s="98"/>
      <c r="EY180" s="98"/>
      <c r="EZ180" s="98"/>
      <c r="FA180" s="98"/>
      <c r="FB180" s="98"/>
      <c r="FC180" s="98"/>
      <c r="FD180" s="98"/>
      <c r="FE180" s="98"/>
      <c r="FF180" s="98"/>
      <c r="FG180" s="98"/>
      <c r="FH180" s="98"/>
      <c r="FI180" s="98"/>
      <c r="FJ180" s="98"/>
      <c r="FK180" s="98"/>
      <c r="FL180" s="98"/>
      <c r="FM180" s="98"/>
      <c r="FN180" s="98"/>
      <c r="FO180" s="98"/>
      <c r="FP180" s="98"/>
      <c r="FQ180" s="98"/>
      <c r="FR180" s="98"/>
      <c r="FS180" s="98"/>
      <c r="FT180" s="98"/>
      <c r="FU180" s="98"/>
      <c r="FV180" s="98"/>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row>
    <row r="181" spans="3:201" s="49" customFormat="1" ht="30" customHeight="1">
      <c r="C181" s="100" t="s">
        <v>634</v>
      </c>
      <c r="D181" s="76"/>
      <c r="E181" s="76"/>
      <c r="F181" s="76"/>
      <c r="G181" s="76"/>
      <c r="H181" s="76"/>
      <c r="I181" s="76"/>
      <c r="J181" s="76"/>
      <c r="K181" s="76"/>
      <c r="L181" s="76"/>
      <c r="M181" s="94"/>
      <c r="N181" s="76"/>
      <c r="O181" s="76"/>
      <c r="P181" s="205"/>
      <c r="Q181" s="76"/>
      <c r="R181" s="95"/>
      <c r="S181" s="76"/>
      <c r="T181" s="76"/>
      <c r="U181" s="76"/>
      <c r="V181" s="76"/>
      <c r="W181" s="76"/>
      <c r="X181" s="76"/>
      <c r="Y181" s="76"/>
      <c r="Z181" s="76"/>
      <c r="AA181" s="76"/>
      <c r="AB181" s="76"/>
      <c r="AC181" s="76"/>
      <c r="AD181" s="76"/>
      <c r="AE181" s="76"/>
      <c r="AF181" s="76"/>
      <c r="AG181" s="95"/>
      <c r="AH181" s="95"/>
      <c r="AI181" s="95"/>
      <c r="AJ181" s="76"/>
      <c r="AK181" s="76"/>
      <c r="AL181" s="76"/>
      <c r="AM181" s="76"/>
      <c r="AN181" s="76"/>
      <c r="AO181" s="76"/>
      <c r="AP181" s="76"/>
      <c r="AQ181" s="76"/>
      <c r="AX181" s="97"/>
      <c r="AY181" s="97"/>
      <c r="AZ181" s="97"/>
      <c r="BA181" s="97"/>
      <c r="BB181" s="97"/>
      <c r="BE181" s="117"/>
      <c r="BF181" s="117"/>
      <c r="BG181" s="117"/>
      <c r="BH181" s="117"/>
      <c r="CL181" s="76"/>
      <c r="CM181" s="76"/>
      <c r="CN181" s="76"/>
      <c r="CO181" s="95"/>
      <c r="CP181" s="76"/>
      <c r="CQ181" s="96"/>
      <c r="CR181" s="96"/>
      <c r="CS181" s="96"/>
      <c r="CT181" s="96"/>
      <c r="CU181" s="96"/>
      <c r="CV181" s="96"/>
      <c r="CW181" s="96"/>
      <c r="CX181" s="96"/>
      <c r="CY181" s="96"/>
      <c r="CZ181" s="96"/>
      <c r="DA181" s="98"/>
      <c r="DB181" s="76"/>
      <c r="DC181" s="76"/>
      <c r="DD181" s="76"/>
      <c r="DE181" s="76"/>
      <c r="DF181" s="99"/>
      <c r="DG181" s="96"/>
      <c r="DH181" s="96"/>
      <c r="DI181" s="96"/>
      <c r="DJ181" s="96"/>
      <c r="DK181" s="96"/>
      <c r="DL181" s="96"/>
      <c r="DM181" s="96"/>
      <c r="DN181" s="96"/>
      <c r="DO181" s="95"/>
      <c r="DP181" s="95"/>
      <c r="DQ181" s="95"/>
      <c r="DR181" s="95"/>
      <c r="DS181" s="95"/>
      <c r="DT181" s="95"/>
      <c r="DU181" s="95"/>
      <c r="DV181" s="95"/>
      <c r="DW181" s="95"/>
      <c r="DX181" s="95"/>
      <c r="EC181" s="95"/>
      <c r="ED181" s="95"/>
      <c r="EE181" s="95"/>
      <c r="EF181" s="95"/>
      <c r="EG181" s="95"/>
      <c r="EH181" s="95"/>
      <c r="EI181" s="95"/>
      <c r="EJ181" s="95"/>
      <c r="EK181" s="95"/>
      <c r="EL181" s="95"/>
      <c r="EM181" s="95"/>
      <c r="EN181" s="95"/>
      <c r="EO181" s="95"/>
      <c r="EP181" s="95"/>
      <c r="EQ181" s="95"/>
      <c r="ER181" s="95"/>
      <c r="ES181" s="95"/>
      <c r="ET181" s="95"/>
      <c r="EX181" s="98"/>
      <c r="EY181" s="98"/>
      <c r="EZ181" s="98"/>
      <c r="FA181" s="98"/>
      <c r="FB181" s="98"/>
      <c r="FC181" s="98"/>
      <c r="FD181" s="98"/>
      <c r="FE181" s="98"/>
      <c r="FF181" s="98"/>
      <c r="FG181" s="98"/>
      <c r="FH181" s="98"/>
      <c r="FI181" s="98"/>
      <c r="FJ181" s="98"/>
      <c r="FK181" s="98"/>
      <c r="FL181" s="98"/>
      <c r="FM181" s="98"/>
      <c r="FN181" s="98"/>
      <c r="FO181" s="98"/>
      <c r="FP181" s="98"/>
      <c r="FQ181" s="98"/>
      <c r="FR181" s="98"/>
      <c r="FS181" s="98"/>
      <c r="FT181" s="98"/>
      <c r="FU181" s="98"/>
      <c r="FV181" s="98"/>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row>
    <row r="182" spans="3:201" s="49" customFormat="1" ht="30" customHeight="1">
      <c r="C182" s="100" t="s">
        <v>635</v>
      </c>
      <c r="D182" s="76"/>
      <c r="E182" s="76"/>
      <c r="F182" s="76"/>
      <c r="G182" s="76"/>
      <c r="H182" s="76"/>
      <c r="I182" s="76"/>
      <c r="J182" s="76"/>
      <c r="K182" s="76"/>
      <c r="L182" s="76"/>
      <c r="M182" s="94"/>
      <c r="N182" s="76"/>
      <c r="O182" s="76"/>
      <c r="P182" s="208"/>
      <c r="Q182" s="76"/>
      <c r="R182" s="95"/>
      <c r="S182" s="76"/>
      <c r="T182" s="76"/>
      <c r="U182" s="76"/>
      <c r="V182" s="76"/>
      <c r="W182" s="76"/>
      <c r="X182" s="76"/>
      <c r="Y182" s="76"/>
      <c r="Z182" s="76"/>
      <c r="AA182" s="76"/>
      <c r="AB182" s="76"/>
      <c r="AC182" s="76"/>
      <c r="AD182" s="76"/>
      <c r="AE182" s="76"/>
      <c r="AF182" s="76"/>
      <c r="AG182" s="95"/>
      <c r="AH182" s="95"/>
      <c r="AI182" s="95"/>
      <c r="AJ182" s="76"/>
      <c r="AK182" s="76"/>
      <c r="AL182" s="76"/>
      <c r="AM182" s="76"/>
      <c r="AN182" s="76"/>
      <c r="AO182" s="76"/>
      <c r="AP182" s="76"/>
      <c r="AQ182" s="76"/>
      <c r="AX182" s="97"/>
      <c r="AY182" s="97"/>
      <c r="AZ182" s="97"/>
      <c r="BA182" s="97"/>
      <c r="BB182" s="97"/>
      <c r="BE182" s="117"/>
      <c r="BF182" s="117"/>
      <c r="BG182" s="117"/>
      <c r="BH182" s="117"/>
      <c r="CL182" s="76"/>
      <c r="CM182" s="76"/>
      <c r="CN182" s="76"/>
      <c r="CO182" s="95"/>
      <c r="CP182" s="76"/>
      <c r="CQ182" s="96"/>
      <c r="CR182" s="96"/>
      <c r="CS182" s="96"/>
      <c r="CT182" s="96"/>
      <c r="CU182" s="96"/>
      <c r="CV182" s="96"/>
      <c r="CW182" s="96"/>
      <c r="CX182" s="96"/>
      <c r="CY182" s="96"/>
      <c r="CZ182" s="96"/>
      <c r="DA182" s="98"/>
      <c r="DB182" s="76"/>
      <c r="DC182" s="76"/>
      <c r="DD182" s="76"/>
      <c r="DE182" s="76"/>
      <c r="DF182" s="99"/>
      <c r="DG182" s="96"/>
      <c r="DH182" s="96"/>
      <c r="DI182" s="96"/>
      <c r="DJ182" s="96"/>
      <c r="DK182" s="96"/>
      <c r="DL182" s="96"/>
      <c r="DM182" s="96"/>
      <c r="DN182" s="96"/>
      <c r="DO182" s="95"/>
      <c r="DP182" s="95"/>
      <c r="DQ182" s="95"/>
      <c r="DR182" s="95"/>
      <c r="DS182" s="95"/>
      <c r="DT182" s="95"/>
      <c r="DU182" s="95"/>
      <c r="DV182" s="95"/>
      <c r="DW182" s="95"/>
      <c r="DX182" s="95"/>
      <c r="EC182" s="95"/>
      <c r="ED182" s="95"/>
      <c r="EE182" s="95"/>
      <c r="EF182" s="95"/>
      <c r="EG182" s="95"/>
      <c r="EH182" s="95"/>
      <c r="EI182" s="95"/>
      <c r="EJ182" s="95"/>
      <c r="EK182" s="95"/>
      <c r="EL182" s="95"/>
      <c r="EM182" s="95"/>
      <c r="EN182" s="95"/>
      <c r="EO182" s="95"/>
      <c r="EP182" s="95"/>
      <c r="EQ182" s="95"/>
      <c r="ER182" s="95"/>
      <c r="ES182" s="95"/>
      <c r="ET182" s="95"/>
      <c r="EX182" s="98"/>
      <c r="EY182" s="98"/>
      <c r="EZ182" s="98"/>
      <c r="FA182" s="98"/>
      <c r="FB182" s="98"/>
      <c r="FC182" s="98"/>
      <c r="FD182" s="98"/>
      <c r="FE182" s="98"/>
      <c r="FF182" s="98"/>
      <c r="FG182" s="98"/>
      <c r="FH182" s="98"/>
      <c r="FI182" s="98"/>
      <c r="FJ182" s="98"/>
      <c r="FK182" s="98"/>
      <c r="FL182" s="98"/>
      <c r="FM182" s="98"/>
      <c r="FN182" s="98"/>
      <c r="FO182" s="98"/>
      <c r="FP182" s="98"/>
      <c r="FQ182" s="98"/>
      <c r="FR182" s="98"/>
      <c r="FS182" s="98"/>
      <c r="FT182" s="98"/>
      <c r="FU182" s="98"/>
      <c r="FV182" s="98"/>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row>
    <row r="183" spans="3:201" s="49" customFormat="1" ht="30" customHeight="1">
      <c r="C183" s="130" t="s">
        <v>636</v>
      </c>
      <c r="D183" s="76"/>
      <c r="E183" s="76"/>
      <c r="F183" s="76"/>
      <c r="G183" s="76"/>
      <c r="H183" s="76"/>
      <c r="I183" s="76"/>
      <c r="J183" s="76"/>
      <c r="K183" s="76"/>
      <c r="L183" s="76"/>
      <c r="M183" s="94"/>
      <c r="N183" s="76"/>
      <c r="O183" s="76"/>
      <c r="P183" s="204"/>
      <c r="Q183" s="76"/>
      <c r="R183" s="95"/>
      <c r="S183" s="76"/>
      <c r="T183" s="76"/>
      <c r="U183" s="76"/>
      <c r="V183" s="76"/>
      <c r="W183" s="76"/>
      <c r="X183" s="76"/>
      <c r="Y183" s="76"/>
      <c r="Z183" s="76"/>
      <c r="AA183" s="76"/>
      <c r="AB183" s="76"/>
      <c r="AC183" s="76"/>
      <c r="AD183" s="76"/>
      <c r="AE183" s="76"/>
      <c r="AF183" s="76"/>
      <c r="AG183" s="95"/>
      <c r="AH183" s="95"/>
      <c r="AI183" s="95"/>
      <c r="AJ183" s="76"/>
      <c r="AK183" s="76"/>
      <c r="AL183" s="76"/>
      <c r="AM183" s="76"/>
      <c r="AN183" s="76"/>
      <c r="AO183" s="76"/>
      <c r="AP183" s="76"/>
      <c r="AQ183" s="76"/>
      <c r="AX183" s="97"/>
      <c r="AY183" s="97"/>
      <c r="AZ183" s="97"/>
      <c r="BA183" s="97"/>
      <c r="BB183" s="97"/>
      <c r="BE183" s="117"/>
      <c r="BF183" s="117"/>
      <c r="BG183" s="117"/>
      <c r="BH183" s="117"/>
      <c r="CL183" s="76"/>
      <c r="CM183" s="76"/>
      <c r="CN183" s="76"/>
      <c r="CO183" s="95"/>
      <c r="CP183" s="76"/>
      <c r="CQ183" s="96"/>
      <c r="CR183" s="96"/>
      <c r="CS183" s="96"/>
      <c r="CT183" s="96"/>
      <c r="CU183" s="96"/>
      <c r="CV183" s="96"/>
      <c r="CW183" s="96"/>
      <c r="CX183" s="96"/>
      <c r="CY183" s="96"/>
      <c r="CZ183" s="96"/>
      <c r="DA183" s="98"/>
      <c r="DB183" s="76"/>
      <c r="DC183" s="76"/>
      <c r="DD183" s="76"/>
      <c r="DE183" s="76"/>
      <c r="DF183" s="99"/>
      <c r="DG183" s="96"/>
      <c r="DH183" s="96"/>
      <c r="DI183" s="96"/>
      <c r="DJ183" s="96"/>
      <c r="DK183" s="96"/>
      <c r="DL183" s="96"/>
      <c r="DM183" s="96"/>
      <c r="DN183" s="96"/>
      <c r="DO183" s="95"/>
      <c r="DP183" s="95"/>
      <c r="DQ183" s="95"/>
      <c r="DR183" s="95"/>
      <c r="DS183" s="95"/>
      <c r="DT183" s="95"/>
      <c r="DU183" s="95"/>
      <c r="DV183" s="95"/>
      <c r="DW183" s="95"/>
      <c r="DX183" s="95"/>
      <c r="EC183" s="95"/>
      <c r="ED183" s="95"/>
      <c r="EE183" s="95"/>
      <c r="EF183" s="95"/>
      <c r="EG183" s="95"/>
      <c r="EH183" s="95"/>
      <c r="EI183" s="95"/>
      <c r="EJ183" s="95"/>
      <c r="EK183" s="95"/>
      <c r="EL183" s="95"/>
      <c r="EM183" s="95"/>
      <c r="EN183" s="95"/>
      <c r="EO183" s="95"/>
      <c r="EP183" s="95"/>
      <c r="EQ183" s="95"/>
      <c r="ER183" s="95"/>
      <c r="ES183" s="95"/>
      <c r="ET183" s="95"/>
      <c r="EX183" s="98"/>
      <c r="EY183" s="98"/>
      <c r="EZ183" s="98"/>
      <c r="FA183" s="98"/>
      <c r="FB183" s="98"/>
      <c r="FC183" s="98"/>
      <c r="FD183" s="98"/>
      <c r="FE183" s="98"/>
      <c r="FF183" s="98"/>
      <c r="FG183" s="98"/>
      <c r="FH183" s="98"/>
      <c r="FI183" s="98"/>
      <c r="FJ183" s="98"/>
      <c r="FK183" s="98"/>
      <c r="FL183" s="98"/>
      <c r="FM183" s="98"/>
      <c r="FN183" s="98"/>
      <c r="FO183" s="98"/>
      <c r="FP183" s="98"/>
      <c r="FQ183" s="98"/>
      <c r="FR183" s="98"/>
      <c r="FS183" s="98"/>
      <c r="FT183" s="98"/>
      <c r="FU183" s="98"/>
      <c r="FV183" s="98"/>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row>
    <row r="184" spans="3:201" s="49" customFormat="1" ht="30" customHeight="1">
      <c r="C184" s="134" t="s">
        <v>637</v>
      </c>
      <c r="D184" s="76"/>
      <c r="E184" s="76"/>
      <c r="F184" s="76"/>
      <c r="G184" s="76"/>
      <c r="H184" s="76"/>
      <c r="I184" s="76"/>
      <c r="J184" s="76"/>
      <c r="K184" s="76"/>
      <c r="L184" s="76"/>
      <c r="M184" s="94"/>
      <c r="N184" s="76"/>
      <c r="O184" s="76"/>
      <c r="P184" s="204"/>
      <c r="Q184" s="76"/>
      <c r="R184" s="95"/>
      <c r="S184" s="76"/>
      <c r="T184" s="76"/>
      <c r="U184" s="76"/>
      <c r="V184" s="76"/>
      <c r="W184" s="76"/>
      <c r="X184" s="76"/>
      <c r="Y184" s="76"/>
      <c r="Z184" s="76"/>
      <c r="AA184" s="76"/>
      <c r="AB184" s="76"/>
      <c r="AC184" s="76"/>
      <c r="AD184" s="76"/>
      <c r="AE184" s="76"/>
      <c r="AF184" s="76"/>
      <c r="AG184" s="95"/>
      <c r="AH184" s="95"/>
      <c r="AI184" s="95"/>
      <c r="AJ184" s="76"/>
      <c r="AK184" s="76"/>
      <c r="AL184" s="76"/>
      <c r="AM184" s="76"/>
      <c r="AN184" s="76"/>
      <c r="AO184" s="76"/>
      <c r="AP184" s="76"/>
      <c r="AQ184" s="76"/>
      <c r="AX184" s="97"/>
      <c r="AY184" s="97"/>
      <c r="AZ184" s="97"/>
      <c r="BA184" s="97"/>
      <c r="BB184" s="97"/>
      <c r="BE184" s="117"/>
      <c r="BF184" s="117"/>
      <c r="BG184" s="117"/>
      <c r="BH184" s="117"/>
      <c r="CL184" s="76"/>
      <c r="CM184" s="76"/>
      <c r="CN184" s="76"/>
      <c r="CO184" s="95"/>
      <c r="CP184" s="76"/>
      <c r="CQ184" s="96"/>
      <c r="CR184" s="96"/>
      <c r="CS184" s="96"/>
      <c r="CT184" s="96"/>
      <c r="CU184" s="96"/>
      <c r="CV184" s="96"/>
      <c r="CW184" s="96"/>
      <c r="CX184" s="96"/>
      <c r="CY184" s="96"/>
      <c r="CZ184" s="96"/>
      <c r="DA184" s="98"/>
      <c r="DB184" s="76"/>
      <c r="DC184" s="76"/>
      <c r="DD184" s="76"/>
      <c r="DE184" s="76"/>
      <c r="DF184" s="99"/>
      <c r="DG184" s="96"/>
      <c r="DH184" s="96"/>
      <c r="DI184" s="96"/>
      <c r="DJ184" s="96"/>
      <c r="DK184" s="96"/>
      <c r="DL184" s="96"/>
      <c r="DM184" s="96"/>
      <c r="DN184" s="96"/>
      <c r="DO184" s="95"/>
      <c r="DP184" s="95"/>
      <c r="DQ184" s="95"/>
      <c r="DR184" s="95"/>
      <c r="DS184" s="95"/>
      <c r="DT184" s="95"/>
      <c r="DU184" s="95"/>
      <c r="DV184" s="95"/>
      <c r="DW184" s="95"/>
      <c r="DX184" s="95"/>
      <c r="EC184" s="95"/>
      <c r="ED184" s="95"/>
      <c r="EE184" s="95"/>
      <c r="EF184" s="95"/>
      <c r="EG184" s="95"/>
      <c r="EH184" s="95"/>
      <c r="EI184" s="95"/>
      <c r="EJ184" s="95"/>
      <c r="EK184" s="95"/>
      <c r="EL184" s="95"/>
      <c r="EM184" s="95"/>
      <c r="EN184" s="95"/>
      <c r="EO184" s="95"/>
      <c r="EP184" s="95"/>
      <c r="EQ184" s="95"/>
      <c r="ER184" s="95"/>
      <c r="ES184" s="95"/>
      <c r="ET184" s="95"/>
      <c r="EX184" s="98"/>
      <c r="EY184" s="98"/>
      <c r="EZ184" s="98"/>
      <c r="FA184" s="98"/>
      <c r="FB184" s="98"/>
      <c r="FC184" s="98"/>
      <c r="FD184" s="98"/>
      <c r="FE184" s="98"/>
      <c r="FF184" s="98"/>
      <c r="FG184" s="98"/>
      <c r="FH184" s="98"/>
      <c r="FI184" s="98"/>
      <c r="FJ184" s="98"/>
      <c r="FK184" s="98"/>
      <c r="FL184" s="98"/>
      <c r="FM184" s="98"/>
      <c r="FN184" s="98"/>
      <c r="FO184" s="98"/>
      <c r="FP184" s="98"/>
      <c r="FQ184" s="98"/>
      <c r="FR184" s="98"/>
      <c r="FS184" s="98"/>
      <c r="FT184" s="98"/>
      <c r="FU184" s="98"/>
      <c r="FV184" s="98"/>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row>
    <row r="185" spans="3:201" s="49" customFormat="1" ht="30" customHeight="1">
      <c r="C185" s="100" t="s">
        <v>638</v>
      </c>
      <c r="D185" s="76"/>
      <c r="E185" s="76"/>
      <c r="F185" s="76"/>
      <c r="G185" s="76"/>
      <c r="H185" s="76"/>
      <c r="I185" s="76"/>
      <c r="J185" s="76"/>
      <c r="K185" s="76"/>
      <c r="L185" s="76"/>
      <c r="M185" s="94"/>
      <c r="N185" s="76"/>
      <c r="O185" s="76"/>
      <c r="P185" s="204"/>
      <c r="Q185" s="76"/>
      <c r="R185" s="95"/>
      <c r="S185" s="76"/>
      <c r="T185" s="76"/>
      <c r="U185" s="76"/>
      <c r="V185" s="76"/>
      <c r="W185" s="76"/>
      <c r="X185" s="76"/>
      <c r="Y185" s="76"/>
      <c r="Z185" s="76"/>
      <c r="AA185" s="76"/>
      <c r="AB185" s="76"/>
      <c r="AC185" s="76"/>
      <c r="AD185" s="76"/>
      <c r="AE185" s="76"/>
      <c r="AF185" s="76"/>
      <c r="AG185" s="95"/>
      <c r="AH185" s="95"/>
      <c r="AI185" s="95"/>
      <c r="AJ185" s="76"/>
      <c r="AK185" s="76"/>
      <c r="AL185" s="76"/>
      <c r="AM185" s="76"/>
      <c r="AN185" s="76"/>
      <c r="AO185" s="76"/>
      <c r="AP185" s="76"/>
      <c r="AQ185" s="76"/>
      <c r="AX185" s="97"/>
      <c r="AY185" s="97"/>
      <c r="AZ185" s="97"/>
      <c r="BA185" s="97"/>
      <c r="BB185" s="97"/>
      <c r="BE185" s="117"/>
      <c r="BF185" s="117"/>
      <c r="BG185" s="117"/>
      <c r="BH185" s="117"/>
      <c r="CL185" s="76"/>
      <c r="CM185" s="76"/>
      <c r="CN185" s="76"/>
      <c r="CO185" s="95"/>
      <c r="CP185" s="76"/>
      <c r="CQ185" s="96"/>
      <c r="CR185" s="96"/>
      <c r="CS185" s="96"/>
      <c r="CT185" s="96"/>
      <c r="CU185" s="96"/>
      <c r="CV185" s="96"/>
      <c r="CW185" s="96"/>
      <c r="CX185" s="96"/>
      <c r="CY185" s="96"/>
      <c r="CZ185" s="96"/>
      <c r="DA185" s="98"/>
      <c r="DB185" s="76"/>
      <c r="DC185" s="76"/>
      <c r="DD185" s="76"/>
      <c r="DE185" s="76"/>
      <c r="DF185" s="99"/>
      <c r="DG185" s="96"/>
      <c r="DH185" s="96"/>
      <c r="DI185" s="96"/>
      <c r="DJ185" s="96"/>
      <c r="DK185" s="96"/>
      <c r="DL185" s="96"/>
      <c r="DM185" s="96"/>
      <c r="DN185" s="96"/>
      <c r="DO185" s="95"/>
      <c r="DP185" s="95"/>
      <c r="DQ185" s="95"/>
      <c r="DR185" s="95"/>
      <c r="DS185" s="95"/>
      <c r="DT185" s="95"/>
      <c r="DU185" s="95"/>
      <c r="DV185" s="95"/>
      <c r="DW185" s="95"/>
      <c r="DX185" s="95"/>
      <c r="EC185" s="95"/>
      <c r="ED185" s="95"/>
      <c r="EE185" s="95"/>
      <c r="EF185" s="95"/>
      <c r="EG185" s="95"/>
      <c r="EH185" s="95"/>
      <c r="EI185" s="95"/>
      <c r="EJ185" s="95"/>
      <c r="EK185" s="95"/>
      <c r="EL185" s="95"/>
      <c r="EM185" s="95"/>
      <c r="EN185" s="95"/>
      <c r="EO185" s="95"/>
      <c r="EP185" s="95"/>
      <c r="EQ185" s="95"/>
      <c r="ER185" s="95"/>
      <c r="ES185" s="95"/>
      <c r="ET185" s="95"/>
      <c r="EX185" s="98"/>
      <c r="EY185" s="98"/>
      <c r="EZ185" s="98"/>
      <c r="FA185" s="98"/>
      <c r="FB185" s="98"/>
      <c r="FC185" s="98"/>
      <c r="FD185" s="98"/>
      <c r="FE185" s="98"/>
      <c r="FF185" s="98"/>
      <c r="FG185" s="98"/>
      <c r="FH185" s="98"/>
      <c r="FI185" s="98"/>
      <c r="FJ185" s="98"/>
      <c r="FK185" s="98"/>
      <c r="FL185" s="98"/>
      <c r="FM185" s="98"/>
      <c r="FN185" s="98"/>
      <c r="FO185" s="98"/>
      <c r="FP185" s="98"/>
      <c r="FQ185" s="98"/>
      <c r="FR185" s="98"/>
      <c r="FS185" s="98"/>
      <c r="FT185" s="98"/>
      <c r="FU185" s="98"/>
      <c r="FV185" s="98"/>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row>
    <row r="186" spans="3:201" s="49" customFormat="1" ht="30" customHeight="1">
      <c r="C186" s="100" t="s">
        <v>639</v>
      </c>
      <c r="D186" s="76"/>
      <c r="E186" s="76"/>
      <c r="F186" s="76"/>
      <c r="G186" s="76"/>
      <c r="H186" s="76"/>
      <c r="I186" s="76"/>
      <c r="J186" s="76"/>
      <c r="K186" s="76"/>
      <c r="L186" s="76"/>
      <c r="M186" s="94"/>
      <c r="N186" s="76"/>
      <c r="O186" s="76"/>
      <c r="P186" s="204"/>
      <c r="Q186" s="76"/>
      <c r="R186" s="95"/>
      <c r="S186" s="76"/>
      <c r="T186" s="76"/>
      <c r="U186" s="76"/>
      <c r="V186" s="76"/>
      <c r="W186" s="76"/>
      <c r="X186" s="76"/>
      <c r="Y186" s="76"/>
      <c r="Z186" s="76"/>
      <c r="AA186" s="76"/>
      <c r="AB186" s="76"/>
      <c r="AC186" s="76"/>
      <c r="AD186" s="76"/>
      <c r="AE186" s="76"/>
      <c r="AF186" s="76"/>
      <c r="AG186" s="95"/>
      <c r="AH186" s="95"/>
      <c r="AI186" s="95"/>
      <c r="AJ186" s="76"/>
      <c r="AK186" s="76"/>
      <c r="AL186" s="76"/>
      <c r="AM186" s="76"/>
      <c r="AN186" s="76"/>
      <c r="AO186" s="76"/>
      <c r="AP186" s="76"/>
      <c r="AQ186" s="76"/>
      <c r="AX186" s="97"/>
      <c r="AY186" s="97"/>
      <c r="AZ186" s="97"/>
      <c r="BA186" s="97"/>
      <c r="BB186" s="97"/>
      <c r="BE186" s="117"/>
      <c r="BF186" s="117"/>
      <c r="BG186" s="117"/>
      <c r="BH186" s="117"/>
      <c r="CL186" s="76"/>
      <c r="CM186" s="76"/>
      <c r="CN186" s="76"/>
      <c r="CO186" s="95"/>
      <c r="CP186" s="76"/>
      <c r="CQ186" s="96"/>
      <c r="CR186" s="96"/>
      <c r="CS186" s="96"/>
      <c r="CT186" s="96"/>
      <c r="CU186" s="96"/>
      <c r="CV186" s="96"/>
      <c r="CW186" s="96"/>
      <c r="CX186" s="96"/>
      <c r="CY186" s="96"/>
      <c r="CZ186" s="96"/>
      <c r="DA186" s="98"/>
      <c r="DB186" s="76"/>
      <c r="DC186" s="76"/>
      <c r="DD186" s="76"/>
      <c r="DE186" s="76"/>
      <c r="DF186" s="99"/>
      <c r="DG186" s="96"/>
      <c r="DH186" s="96"/>
      <c r="DI186" s="96"/>
      <c r="DJ186" s="96"/>
      <c r="DK186" s="96"/>
      <c r="DL186" s="96"/>
      <c r="DM186" s="96"/>
      <c r="DN186" s="96"/>
      <c r="DO186" s="95"/>
      <c r="DP186" s="95"/>
      <c r="DQ186" s="95"/>
      <c r="DR186" s="95"/>
      <c r="DS186" s="95"/>
      <c r="DT186" s="95"/>
      <c r="DU186" s="95"/>
      <c r="DV186" s="95"/>
      <c r="DW186" s="95"/>
      <c r="DX186" s="95"/>
      <c r="EC186" s="95"/>
      <c r="ED186" s="95"/>
      <c r="EE186" s="95"/>
      <c r="EF186" s="95"/>
      <c r="EG186" s="95"/>
      <c r="EH186" s="95"/>
      <c r="EI186" s="95"/>
      <c r="EJ186" s="95"/>
      <c r="EK186" s="95"/>
      <c r="EL186" s="95"/>
      <c r="EM186" s="95"/>
      <c r="EN186" s="95"/>
      <c r="EO186" s="95"/>
      <c r="EP186" s="95"/>
      <c r="EQ186" s="95"/>
      <c r="ER186" s="95"/>
      <c r="ES186" s="95"/>
      <c r="ET186" s="95"/>
      <c r="EX186" s="98"/>
      <c r="EY186" s="98"/>
      <c r="EZ186" s="98"/>
      <c r="FA186" s="98"/>
      <c r="FB186" s="98"/>
      <c r="FC186" s="98"/>
      <c r="FD186" s="98"/>
      <c r="FE186" s="98"/>
      <c r="FF186" s="98"/>
      <c r="FG186" s="98"/>
      <c r="FH186" s="98"/>
      <c r="FI186" s="98"/>
      <c r="FJ186" s="98"/>
      <c r="FK186" s="98"/>
      <c r="FL186" s="98"/>
      <c r="FM186" s="98"/>
      <c r="FN186" s="98"/>
      <c r="FO186" s="98"/>
      <c r="FP186" s="98"/>
      <c r="FQ186" s="98"/>
      <c r="FR186" s="98"/>
      <c r="FS186" s="98"/>
      <c r="FT186" s="98"/>
      <c r="FU186" s="98"/>
      <c r="FV186" s="98"/>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row>
    <row r="187" spans="3:201" s="49" customFormat="1" ht="30" customHeight="1">
      <c r="C187" s="100" t="s">
        <v>640</v>
      </c>
      <c r="D187" s="76"/>
      <c r="E187" s="76"/>
      <c r="F187" s="76"/>
      <c r="G187" s="76"/>
      <c r="H187" s="76"/>
      <c r="I187" s="76"/>
      <c r="J187" s="76"/>
      <c r="K187" s="76"/>
      <c r="L187" s="76"/>
      <c r="M187" s="94"/>
      <c r="N187" s="76"/>
      <c r="O187" s="76"/>
      <c r="P187" s="204"/>
      <c r="Q187" s="76"/>
      <c r="R187" s="95"/>
      <c r="S187" s="76"/>
      <c r="T187" s="76"/>
      <c r="U187" s="76"/>
      <c r="V187" s="76"/>
      <c r="W187" s="76"/>
      <c r="X187" s="76"/>
      <c r="Y187" s="76"/>
      <c r="Z187" s="76"/>
      <c r="AA187" s="76"/>
      <c r="AB187" s="76"/>
      <c r="AC187" s="76"/>
      <c r="AD187" s="76"/>
      <c r="AE187" s="76"/>
      <c r="AF187" s="76"/>
      <c r="AG187" s="95"/>
      <c r="AH187" s="95"/>
      <c r="AI187" s="95"/>
      <c r="AJ187" s="76"/>
      <c r="AK187" s="76"/>
      <c r="AL187" s="76"/>
      <c r="AM187" s="76"/>
      <c r="AN187" s="76"/>
      <c r="AO187" s="76"/>
      <c r="AP187" s="76"/>
      <c r="AQ187" s="76"/>
      <c r="AX187" s="97"/>
      <c r="AY187" s="97"/>
      <c r="AZ187" s="97"/>
      <c r="BA187" s="97"/>
      <c r="BB187" s="97"/>
      <c r="BE187" s="117"/>
      <c r="BF187" s="117"/>
      <c r="BG187" s="117"/>
      <c r="BH187" s="117"/>
      <c r="CL187" s="76"/>
      <c r="CM187" s="76"/>
      <c r="CN187" s="76"/>
      <c r="CO187" s="95"/>
      <c r="CP187" s="76"/>
      <c r="CQ187" s="96"/>
      <c r="CR187" s="96"/>
      <c r="CS187" s="96"/>
      <c r="CT187" s="96"/>
      <c r="CU187" s="96"/>
      <c r="CV187" s="96"/>
      <c r="CW187" s="96"/>
      <c r="CX187" s="96"/>
      <c r="CY187" s="96"/>
      <c r="CZ187" s="96"/>
      <c r="DA187" s="98"/>
      <c r="DB187" s="76"/>
      <c r="DC187" s="76"/>
      <c r="DD187" s="76"/>
      <c r="DE187" s="76"/>
      <c r="DF187" s="99"/>
      <c r="DG187" s="96"/>
      <c r="DH187" s="96"/>
      <c r="DI187" s="96"/>
      <c r="DJ187" s="96"/>
      <c r="DK187" s="96"/>
      <c r="DL187" s="96"/>
      <c r="DM187" s="96"/>
      <c r="DN187" s="96"/>
      <c r="DO187" s="95"/>
      <c r="DP187" s="95"/>
      <c r="DQ187" s="95"/>
      <c r="DR187" s="95"/>
      <c r="DS187" s="95"/>
      <c r="DT187" s="95"/>
      <c r="DU187" s="95"/>
      <c r="DV187" s="95"/>
      <c r="DW187" s="95"/>
      <c r="DX187" s="95"/>
      <c r="EC187" s="95"/>
      <c r="ED187" s="95"/>
      <c r="EE187" s="95"/>
      <c r="EF187" s="95"/>
      <c r="EG187" s="95"/>
      <c r="EH187" s="95"/>
      <c r="EI187" s="95"/>
      <c r="EJ187" s="95"/>
      <c r="EK187" s="95"/>
      <c r="EL187" s="95"/>
      <c r="EM187" s="95"/>
      <c r="EN187" s="95"/>
      <c r="EO187" s="95"/>
      <c r="EP187" s="95"/>
      <c r="EQ187" s="95"/>
      <c r="ER187" s="95"/>
      <c r="ES187" s="95"/>
      <c r="ET187" s="95"/>
      <c r="EX187" s="98"/>
      <c r="EY187" s="98"/>
      <c r="EZ187" s="98"/>
      <c r="FA187" s="98"/>
      <c r="FB187" s="98"/>
      <c r="FC187" s="98"/>
      <c r="FD187" s="98"/>
      <c r="FE187" s="98"/>
      <c r="FF187" s="98"/>
      <c r="FG187" s="98"/>
      <c r="FH187" s="98"/>
      <c r="FI187" s="98"/>
      <c r="FJ187" s="98"/>
      <c r="FK187" s="98"/>
      <c r="FL187" s="98"/>
      <c r="FM187" s="98"/>
      <c r="FN187" s="98"/>
      <c r="FO187" s="98"/>
      <c r="FP187" s="98"/>
      <c r="FQ187" s="98"/>
      <c r="FR187" s="98"/>
      <c r="FS187" s="98"/>
      <c r="FT187" s="98"/>
      <c r="FU187" s="98"/>
      <c r="FV187" s="98"/>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row>
    <row r="188" spans="3:201" s="49" customFormat="1" ht="30" customHeight="1">
      <c r="C188" s="100" t="s">
        <v>641</v>
      </c>
      <c r="D188" s="76"/>
      <c r="E188" s="76"/>
      <c r="F188" s="76"/>
      <c r="G188" s="76"/>
      <c r="H188" s="76"/>
      <c r="I188" s="76"/>
      <c r="J188" s="76"/>
      <c r="K188" s="76"/>
      <c r="L188" s="76"/>
      <c r="M188" s="94"/>
      <c r="N188" s="76"/>
      <c r="O188" s="76"/>
      <c r="P188" s="204"/>
      <c r="Q188" s="76"/>
      <c r="R188" s="95"/>
      <c r="S188" s="76"/>
      <c r="T188" s="76"/>
      <c r="U188" s="76"/>
      <c r="V188" s="76"/>
      <c r="W188" s="76"/>
      <c r="X188" s="76"/>
      <c r="Y188" s="76"/>
      <c r="Z188" s="76"/>
      <c r="AA188" s="76"/>
      <c r="AB188" s="76"/>
      <c r="AC188" s="76"/>
      <c r="AD188" s="76"/>
      <c r="AE188" s="76"/>
      <c r="AF188" s="76"/>
      <c r="AG188" s="95"/>
      <c r="AH188" s="95"/>
      <c r="AI188" s="95"/>
      <c r="AJ188" s="76"/>
      <c r="AK188" s="76"/>
      <c r="AL188" s="76"/>
      <c r="AM188" s="76"/>
      <c r="AN188" s="76"/>
      <c r="AO188" s="76"/>
      <c r="AP188" s="76"/>
      <c r="AQ188" s="76"/>
      <c r="AX188" s="97"/>
      <c r="AY188" s="97"/>
      <c r="AZ188" s="97"/>
      <c r="BA188" s="97"/>
      <c r="BB188" s="97"/>
      <c r="BE188" s="117"/>
      <c r="BF188" s="117"/>
      <c r="BG188" s="117"/>
      <c r="BH188" s="117"/>
      <c r="CL188" s="76"/>
      <c r="CM188" s="76"/>
      <c r="CN188" s="76"/>
      <c r="CO188" s="95"/>
      <c r="CP188" s="76"/>
      <c r="CQ188" s="96"/>
      <c r="CR188" s="96"/>
      <c r="CS188" s="96"/>
      <c r="CT188" s="96"/>
      <c r="CU188" s="96"/>
      <c r="CV188" s="96"/>
      <c r="CW188" s="96"/>
      <c r="CX188" s="96"/>
      <c r="CY188" s="96"/>
      <c r="CZ188" s="96"/>
      <c r="DA188" s="98"/>
      <c r="DB188" s="76"/>
      <c r="DC188" s="76"/>
      <c r="DD188" s="76"/>
      <c r="DE188" s="76"/>
      <c r="DF188" s="99"/>
      <c r="DG188" s="96"/>
      <c r="DH188" s="96"/>
      <c r="DI188" s="96"/>
      <c r="DJ188" s="96"/>
      <c r="DK188" s="96"/>
      <c r="DL188" s="96"/>
      <c r="DM188" s="96"/>
      <c r="DN188" s="96"/>
      <c r="DO188" s="95"/>
      <c r="DP188" s="95"/>
      <c r="DQ188" s="95"/>
      <c r="DR188" s="95"/>
      <c r="DS188" s="95"/>
      <c r="DT188" s="95"/>
      <c r="DU188" s="95"/>
      <c r="DV188" s="95"/>
      <c r="DW188" s="95"/>
      <c r="DX188" s="95"/>
      <c r="EC188" s="95"/>
      <c r="ED188" s="95"/>
      <c r="EE188" s="95"/>
      <c r="EF188" s="95"/>
      <c r="EG188" s="95"/>
      <c r="EH188" s="95"/>
      <c r="EI188" s="95"/>
      <c r="EJ188" s="95"/>
      <c r="EK188" s="95"/>
      <c r="EL188" s="95"/>
      <c r="EM188" s="95"/>
      <c r="EN188" s="95"/>
      <c r="EO188" s="95"/>
      <c r="EP188" s="95"/>
      <c r="EQ188" s="95"/>
      <c r="ER188" s="95"/>
      <c r="ES188" s="95"/>
      <c r="ET188" s="95"/>
      <c r="EX188" s="98"/>
      <c r="EY188" s="98"/>
      <c r="EZ188" s="98"/>
      <c r="FA188" s="98"/>
      <c r="FB188" s="98"/>
      <c r="FC188" s="98"/>
      <c r="FD188" s="98"/>
      <c r="FE188" s="98"/>
      <c r="FF188" s="98"/>
      <c r="FG188" s="98"/>
      <c r="FH188" s="98"/>
      <c r="FI188" s="98"/>
      <c r="FJ188" s="98"/>
      <c r="FK188" s="98"/>
      <c r="FL188" s="98"/>
      <c r="FM188" s="98"/>
      <c r="FN188" s="98"/>
      <c r="FO188" s="98"/>
      <c r="FP188" s="98"/>
      <c r="FQ188" s="98"/>
      <c r="FR188" s="98"/>
      <c r="FS188" s="98"/>
      <c r="FT188" s="98"/>
      <c r="FU188" s="98"/>
      <c r="FV188" s="98"/>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row>
    <row r="189" spans="3:201" s="49" customFormat="1" ht="30" customHeight="1">
      <c r="C189" s="100" t="s">
        <v>642</v>
      </c>
      <c r="D189" s="76"/>
      <c r="E189" s="76"/>
      <c r="F189" s="76"/>
      <c r="G189" s="76"/>
      <c r="H189" s="76"/>
      <c r="I189" s="76"/>
      <c r="J189" s="76"/>
      <c r="K189" s="76"/>
      <c r="L189" s="76"/>
      <c r="M189" s="94"/>
      <c r="N189" s="76"/>
      <c r="O189" s="76"/>
      <c r="P189" s="204"/>
      <c r="Q189" s="76"/>
      <c r="R189" s="95"/>
      <c r="S189" s="76"/>
      <c r="T189" s="76"/>
      <c r="U189" s="76"/>
      <c r="V189" s="76"/>
      <c r="W189" s="76"/>
      <c r="X189" s="76"/>
      <c r="Y189" s="76"/>
      <c r="Z189" s="76"/>
      <c r="AA189" s="76"/>
      <c r="AB189" s="76"/>
      <c r="AC189" s="76"/>
      <c r="AD189" s="76"/>
      <c r="AE189" s="76"/>
      <c r="AF189" s="76"/>
      <c r="AG189" s="95"/>
      <c r="AH189" s="95"/>
      <c r="AI189" s="95"/>
      <c r="AJ189" s="76"/>
      <c r="AK189" s="76"/>
      <c r="AL189" s="76"/>
      <c r="AM189" s="76"/>
      <c r="AN189" s="76"/>
      <c r="AO189" s="76"/>
      <c r="AP189" s="76"/>
      <c r="AQ189" s="76"/>
      <c r="AX189" s="97"/>
      <c r="AY189" s="97"/>
      <c r="AZ189" s="97"/>
      <c r="BA189" s="97"/>
      <c r="BB189" s="97"/>
      <c r="BE189" s="117"/>
      <c r="BF189" s="117"/>
      <c r="BG189" s="117"/>
      <c r="BH189" s="117"/>
      <c r="CL189" s="76"/>
      <c r="CM189" s="76"/>
      <c r="CN189" s="76"/>
      <c r="CO189" s="95"/>
      <c r="CP189" s="76"/>
      <c r="CQ189" s="96"/>
      <c r="CR189" s="96"/>
      <c r="CS189" s="96"/>
      <c r="CT189" s="96"/>
      <c r="CU189" s="96"/>
      <c r="CV189" s="96"/>
      <c r="CW189" s="96"/>
      <c r="CX189" s="96"/>
      <c r="CY189" s="96"/>
      <c r="CZ189" s="96"/>
      <c r="DA189" s="98"/>
      <c r="DB189" s="76"/>
      <c r="DC189" s="76"/>
      <c r="DD189" s="76"/>
      <c r="DE189" s="76"/>
      <c r="DF189" s="99"/>
      <c r="DG189" s="96"/>
      <c r="DH189" s="96"/>
      <c r="DI189" s="96"/>
      <c r="DJ189" s="96"/>
      <c r="DK189" s="96"/>
      <c r="DL189" s="96"/>
      <c r="DM189" s="96"/>
      <c r="DN189" s="96"/>
      <c r="DO189" s="95"/>
      <c r="DP189" s="95"/>
      <c r="DQ189" s="95"/>
      <c r="DR189" s="95"/>
      <c r="DS189" s="95"/>
      <c r="DT189" s="95"/>
      <c r="DU189" s="95"/>
      <c r="DV189" s="95"/>
      <c r="DW189" s="95"/>
      <c r="DX189" s="95"/>
      <c r="EC189" s="95"/>
      <c r="ED189" s="95"/>
      <c r="EE189" s="95"/>
      <c r="EF189" s="95"/>
      <c r="EG189" s="95"/>
      <c r="EH189" s="95"/>
      <c r="EI189" s="95"/>
      <c r="EJ189" s="95"/>
      <c r="EK189" s="95"/>
      <c r="EL189" s="95"/>
      <c r="EM189" s="95"/>
      <c r="EN189" s="95"/>
      <c r="EO189" s="95"/>
      <c r="EP189" s="95"/>
      <c r="EQ189" s="95"/>
      <c r="ER189" s="95"/>
      <c r="ES189" s="95"/>
      <c r="ET189" s="95"/>
      <c r="EX189" s="98"/>
      <c r="EY189" s="98"/>
      <c r="EZ189" s="98"/>
      <c r="FA189" s="98"/>
      <c r="FB189" s="98"/>
      <c r="FC189" s="98"/>
      <c r="FD189" s="98"/>
      <c r="FE189" s="98"/>
      <c r="FF189" s="98"/>
      <c r="FG189" s="98"/>
      <c r="FH189" s="98"/>
      <c r="FI189" s="98"/>
      <c r="FJ189" s="98"/>
      <c r="FK189" s="98"/>
      <c r="FL189" s="98"/>
      <c r="FM189" s="98"/>
      <c r="FN189" s="98"/>
      <c r="FO189" s="98"/>
      <c r="FP189" s="98"/>
      <c r="FQ189" s="98"/>
      <c r="FR189" s="98"/>
      <c r="FS189" s="98"/>
      <c r="FT189" s="98"/>
      <c r="FU189" s="98"/>
      <c r="FV189" s="98"/>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row>
    <row r="190" spans="3:201" s="49" customFormat="1" ht="30" customHeight="1">
      <c r="C190" s="100" t="s">
        <v>643</v>
      </c>
      <c r="D190" s="76"/>
      <c r="E190" s="76"/>
      <c r="F190" s="76"/>
      <c r="G190" s="76"/>
      <c r="H190" s="76"/>
      <c r="I190" s="76"/>
      <c r="J190" s="76"/>
      <c r="K190" s="76"/>
      <c r="L190" s="76"/>
      <c r="M190" s="94"/>
      <c r="N190" s="76"/>
      <c r="O190" s="76"/>
      <c r="P190" s="204"/>
      <c r="Q190" s="76"/>
      <c r="R190" s="95"/>
      <c r="S190" s="76"/>
      <c r="T190" s="76"/>
      <c r="U190" s="76"/>
      <c r="V190" s="76"/>
      <c r="W190" s="76"/>
      <c r="X190" s="76"/>
      <c r="Y190" s="76"/>
      <c r="Z190" s="76"/>
      <c r="AA190" s="76"/>
      <c r="AB190" s="76"/>
      <c r="AC190" s="76"/>
      <c r="AD190" s="76"/>
      <c r="AE190" s="76"/>
      <c r="AF190" s="76"/>
      <c r="AG190" s="95"/>
      <c r="AH190" s="95"/>
      <c r="AI190" s="95"/>
      <c r="AJ190" s="76"/>
      <c r="AK190" s="76"/>
      <c r="AL190" s="76"/>
      <c r="AM190" s="76"/>
      <c r="AN190" s="76"/>
      <c r="AO190" s="76"/>
      <c r="AP190" s="76"/>
      <c r="AQ190" s="76"/>
      <c r="AX190" s="97"/>
      <c r="AY190" s="97"/>
      <c r="AZ190" s="97"/>
      <c r="BA190" s="97"/>
      <c r="BB190" s="97"/>
      <c r="BE190" s="117"/>
      <c r="BF190" s="117"/>
      <c r="BG190" s="117"/>
      <c r="BH190" s="117"/>
      <c r="CL190" s="76"/>
      <c r="CM190" s="76"/>
      <c r="CN190" s="76"/>
      <c r="CO190" s="95"/>
      <c r="CP190" s="76"/>
      <c r="CQ190" s="96"/>
      <c r="CR190" s="96"/>
      <c r="CS190" s="96"/>
      <c r="CT190" s="96"/>
      <c r="CU190" s="96"/>
      <c r="CV190" s="96"/>
      <c r="CW190" s="96"/>
      <c r="CX190" s="96"/>
      <c r="CY190" s="96"/>
      <c r="CZ190" s="96"/>
      <c r="DA190" s="98"/>
      <c r="DB190" s="76"/>
      <c r="DC190" s="76"/>
      <c r="DD190" s="76"/>
      <c r="DE190" s="76"/>
      <c r="DF190" s="99"/>
      <c r="DG190" s="96"/>
      <c r="DH190" s="96"/>
      <c r="DI190" s="96"/>
      <c r="DJ190" s="96"/>
      <c r="DK190" s="96"/>
      <c r="DL190" s="96"/>
      <c r="DM190" s="96"/>
      <c r="DN190" s="96"/>
      <c r="DO190" s="95"/>
      <c r="DP190" s="95"/>
      <c r="DQ190" s="95"/>
      <c r="DR190" s="95"/>
      <c r="DS190" s="95"/>
      <c r="DT190" s="95"/>
      <c r="DU190" s="95"/>
      <c r="DV190" s="95"/>
      <c r="DW190" s="95"/>
      <c r="DX190" s="95"/>
      <c r="EC190" s="95"/>
      <c r="ED190" s="95"/>
      <c r="EE190" s="95"/>
      <c r="EF190" s="95"/>
      <c r="EG190" s="95"/>
      <c r="EH190" s="95"/>
      <c r="EI190" s="95"/>
      <c r="EJ190" s="95"/>
      <c r="EK190" s="95"/>
      <c r="EL190" s="95"/>
      <c r="EM190" s="95"/>
      <c r="EN190" s="95"/>
      <c r="EO190" s="95"/>
      <c r="EP190" s="95"/>
      <c r="EQ190" s="95"/>
      <c r="ER190" s="95"/>
      <c r="ES190" s="95"/>
      <c r="ET190" s="95"/>
      <c r="EX190" s="98"/>
      <c r="EY190" s="98"/>
      <c r="EZ190" s="98"/>
      <c r="FA190" s="98"/>
      <c r="FB190" s="98"/>
      <c r="FC190" s="98"/>
      <c r="FD190" s="98"/>
      <c r="FE190" s="98"/>
      <c r="FF190" s="98"/>
      <c r="FG190" s="98"/>
      <c r="FH190" s="98"/>
      <c r="FI190" s="98"/>
      <c r="FJ190" s="98"/>
      <c r="FK190" s="98"/>
      <c r="FL190" s="98"/>
      <c r="FM190" s="98"/>
      <c r="FN190" s="98"/>
      <c r="FO190" s="98"/>
      <c r="FP190" s="98"/>
      <c r="FQ190" s="98"/>
      <c r="FR190" s="98"/>
      <c r="FS190" s="98"/>
      <c r="FT190" s="98"/>
      <c r="FU190" s="98"/>
      <c r="FV190" s="98"/>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row>
    <row r="191" spans="3:201" s="49" customFormat="1" ht="30" customHeight="1">
      <c r="C191" s="100" t="s">
        <v>644</v>
      </c>
      <c r="D191" s="76"/>
      <c r="E191" s="76"/>
      <c r="F191" s="76"/>
      <c r="G191" s="76"/>
      <c r="H191" s="76"/>
      <c r="I191" s="76"/>
      <c r="J191" s="76"/>
      <c r="K191" s="76"/>
      <c r="L191" s="76"/>
      <c r="M191" s="94"/>
      <c r="N191" s="76"/>
      <c r="O191" s="76"/>
      <c r="P191" s="204"/>
      <c r="Q191" s="76"/>
      <c r="R191" s="95"/>
      <c r="S191" s="76"/>
      <c r="T191" s="76"/>
      <c r="U191" s="76"/>
      <c r="V191" s="76"/>
      <c r="W191" s="76"/>
      <c r="X191" s="76"/>
      <c r="Y191" s="76"/>
      <c r="Z191" s="76"/>
      <c r="AA191" s="76"/>
      <c r="AB191" s="76"/>
      <c r="AC191" s="76"/>
      <c r="AD191" s="76"/>
      <c r="AE191" s="76"/>
      <c r="AF191" s="76"/>
      <c r="AG191" s="95"/>
      <c r="AH191" s="95"/>
      <c r="AI191" s="95"/>
      <c r="AJ191" s="76"/>
      <c r="AK191" s="76"/>
      <c r="AL191" s="76"/>
      <c r="AM191" s="76"/>
      <c r="AN191" s="76"/>
      <c r="AO191" s="76"/>
      <c r="AP191" s="76"/>
      <c r="AQ191" s="76"/>
      <c r="AX191" s="97"/>
      <c r="AY191" s="97"/>
      <c r="AZ191" s="97"/>
      <c r="BA191" s="97"/>
      <c r="BB191" s="97"/>
      <c r="BE191" s="117"/>
      <c r="BF191" s="117"/>
      <c r="BG191" s="117"/>
      <c r="BH191" s="117"/>
      <c r="CL191" s="76"/>
      <c r="CM191" s="76"/>
      <c r="CN191" s="76"/>
      <c r="CO191" s="95"/>
      <c r="CP191" s="76"/>
      <c r="CQ191" s="96"/>
      <c r="CR191" s="96"/>
      <c r="CS191" s="96"/>
      <c r="CT191" s="96"/>
      <c r="CU191" s="96"/>
      <c r="CV191" s="96"/>
      <c r="CW191" s="96"/>
      <c r="CX191" s="96"/>
      <c r="CY191" s="96"/>
      <c r="CZ191" s="96"/>
      <c r="DA191" s="98"/>
      <c r="DB191" s="76"/>
      <c r="DC191" s="76"/>
      <c r="DD191" s="76"/>
      <c r="DE191" s="76"/>
      <c r="DF191" s="99"/>
      <c r="DG191" s="96"/>
      <c r="DH191" s="96"/>
      <c r="DI191" s="96"/>
      <c r="DJ191" s="96"/>
      <c r="DK191" s="96"/>
      <c r="DL191" s="96"/>
      <c r="DM191" s="96"/>
      <c r="DN191" s="96"/>
      <c r="DO191" s="95"/>
      <c r="DP191" s="95"/>
      <c r="DQ191" s="95"/>
      <c r="DR191" s="95"/>
      <c r="DS191" s="95"/>
      <c r="DT191" s="95"/>
      <c r="DU191" s="95"/>
      <c r="DV191" s="95"/>
      <c r="DW191" s="95"/>
      <c r="DX191" s="95"/>
      <c r="EC191" s="95"/>
      <c r="ED191" s="95"/>
      <c r="EE191" s="95"/>
      <c r="EF191" s="95"/>
      <c r="EG191" s="95"/>
      <c r="EH191" s="95"/>
      <c r="EI191" s="95"/>
      <c r="EJ191" s="95"/>
      <c r="EK191" s="95"/>
      <c r="EL191" s="95"/>
      <c r="EM191" s="95"/>
      <c r="EN191" s="95"/>
      <c r="EO191" s="95"/>
      <c r="EP191" s="95"/>
      <c r="EQ191" s="95"/>
      <c r="ER191" s="95"/>
      <c r="ES191" s="95"/>
      <c r="ET191" s="95"/>
      <c r="EX191" s="98"/>
      <c r="EY191" s="98"/>
      <c r="EZ191" s="98"/>
      <c r="FA191" s="98"/>
      <c r="FB191" s="98"/>
      <c r="FC191" s="98"/>
      <c r="FD191" s="98"/>
      <c r="FE191" s="98"/>
      <c r="FF191" s="98"/>
      <c r="FG191" s="98"/>
      <c r="FH191" s="98"/>
      <c r="FI191" s="98"/>
      <c r="FJ191" s="98"/>
      <c r="FK191" s="98"/>
      <c r="FL191" s="98"/>
      <c r="FM191" s="98"/>
      <c r="FN191" s="98"/>
      <c r="FO191" s="98"/>
      <c r="FP191" s="98"/>
      <c r="FQ191" s="98"/>
      <c r="FR191" s="98"/>
      <c r="FS191" s="98"/>
      <c r="FT191" s="98"/>
      <c r="FU191" s="98"/>
      <c r="FV191" s="98"/>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row>
    <row r="192" spans="3:201" s="49" customFormat="1" ht="30" customHeight="1">
      <c r="C192" s="100" t="s">
        <v>645</v>
      </c>
      <c r="D192" s="76"/>
      <c r="E192" s="76"/>
      <c r="F192" s="76"/>
      <c r="G192" s="76"/>
      <c r="H192" s="76"/>
      <c r="I192" s="76"/>
      <c r="J192" s="76"/>
      <c r="K192" s="76"/>
      <c r="L192" s="76"/>
      <c r="M192" s="94"/>
      <c r="N192" s="76"/>
      <c r="O192" s="76"/>
      <c r="P192" s="204"/>
      <c r="Q192" s="76"/>
      <c r="R192" s="95"/>
      <c r="S192" s="76"/>
      <c r="T192" s="76"/>
      <c r="U192" s="76"/>
      <c r="V192" s="76"/>
      <c r="W192" s="76"/>
      <c r="X192" s="76"/>
      <c r="Y192" s="76"/>
      <c r="Z192" s="76"/>
      <c r="AA192" s="76"/>
      <c r="AB192" s="76"/>
      <c r="AC192" s="76"/>
      <c r="AD192" s="76"/>
      <c r="AE192" s="76"/>
      <c r="AF192" s="76"/>
      <c r="AG192" s="95"/>
      <c r="AH192" s="95"/>
      <c r="AI192" s="95"/>
      <c r="AJ192" s="76"/>
      <c r="AK192" s="76"/>
      <c r="AL192" s="76"/>
      <c r="AM192" s="76"/>
      <c r="AN192" s="76"/>
      <c r="AO192" s="76"/>
      <c r="AP192" s="76"/>
      <c r="AQ192" s="76"/>
      <c r="AX192" s="97"/>
      <c r="AY192" s="97"/>
      <c r="AZ192" s="97"/>
      <c r="BA192" s="97"/>
      <c r="BB192" s="97"/>
      <c r="BE192" s="117"/>
      <c r="BF192" s="117"/>
      <c r="BG192" s="117"/>
      <c r="BH192" s="117"/>
      <c r="CL192" s="76"/>
      <c r="CM192" s="76"/>
      <c r="CN192" s="76"/>
      <c r="CO192" s="95"/>
      <c r="CP192" s="76"/>
      <c r="CQ192" s="96"/>
      <c r="CR192" s="96"/>
      <c r="CS192" s="96"/>
      <c r="CT192" s="96"/>
      <c r="CU192" s="96"/>
      <c r="CV192" s="96"/>
      <c r="CW192" s="96"/>
      <c r="CX192" s="96"/>
      <c r="CY192" s="96"/>
      <c r="CZ192" s="96"/>
      <c r="DA192" s="98"/>
      <c r="DB192" s="76"/>
      <c r="DC192" s="76"/>
      <c r="DD192" s="76"/>
      <c r="DE192" s="76"/>
      <c r="DF192" s="99"/>
      <c r="DG192" s="96"/>
      <c r="DH192" s="96"/>
      <c r="DI192" s="96"/>
      <c r="DJ192" s="96"/>
      <c r="DK192" s="96"/>
      <c r="DL192" s="96"/>
      <c r="DM192" s="96"/>
      <c r="DN192" s="96"/>
      <c r="DO192" s="95"/>
      <c r="DP192" s="95"/>
      <c r="DQ192" s="95"/>
      <c r="DR192" s="95"/>
      <c r="DS192" s="95"/>
      <c r="DT192" s="95"/>
      <c r="DU192" s="95"/>
      <c r="DV192" s="95"/>
      <c r="DW192" s="95"/>
      <c r="DX192" s="95"/>
      <c r="EC192" s="95"/>
      <c r="ED192" s="95"/>
      <c r="EE192" s="95"/>
      <c r="EF192" s="95"/>
      <c r="EG192" s="95"/>
      <c r="EH192" s="95"/>
      <c r="EI192" s="95"/>
      <c r="EJ192" s="95"/>
      <c r="EK192" s="95"/>
      <c r="EL192" s="95"/>
      <c r="EM192" s="95"/>
      <c r="EN192" s="95"/>
      <c r="EO192" s="95"/>
      <c r="EP192" s="95"/>
      <c r="EQ192" s="95"/>
      <c r="ER192" s="95"/>
      <c r="ES192" s="95"/>
      <c r="ET192" s="95"/>
      <c r="EX192" s="98"/>
      <c r="EY192" s="98"/>
      <c r="EZ192" s="98"/>
      <c r="FA192" s="98"/>
      <c r="FB192" s="98"/>
      <c r="FC192" s="98"/>
      <c r="FD192" s="98"/>
      <c r="FE192" s="98"/>
      <c r="FF192" s="98"/>
      <c r="FG192" s="98"/>
      <c r="FH192" s="98"/>
      <c r="FI192" s="98"/>
      <c r="FJ192" s="98"/>
      <c r="FK192" s="98"/>
      <c r="FL192" s="98"/>
      <c r="FM192" s="98"/>
      <c r="FN192" s="98"/>
      <c r="FO192" s="98"/>
      <c r="FP192" s="98"/>
      <c r="FQ192" s="98"/>
      <c r="FR192" s="98"/>
      <c r="FS192" s="98"/>
      <c r="FT192" s="98"/>
      <c r="FU192" s="98"/>
      <c r="FV192" s="98"/>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row>
    <row r="193" spans="3:201" s="49" customFormat="1" ht="30" customHeight="1">
      <c r="C193" s="100" t="s">
        <v>646</v>
      </c>
      <c r="D193" s="76"/>
      <c r="E193" s="76"/>
      <c r="F193" s="76"/>
      <c r="G193" s="76"/>
      <c r="H193" s="76"/>
      <c r="I193" s="76"/>
      <c r="J193" s="76"/>
      <c r="K193" s="76"/>
      <c r="L193" s="76"/>
      <c r="M193" s="94"/>
      <c r="N193" s="76"/>
      <c r="O193" s="76"/>
      <c r="P193" s="204"/>
      <c r="Q193" s="76"/>
      <c r="R193" s="95"/>
      <c r="S193" s="76"/>
      <c r="T193" s="76"/>
      <c r="U193" s="76"/>
      <c r="V193" s="76"/>
      <c r="W193" s="76"/>
      <c r="X193" s="76"/>
      <c r="Y193" s="76"/>
      <c r="Z193" s="76"/>
      <c r="AA193" s="76"/>
      <c r="AB193" s="76"/>
      <c r="AC193" s="76"/>
      <c r="AD193" s="76"/>
      <c r="AE193" s="76"/>
      <c r="AF193" s="76"/>
      <c r="AG193" s="95"/>
      <c r="AH193" s="95"/>
      <c r="AI193" s="95"/>
      <c r="AJ193" s="76"/>
      <c r="AK193" s="76"/>
      <c r="AL193" s="76"/>
      <c r="AM193" s="76"/>
      <c r="AN193" s="76"/>
      <c r="AO193" s="76"/>
      <c r="AP193" s="76"/>
      <c r="AQ193" s="76"/>
      <c r="AX193" s="97"/>
      <c r="AY193" s="97"/>
      <c r="AZ193" s="97"/>
      <c r="BA193" s="97"/>
      <c r="BB193" s="97"/>
      <c r="BE193" s="117"/>
      <c r="BF193" s="117"/>
      <c r="BG193" s="117"/>
      <c r="BH193" s="117"/>
      <c r="CL193" s="76"/>
      <c r="CM193" s="76"/>
      <c r="CN193" s="76"/>
      <c r="CO193" s="95"/>
      <c r="CP193" s="76"/>
      <c r="CQ193" s="96"/>
      <c r="CR193" s="96"/>
      <c r="CS193" s="96"/>
      <c r="CT193" s="96"/>
      <c r="CU193" s="96"/>
      <c r="CV193" s="96"/>
      <c r="CW193" s="96"/>
      <c r="CX193" s="96"/>
      <c r="CY193" s="96"/>
      <c r="CZ193" s="96"/>
      <c r="DA193" s="98"/>
      <c r="DB193" s="76"/>
      <c r="DC193" s="76"/>
      <c r="DD193" s="76"/>
      <c r="DE193" s="76"/>
      <c r="DF193" s="99"/>
      <c r="DG193" s="96"/>
      <c r="DH193" s="96"/>
      <c r="DI193" s="96"/>
      <c r="DJ193" s="96"/>
      <c r="DK193" s="96"/>
      <c r="DL193" s="96"/>
      <c r="DM193" s="96"/>
      <c r="DN193" s="96"/>
      <c r="DO193" s="95"/>
      <c r="DP193" s="95"/>
      <c r="DQ193" s="95"/>
      <c r="DR193" s="95"/>
      <c r="DS193" s="95"/>
      <c r="DT193" s="95"/>
      <c r="DU193" s="95"/>
      <c r="DV193" s="95"/>
      <c r="DW193" s="95"/>
      <c r="DX193" s="95"/>
      <c r="EC193" s="95"/>
      <c r="ED193" s="95"/>
      <c r="EE193" s="95"/>
      <c r="EF193" s="95"/>
      <c r="EG193" s="95"/>
      <c r="EH193" s="95"/>
      <c r="EI193" s="95"/>
      <c r="EJ193" s="95"/>
      <c r="EK193" s="95"/>
      <c r="EL193" s="95"/>
      <c r="EM193" s="95"/>
      <c r="EN193" s="95"/>
      <c r="EO193" s="95"/>
      <c r="EP193" s="95"/>
      <c r="EQ193" s="95"/>
      <c r="ER193" s="95"/>
      <c r="ES193" s="95"/>
      <c r="ET193" s="95"/>
      <c r="EX193" s="98"/>
      <c r="EY193" s="98"/>
      <c r="EZ193" s="98"/>
      <c r="FA193" s="98"/>
      <c r="FB193" s="98"/>
      <c r="FC193" s="98"/>
      <c r="FD193" s="98"/>
      <c r="FE193" s="98"/>
      <c r="FF193" s="98"/>
      <c r="FG193" s="98"/>
      <c r="FH193" s="98"/>
      <c r="FI193" s="98"/>
      <c r="FJ193" s="98"/>
      <c r="FK193" s="98"/>
      <c r="FL193" s="98"/>
      <c r="FM193" s="98"/>
      <c r="FN193" s="98"/>
      <c r="FO193" s="98"/>
      <c r="FP193" s="98"/>
      <c r="FQ193" s="98"/>
      <c r="FR193" s="98"/>
      <c r="FS193" s="98"/>
      <c r="FT193" s="98"/>
      <c r="FU193" s="98"/>
      <c r="FV193" s="98"/>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row>
    <row r="194" spans="3:201" s="49" customFormat="1" ht="30" customHeight="1">
      <c r="C194" s="100" t="s">
        <v>647</v>
      </c>
      <c r="D194" s="76"/>
      <c r="E194" s="76"/>
      <c r="F194" s="76"/>
      <c r="G194" s="76"/>
      <c r="H194" s="76"/>
      <c r="I194" s="76"/>
      <c r="J194" s="76"/>
      <c r="K194" s="76"/>
      <c r="L194" s="76"/>
      <c r="M194" s="94"/>
      <c r="N194" s="76"/>
      <c r="O194" s="76"/>
      <c r="P194" s="204"/>
      <c r="Q194" s="76"/>
      <c r="R194" s="95"/>
      <c r="S194" s="76"/>
      <c r="T194" s="76"/>
      <c r="U194" s="76"/>
      <c r="V194" s="76"/>
      <c r="W194" s="76"/>
      <c r="X194" s="76"/>
      <c r="Y194" s="76"/>
      <c r="Z194" s="76"/>
      <c r="AA194" s="76"/>
      <c r="AB194" s="76"/>
      <c r="AC194" s="76"/>
      <c r="AD194" s="76"/>
      <c r="AE194" s="76"/>
      <c r="AF194" s="76"/>
      <c r="AG194" s="95"/>
      <c r="AH194" s="95"/>
      <c r="AI194" s="95"/>
      <c r="AJ194" s="76"/>
      <c r="AK194" s="76"/>
      <c r="AL194" s="76"/>
      <c r="AM194" s="76"/>
      <c r="AN194" s="76"/>
      <c r="AO194" s="76"/>
      <c r="AP194" s="76"/>
      <c r="AQ194" s="76"/>
      <c r="AX194" s="97"/>
      <c r="AY194" s="97"/>
      <c r="AZ194" s="97"/>
      <c r="BA194" s="97"/>
      <c r="BB194" s="97"/>
      <c r="BE194" s="117"/>
      <c r="BF194" s="117"/>
      <c r="BG194" s="117"/>
      <c r="BH194" s="117"/>
      <c r="CL194" s="76"/>
      <c r="CM194" s="76"/>
      <c r="CN194" s="76"/>
      <c r="CO194" s="95"/>
      <c r="CP194" s="76"/>
      <c r="CQ194" s="96"/>
      <c r="CR194" s="96"/>
      <c r="CS194" s="96"/>
      <c r="CT194" s="96"/>
      <c r="CU194" s="96"/>
      <c r="CV194" s="96"/>
      <c r="CW194" s="96"/>
      <c r="CX194" s="96"/>
      <c r="CY194" s="96"/>
      <c r="CZ194" s="96"/>
      <c r="DA194" s="98"/>
      <c r="DB194" s="76"/>
      <c r="DC194" s="76"/>
      <c r="DD194" s="76"/>
      <c r="DE194" s="76"/>
      <c r="DF194" s="99"/>
      <c r="DG194" s="96"/>
      <c r="DH194" s="96"/>
      <c r="DI194" s="96"/>
      <c r="DJ194" s="96"/>
      <c r="DK194" s="96"/>
      <c r="DL194" s="96"/>
      <c r="DM194" s="96"/>
      <c r="DN194" s="96"/>
      <c r="DO194" s="95"/>
      <c r="DP194" s="95"/>
      <c r="DQ194" s="95"/>
      <c r="DR194" s="95"/>
      <c r="DS194" s="95"/>
      <c r="DT194" s="95"/>
      <c r="DU194" s="95"/>
      <c r="DV194" s="95"/>
      <c r="DW194" s="95"/>
      <c r="DX194" s="95"/>
      <c r="EC194" s="95"/>
      <c r="ED194" s="95"/>
      <c r="EE194" s="95"/>
      <c r="EF194" s="95"/>
      <c r="EG194" s="95"/>
      <c r="EH194" s="95"/>
      <c r="EI194" s="95"/>
      <c r="EJ194" s="95"/>
      <c r="EK194" s="95"/>
      <c r="EL194" s="95"/>
      <c r="EM194" s="95"/>
      <c r="EN194" s="95"/>
      <c r="EO194" s="95"/>
      <c r="EP194" s="95"/>
      <c r="EQ194" s="95"/>
      <c r="ER194" s="95"/>
      <c r="ES194" s="95"/>
      <c r="ET194" s="95"/>
      <c r="EX194" s="98"/>
      <c r="EY194" s="98"/>
      <c r="EZ194" s="98"/>
      <c r="FA194" s="98"/>
      <c r="FB194" s="98"/>
      <c r="FC194" s="98"/>
      <c r="FD194" s="98"/>
      <c r="FE194" s="98"/>
      <c r="FF194" s="98"/>
      <c r="FG194" s="98"/>
      <c r="FH194" s="98"/>
      <c r="FI194" s="98"/>
      <c r="FJ194" s="98"/>
      <c r="FK194" s="98"/>
      <c r="FL194" s="98"/>
      <c r="FM194" s="98"/>
      <c r="FN194" s="98"/>
      <c r="FO194" s="98"/>
      <c r="FP194" s="98"/>
      <c r="FQ194" s="98"/>
      <c r="FR194" s="98"/>
      <c r="FS194" s="98"/>
      <c r="FT194" s="98"/>
      <c r="FU194" s="98"/>
      <c r="FV194" s="98"/>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row>
    <row r="195" spans="3:201" s="49" customFormat="1" ht="30" customHeight="1">
      <c r="C195" s="100" t="s">
        <v>648</v>
      </c>
      <c r="D195" s="76"/>
      <c r="E195" s="76"/>
      <c r="F195" s="76"/>
      <c r="G195" s="76"/>
      <c r="H195" s="76"/>
      <c r="I195" s="76"/>
      <c r="J195" s="76"/>
      <c r="K195" s="76"/>
      <c r="L195" s="76"/>
      <c r="M195" s="94"/>
      <c r="N195" s="76"/>
      <c r="O195" s="76"/>
      <c r="P195" s="204"/>
      <c r="Q195" s="76"/>
      <c r="R195" s="95"/>
      <c r="S195" s="76"/>
      <c r="T195" s="76"/>
      <c r="U195" s="76"/>
      <c r="V195" s="76"/>
      <c r="W195" s="76"/>
      <c r="X195" s="76"/>
      <c r="Y195" s="76"/>
      <c r="Z195" s="76"/>
      <c r="AA195" s="76"/>
      <c r="AB195" s="76"/>
      <c r="AC195" s="76"/>
      <c r="AD195" s="76"/>
      <c r="AE195" s="76"/>
      <c r="AF195" s="76"/>
      <c r="AG195" s="95"/>
      <c r="AH195" s="95"/>
      <c r="AI195" s="95"/>
      <c r="AJ195" s="76"/>
      <c r="AK195" s="76"/>
      <c r="AL195" s="76"/>
      <c r="AM195" s="76"/>
      <c r="AN195" s="76"/>
      <c r="AO195" s="76"/>
      <c r="AP195" s="76"/>
      <c r="AQ195" s="76"/>
      <c r="AX195" s="97"/>
      <c r="AY195" s="97"/>
      <c r="AZ195" s="97"/>
      <c r="BA195" s="97"/>
      <c r="BB195" s="97"/>
      <c r="BE195" s="117"/>
      <c r="BF195" s="117"/>
      <c r="BG195" s="117"/>
      <c r="BH195" s="117"/>
      <c r="CL195" s="76"/>
      <c r="CM195" s="76"/>
      <c r="CN195" s="76"/>
      <c r="CO195" s="95"/>
      <c r="CP195" s="76"/>
      <c r="CQ195" s="96"/>
      <c r="CR195" s="96"/>
      <c r="CS195" s="96"/>
      <c r="CT195" s="96"/>
      <c r="CU195" s="96"/>
      <c r="CV195" s="96"/>
      <c r="CW195" s="96"/>
      <c r="CX195" s="96"/>
      <c r="CY195" s="96"/>
      <c r="CZ195" s="96"/>
      <c r="DA195" s="98"/>
      <c r="DB195" s="76"/>
      <c r="DC195" s="76"/>
      <c r="DD195" s="76"/>
      <c r="DE195" s="76"/>
      <c r="DF195" s="99"/>
      <c r="DG195" s="96"/>
      <c r="DH195" s="96"/>
      <c r="DI195" s="96"/>
      <c r="DJ195" s="96"/>
      <c r="DK195" s="96"/>
      <c r="DL195" s="96"/>
      <c r="DM195" s="96"/>
      <c r="DN195" s="96"/>
      <c r="DO195" s="95"/>
      <c r="DP195" s="95"/>
      <c r="DQ195" s="95"/>
      <c r="DR195" s="95"/>
      <c r="DS195" s="95"/>
      <c r="DT195" s="95"/>
      <c r="DU195" s="95"/>
      <c r="DV195" s="95"/>
      <c r="DW195" s="95"/>
      <c r="DX195" s="95"/>
      <c r="EC195" s="95"/>
      <c r="ED195" s="95"/>
      <c r="EE195" s="95"/>
      <c r="EF195" s="95"/>
      <c r="EG195" s="95"/>
      <c r="EH195" s="95"/>
      <c r="EI195" s="95"/>
      <c r="EJ195" s="95"/>
      <c r="EK195" s="95"/>
      <c r="EL195" s="95"/>
      <c r="EM195" s="95"/>
      <c r="EN195" s="95"/>
      <c r="EO195" s="95"/>
      <c r="EP195" s="95"/>
      <c r="EQ195" s="95"/>
      <c r="ER195" s="95"/>
      <c r="ES195" s="95"/>
      <c r="ET195" s="95"/>
      <c r="EX195" s="98"/>
      <c r="EY195" s="98"/>
      <c r="EZ195" s="98"/>
      <c r="FA195" s="98"/>
      <c r="FB195" s="98"/>
      <c r="FC195" s="98"/>
      <c r="FD195" s="98"/>
      <c r="FE195" s="98"/>
      <c r="FF195" s="98"/>
      <c r="FG195" s="98"/>
      <c r="FH195" s="98"/>
      <c r="FI195" s="98"/>
      <c r="FJ195" s="98"/>
      <c r="FK195" s="98"/>
      <c r="FL195" s="98"/>
      <c r="FM195" s="98"/>
      <c r="FN195" s="98"/>
      <c r="FO195" s="98"/>
      <c r="FP195" s="98"/>
      <c r="FQ195" s="98"/>
      <c r="FR195" s="98"/>
      <c r="FS195" s="98"/>
      <c r="FT195" s="98"/>
      <c r="FU195" s="98"/>
      <c r="FV195" s="98"/>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row>
    <row r="196" spans="3:201" s="49" customFormat="1" ht="30" customHeight="1">
      <c r="C196" s="100" t="s">
        <v>649</v>
      </c>
      <c r="D196" s="76"/>
      <c r="E196" s="76"/>
      <c r="F196" s="76"/>
      <c r="G196" s="76"/>
      <c r="H196" s="76"/>
      <c r="I196" s="76"/>
      <c r="J196" s="76"/>
      <c r="K196" s="76"/>
      <c r="L196" s="76"/>
      <c r="M196" s="94"/>
      <c r="N196" s="76"/>
      <c r="O196" s="76"/>
      <c r="P196" s="204"/>
      <c r="Q196" s="76"/>
      <c r="R196" s="95"/>
      <c r="S196" s="76"/>
      <c r="T196" s="76"/>
      <c r="U196" s="76"/>
      <c r="V196" s="76"/>
      <c r="W196" s="76"/>
      <c r="X196" s="76"/>
      <c r="Y196" s="76"/>
      <c r="Z196" s="76"/>
      <c r="AA196" s="76"/>
      <c r="AB196" s="76"/>
      <c r="AC196" s="76"/>
      <c r="AD196" s="76"/>
      <c r="AE196" s="76"/>
      <c r="AF196" s="76"/>
      <c r="AG196" s="95"/>
      <c r="AH196" s="95"/>
      <c r="AI196" s="95"/>
      <c r="AJ196" s="76"/>
      <c r="AK196" s="76"/>
      <c r="AL196" s="76"/>
      <c r="AM196" s="76"/>
      <c r="AN196" s="76"/>
      <c r="AO196" s="76"/>
      <c r="AP196" s="76"/>
      <c r="AQ196" s="76"/>
      <c r="AX196" s="97"/>
      <c r="AY196" s="97"/>
      <c r="AZ196" s="97"/>
      <c r="BA196" s="97"/>
      <c r="BB196" s="97"/>
      <c r="BE196" s="117"/>
      <c r="BF196" s="117"/>
      <c r="BG196" s="117"/>
      <c r="BH196" s="117"/>
      <c r="CL196" s="76"/>
      <c r="CM196" s="76"/>
      <c r="CN196" s="76"/>
      <c r="CO196" s="95"/>
      <c r="CP196" s="76"/>
      <c r="CQ196" s="96"/>
      <c r="CR196" s="96"/>
      <c r="CS196" s="96"/>
      <c r="CT196" s="96"/>
      <c r="CU196" s="96"/>
      <c r="CV196" s="96"/>
      <c r="CW196" s="96"/>
      <c r="CX196" s="96"/>
      <c r="CY196" s="96"/>
      <c r="CZ196" s="96"/>
      <c r="DA196" s="98"/>
      <c r="DB196" s="76"/>
      <c r="DC196" s="76"/>
      <c r="DD196" s="76"/>
      <c r="DE196" s="76"/>
      <c r="DF196" s="99"/>
      <c r="DG196" s="96"/>
      <c r="DH196" s="96"/>
      <c r="DI196" s="96"/>
      <c r="DJ196" s="96"/>
      <c r="DK196" s="96"/>
      <c r="DL196" s="96"/>
      <c r="DM196" s="96"/>
      <c r="DN196" s="96"/>
      <c r="DO196" s="95"/>
      <c r="DP196" s="95"/>
      <c r="DQ196" s="95"/>
      <c r="DR196" s="95"/>
      <c r="DS196" s="95"/>
      <c r="DT196" s="95"/>
      <c r="DU196" s="95"/>
      <c r="DV196" s="95"/>
      <c r="DW196" s="95"/>
      <c r="DX196" s="95"/>
      <c r="EC196" s="95"/>
      <c r="ED196" s="95"/>
      <c r="EE196" s="95"/>
      <c r="EF196" s="95"/>
      <c r="EG196" s="95"/>
      <c r="EH196" s="95"/>
      <c r="EI196" s="95"/>
      <c r="EJ196" s="95"/>
      <c r="EK196" s="95"/>
      <c r="EL196" s="95"/>
      <c r="EM196" s="95"/>
      <c r="EN196" s="95"/>
      <c r="EO196" s="95"/>
      <c r="EP196" s="95"/>
      <c r="EQ196" s="95"/>
      <c r="ER196" s="95"/>
      <c r="ES196" s="95"/>
      <c r="ET196" s="95"/>
      <c r="EX196" s="98"/>
      <c r="EY196" s="98"/>
      <c r="EZ196" s="98"/>
      <c r="FA196" s="98"/>
      <c r="FB196" s="98"/>
      <c r="FC196" s="98"/>
      <c r="FD196" s="98"/>
      <c r="FE196" s="98"/>
      <c r="FF196" s="98"/>
      <c r="FG196" s="98"/>
      <c r="FH196" s="98"/>
      <c r="FI196" s="98"/>
      <c r="FJ196" s="98"/>
      <c r="FK196" s="98"/>
      <c r="FL196" s="98"/>
      <c r="FM196" s="98"/>
      <c r="FN196" s="98"/>
      <c r="FO196" s="98"/>
      <c r="FP196" s="98"/>
      <c r="FQ196" s="98"/>
      <c r="FR196" s="98"/>
      <c r="FS196" s="98"/>
      <c r="FT196" s="98"/>
      <c r="FU196" s="98"/>
      <c r="FV196" s="98"/>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row>
    <row r="197" spans="3:201" s="49" customFormat="1" ht="30" customHeight="1">
      <c r="C197" s="100" t="s">
        <v>650</v>
      </c>
      <c r="D197" s="76"/>
      <c r="E197" s="76"/>
      <c r="F197" s="76"/>
      <c r="G197" s="76"/>
      <c r="H197" s="76"/>
      <c r="I197" s="76"/>
      <c r="J197" s="76"/>
      <c r="K197" s="76"/>
      <c r="L197" s="76"/>
      <c r="M197" s="94"/>
      <c r="N197" s="76"/>
      <c r="O197" s="76"/>
      <c r="P197" s="206"/>
      <c r="Q197" s="76"/>
      <c r="R197" s="95"/>
      <c r="S197" s="76"/>
      <c r="T197" s="76"/>
      <c r="U197" s="76"/>
      <c r="V197" s="76"/>
      <c r="W197" s="76"/>
      <c r="X197" s="76"/>
      <c r="Y197" s="76"/>
      <c r="Z197" s="76"/>
      <c r="AA197" s="76"/>
      <c r="AB197" s="76"/>
      <c r="AC197" s="76"/>
      <c r="AD197" s="76"/>
      <c r="AE197" s="76"/>
      <c r="AF197" s="76"/>
      <c r="AG197" s="95"/>
      <c r="AH197" s="95"/>
      <c r="AI197" s="95"/>
      <c r="AJ197" s="76"/>
      <c r="AK197" s="76"/>
      <c r="AL197" s="76"/>
      <c r="AM197" s="76"/>
      <c r="AN197" s="76"/>
      <c r="AO197" s="76"/>
      <c r="AP197" s="76"/>
      <c r="AQ197" s="76"/>
      <c r="AX197" s="97"/>
      <c r="AY197" s="97"/>
      <c r="AZ197" s="97"/>
      <c r="BA197" s="97"/>
      <c r="BB197" s="97"/>
      <c r="BE197" s="117"/>
      <c r="BF197" s="117"/>
      <c r="BG197" s="117"/>
      <c r="BH197" s="117"/>
      <c r="CL197" s="76"/>
      <c r="CM197" s="76"/>
      <c r="CN197" s="76"/>
      <c r="CO197" s="95"/>
      <c r="CP197" s="76"/>
      <c r="CQ197" s="96"/>
      <c r="CR197" s="96"/>
      <c r="CS197" s="96"/>
      <c r="CT197" s="96"/>
      <c r="CU197" s="96"/>
      <c r="CV197" s="96"/>
      <c r="CW197" s="96"/>
      <c r="CX197" s="96"/>
      <c r="CY197" s="96"/>
      <c r="CZ197" s="96"/>
      <c r="DA197" s="98"/>
      <c r="DB197" s="76"/>
      <c r="DC197" s="76"/>
      <c r="DD197" s="76"/>
      <c r="DE197" s="76"/>
      <c r="DF197" s="99"/>
      <c r="DG197" s="96"/>
      <c r="DH197" s="96"/>
      <c r="DI197" s="96"/>
      <c r="DJ197" s="96"/>
      <c r="DK197" s="96"/>
      <c r="DL197" s="96"/>
      <c r="DM197" s="96"/>
      <c r="DN197" s="96"/>
      <c r="DO197" s="95"/>
      <c r="DP197" s="95"/>
      <c r="DQ197" s="95"/>
      <c r="DR197" s="95"/>
      <c r="DS197" s="95"/>
      <c r="DT197" s="95"/>
      <c r="DU197" s="95"/>
      <c r="DV197" s="95"/>
      <c r="DW197" s="95"/>
      <c r="DX197" s="95"/>
      <c r="EC197" s="95"/>
      <c r="ED197" s="95"/>
      <c r="EE197" s="95"/>
      <c r="EF197" s="95"/>
      <c r="EG197" s="95"/>
      <c r="EH197" s="95"/>
      <c r="EI197" s="95"/>
      <c r="EJ197" s="95"/>
      <c r="EK197" s="95"/>
      <c r="EL197" s="95"/>
      <c r="EM197" s="95"/>
      <c r="EN197" s="95"/>
      <c r="EO197" s="95"/>
      <c r="EP197" s="95"/>
      <c r="EQ197" s="95"/>
      <c r="ER197" s="95"/>
      <c r="ES197" s="95"/>
      <c r="ET197" s="95"/>
      <c r="EX197" s="98"/>
      <c r="EY197" s="98"/>
      <c r="EZ197" s="98"/>
      <c r="FA197" s="98"/>
      <c r="FB197" s="98"/>
      <c r="FC197" s="98"/>
      <c r="FD197" s="98"/>
      <c r="FE197" s="98"/>
      <c r="FF197" s="98"/>
      <c r="FG197" s="98"/>
      <c r="FH197" s="98"/>
      <c r="FI197" s="98"/>
      <c r="FJ197" s="98"/>
      <c r="FK197" s="98"/>
      <c r="FL197" s="98"/>
      <c r="FM197" s="98"/>
      <c r="FN197" s="98"/>
      <c r="FO197" s="98"/>
      <c r="FP197" s="98"/>
      <c r="FQ197" s="98"/>
      <c r="FR197" s="98"/>
      <c r="FS197" s="98"/>
      <c r="FT197" s="98"/>
      <c r="FU197" s="98"/>
      <c r="FV197" s="98"/>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row>
    <row r="198" spans="3:201" s="49" customFormat="1" ht="30" customHeight="1">
      <c r="C198" s="100" t="s">
        <v>651</v>
      </c>
      <c r="D198" s="76"/>
      <c r="E198" s="76"/>
      <c r="F198" s="76"/>
      <c r="G198" s="76"/>
      <c r="H198" s="76"/>
      <c r="I198" s="76"/>
      <c r="J198" s="76"/>
      <c r="K198" s="76"/>
      <c r="L198" s="76"/>
      <c r="M198" s="94"/>
      <c r="N198" s="76"/>
      <c r="O198" s="76"/>
      <c r="P198" s="204"/>
      <c r="Q198" s="76"/>
      <c r="R198" s="95"/>
      <c r="S198" s="76"/>
      <c r="T198" s="76"/>
      <c r="U198" s="76"/>
      <c r="V198" s="76"/>
      <c r="W198" s="76"/>
      <c r="X198" s="76"/>
      <c r="Y198" s="76"/>
      <c r="Z198" s="76"/>
      <c r="AA198" s="76"/>
      <c r="AB198" s="76"/>
      <c r="AC198" s="76"/>
      <c r="AD198" s="76"/>
      <c r="AE198" s="76"/>
      <c r="AF198" s="76"/>
      <c r="AG198" s="95"/>
      <c r="AH198" s="95"/>
      <c r="AI198" s="95"/>
      <c r="AJ198" s="76"/>
      <c r="AK198" s="76"/>
      <c r="AL198" s="76"/>
      <c r="AM198" s="76"/>
      <c r="AN198" s="76"/>
      <c r="AO198" s="76"/>
      <c r="AP198" s="76"/>
      <c r="AQ198" s="76"/>
      <c r="AX198" s="97"/>
      <c r="AY198" s="97"/>
      <c r="AZ198" s="97"/>
      <c r="BA198" s="97"/>
      <c r="BB198" s="97"/>
      <c r="BE198" s="117"/>
      <c r="BF198" s="117"/>
      <c r="BG198" s="117"/>
      <c r="BH198" s="117"/>
      <c r="CL198" s="76"/>
      <c r="CM198" s="76"/>
      <c r="CN198" s="76"/>
      <c r="CO198" s="95"/>
      <c r="CP198" s="76"/>
      <c r="CQ198" s="96"/>
      <c r="CR198" s="96"/>
      <c r="CS198" s="96"/>
      <c r="CT198" s="96"/>
      <c r="CU198" s="96"/>
      <c r="CV198" s="96"/>
      <c r="CW198" s="96"/>
      <c r="CX198" s="96"/>
      <c r="CY198" s="96"/>
      <c r="CZ198" s="96"/>
      <c r="DA198" s="98"/>
      <c r="DB198" s="76"/>
      <c r="DC198" s="76"/>
      <c r="DD198" s="76"/>
      <c r="DE198" s="76"/>
      <c r="DF198" s="99"/>
      <c r="DG198" s="96"/>
      <c r="DH198" s="96"/>
      <c r="DI198" s="96"/>
      <c r="DJ198" s="96"/>
      <c r="DK198" s="96"/>
      <c r="DL198" s="96"/>
      <c r="DM198" s="96"/>
      <c r="DN198" s="96"/>
      <c r="DO198" s="95"/>
      <c r="DP198" s="95"/>
      <c r="DQ198" s="95"/>
      <c r="DR198" s="95"/>
      <c r="DS198" s="95"/>
      <c r="DT198" s="95"/>
      <c r="DU198" s="95"/>
      <c r="DV198" s="95"/>
      <c r="DW198" s="95"/>
      <c r="DX198" s="95"/>
      <c r="EC198" s="95"/>
      <c r="ED198" s="95"/>
      <c r="EE198" s="95"/>
      <c r="EF198" s="95"/>
      <c r="EG198" s="95"/>
      <c r="EH198" s="95"/>
      <c r="EI198" s="95"/>
      <c r="EJ198" s="95"/>
      <c r="EK198" s="95"/>
      <c r="EL198" s="95"/>
      <c r="EM198" s="95"/>
      <c r="EN198" s="95"/>
      <c r="EO198" s="95"/>
      <c r="EP198" s="95"/>
      <c r="EQ198" s="95"/>
      <c r="ER198" s="95"/>
      <c r="ES198" s="95"/>
      <c r="ET198" s="95"/>
      <c r="EX198" s="98"/>
      <c r="EY198" s="98"/>
      <c r="EZ198" s="98"/>
      <c r="FA198" s="98"/>
      <c r="FB198" s="98"/>
      <c r="FC198" s="98"/>
      <c r="FD198" s="98"/>
      <c r="FE198" s="98"/>
      <c r="FF198" s="98"/>
      <c r="FG198" s="98"/>
      <c r="FH198" s="98"/>
      <c r="FI198" s="98"/>
      <c r="FJ198" s="98"/>
      <c r="FK198" s="98"/>
      <c r="FL198" s="98"/>
      <c r="FM198" s="98"/>
      <c r="FN198" s="98"/>
      <c r="FO198" s="98"/>
      <c r="FP198" s="98"/>
      <c r="FQ198" s="98"/>
      <c r="FR198" s="98"/>
      <c r="FS198" s="98"/>
      <c r="FT198" s="98"/>
      <c r="FU198" s="98"/>
      <c r="FV198" s="98"/>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row>
    <row r="199" spans="3:201" s="49" customFormat="1" ht="30" customHeight="1">
      <c r="C199" s="131" t="s">
        <v>652</v>
      </c>
      <c r="D199" s="76"/>
      <c r="E199" s="76"/>
      <c r="F199" s="76"/>
      <c r="G199" s="76"/>
      <c r="H199" s="76"/>
      <c r="I199" s="76"/>
      <c r="J199" s="76"/>
      <c r="K199" s="76"/>
      <c r="L199" s="76"/>
      <c r="M199" s="94"/>
      <c r="N199" s="76"/>
      <c r="O199" s="76"/>
      <c r="P199" s="204"/>
      <c r="Q199" s="76"/>
      <c r="R199" s="95"/>
      <c r="S199" s="76"/>
      <c r="T199" s="76"/>
      <c r="U199" s="76"/>
      <c r="V199" s="76"/>
      <c r="W199" s="76"/>
      <c r="X199" s="76"/>
      <c r="Y199" s="76"/>
      <c r="Z199" s="76"/>
      <c r="AA199" s="76"/>
      <c r="AB199" s="76"/>
      <c r="AC199" s="76"/>
      <c r="AD199" s="76"/>
      <c r="AE199" s="76"/>
      <c r="AF199" s="76"/>
      <c r="AG199" s="95"/>
      <c r="AH199" s="95"/>
      <c r="AI199" s="95"/>
      <c r="AJ199" s="76"/>
      <c r="AK199" s="76"/>
      <c r="AL199" s="76"/>
      <c r="AM199" s="76"/>
      <c r="AN199" s="76"/>
      <c r="AO199" s="76"/>
      <c r="AP199" s="76"/>
      <c r="AQ199" s="76"/>
      <c r="AX199" s="97"/>
      <c r="AY199" s="97"/>
      <c r="AZ199" s="97"/>
      <c r="BA199" s="97"/>
      <c r="BB199" s="97"/>
      <c r="BE199" s="117"/>
      <c r="BF199" s="117"/>
      <c r="BG199" s="117"/>
      <c r="BH199" s="117"/>
      <c r="CL199" s="76"/>
      <c r="CM199" s="76"/>
      <c r="CN199" s="76"/>
      <c r="CO199" s="95"/>
      <c r="CP199" s="76"/>
      <c r="CQ199" s="96"/>
      <c r="CR199" s="96"/>
      <c r="CS199" s="96"/>
      <c r="CT199" s="96"/>
      <c r="CU199" s="96"/>
      <c r="CV199" s="96"/>
      <c r="CW199" s="96"/>
      <c r="CX199" s="96"/>
      <c r="CY199" s="96"/>
      <c r="CZ199" s="96"/>
      <c r="DA199" s="98"/>
      <c r="DB199" s="76"/>
      <c r="DC199" s="76"/>
      <c r="DD199" s="76"/>
      <c r="DE199" s="76"/>
      <c r="DF199" s="99"/>
      <c r="DG199" s="96"/>
      <c r="DH199" s="96"/>
      <c r="DI199" s="96"/>
      <c r="DJ199" s="96"/>
      <c r="DK199" s="96"/>
      <c r="DL199" s="96"/>
      <c r="DM199" s="96"/>
      <c r="DN199" s="96"/>
      <c r="DO199" s="95"/>
      <c r="DP199" s="95"/>
      <c r="DQ199" s="95"/>
      <c r="DR199" s="95"/>
      <c r="DS199" s="95"/>
      <c r="DT199" s="95"/>
      <c r="DU199" s="95"/>
      <c r="DV199" s="95"/>
      <c r="DW199" s="95"/>
      <c r="DX199" s="95"/>
      <c r="EC199" s="95"/>
      <c r="ED199" s="95"/>
      <c r="EE199" s="95"/>
      <c r="EF199" s="95"/>
      <c r="EG199" s="95"/>
      <c r="EH199" s="95"/>
      <c r="EI199" s="95"/>
      <c r="EJ199" s="95"/>
      <c r="EK199" s="95"/>
      <c r="EL199" s="95"/>
      <c r="EM199" s="95"/>
      <c r="EN199" s="95"/>
      <c r="EO199" s="95"/>
      <c r="EP199" s="95"/>
      <c r="EQ199" s="95"/>
      <c r="ER199" s="95"/>
      <c r="ES199" s="95"/>
      <c r="ET199" s="95"/>
      <c r="EX199" s="98"/>
      <c r="EY199" s="98"/>
      <c r="EZ199" s="98"/>
      <c r="FA199" s="98"/>
      <c r="FB199" s="98"/>
      <c r="FC199" s="98"/>
      <c r="FD199" s="98"/>
      <c r="FE199" s="98"/>
      <c r="FF199" s="98"/>
      <c r="FG199" s="98"/>
      <c r="FH199" s="98"/>
      <c r="FI199" s="98"/>
      <c r="FJ199" s="98"/>
      <c r="FK199" s="98"/>
      <c r="FL199" s="98"/>
      <c r="FM199" s="98"/>
      <c r="FN199" s="98"/>
      <c r="FO199" s="98"/>
      <c r="FP199" s="98"/>
      <c r="FQ199" s="98"/>
      <c r="FR199" s="98"/>
      <c r="FS199" s="98"/>
      <c r="FT199" s="98"/>
      <c r="FU199" s="98"/>
      <c r="FV199" s="98"/>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row>
    <row r="200" spans="3:201" s="49" customFormat="1" ht="30" customHeight="1">
      <c r="C200" s="100" t="s">
        <v>653</v>
      </c>
      <c r="D200" s="76"/>
      <c r="E200" s="76"/>
      <c r="F200" s="76"/>
      <c r="G200" s="76"/>
      <c r="H200" s="76"/>
      <c r="I200" s="76"/>
      <c r="J200" s="76"/>
      <c r="K200" s="76"/>
      <c r="L200" s="76"/>
      <c r="M200" s="94"/>
      <c r="N200" s="76"/>
      <c r="O200" s="76"/>
      <c r="P200" s="204"/>
      <c r="Q200" s="76"/>
      <c r="R200" s="95"/>
      <c r="S200" s="76"/>
      <c r="T200" s="76"/>
      <c r="U200" s="76"/>
      <c r="V200" s="76"/>
      <c r="W200" s="76"/>
      <c r="X200" s="76"/>
      <c r="Y200" s="76"/>
      <c r="Z200" s="76"/>
      <c r="AA200" s="76"/>
      <c r="AB200" s="76"/>
      <c r="AC200" s="76"/>
      <c r="AD200" s="76"/>
      <c r="AE200" s="76"/>
      <c r="AF200" s="76"/>
      <c r="AG200" s="95"/>
      <c r="AH200" s="95"/>
      <c r="AI200" s="95"/>
      <c r="AJ200" s="76"/>
      <c r="AK200" s="76"/>
      <c r="AL200" s="76"/>
      <c r="AM200" s="76"/>
      <c r="AN200" s="76"/>
      <c r="AO200" s="76"/>
      <c r="AP200" s="76"/>
      <c r="AQ200" s="76"/>
      <c r="AX200" s="97"/>
      <c r="AY200" s="97"/>
      <c r="AZ200" s="97"/>
      <c r="BA200" s="97"/>
      <c r="BB200" s="97"/>
      <c r="BE200" s="117"/>
      <c r="BF200" s="117"/>
      <c r="BG200" s="117"/>
      <c r="BH200" s="117"/>
      <c r="CL200" s="76"/>
      <c r="CM200" s="76"/>
      <c r="CN200" s="76"/>
      <c r="CO200" s="95"/>
      <c r="CP200" s="76"/>
      <c r="CQ200" s="96"/>
      <c r="CR200" s="96"/>
      <c r="CS200" s="96"/>
      <c r="CT200" s="96"/>
      <c r="CU200" s="96"/>
      <c r="CV200" s="96"/>
      <c r="CW200" s="96"/>
      <c r="CX200" s="96"/>
      <c r="CY200" s="96"/>
      <c r="CZ200" s="96"/>
      <c r="DA200" s="98"/>
      <c r="DB200" s="76"/>
      <c r="DC200" s="76"/>
      <c r="DD200" s="76"/>
      <c r="DE200" s="76"/>
      <c r="DF200" s="99"/>
      <c r="DG200" s="96"/>
      <c r="DH200" s="96"/>
      <c r="DI200" s="96"/>
      <c r="DJ200" s="96"/>
      <c r="DK200" s="96"/>
      <c r="DL200" s="96"/>
      <c r="DM200" s="96"/>
      <c r="DN200" s="96"/>
      <c r="DO200" s="95"/>
      <c r="DP200" s="95"/>
      <c r="DQ200" s="95"/>
      <c r="DR200" s="95"/>
      <c r="DS200" s="95"/>
      <c r="DT200" s="95"/>
      <c r="DU200" s="95"/>
      <c r="DV200" s="95"/>
      <c r="DW200" s="95"/>
      <c r="DX200" s="95"/>
      <c r="EC200" s="95"/>
      <c r="ED200" s="95"/>
      <c r="EE200" s="95"/>
      <c r="EF200" s="95"/>
      <c r="EG200" s="95"/>
      <c r="EH200" s="95"/>
      <c r="EI200" s="95"/>
      <c r="EJ200" s="95"/>
      <c r="EK200" s="95"/>
      <c r="EL200" s="95"/>
      <c r="EM200" s="95"/>
      <c r="EN200" s="95"/>
      <c r="EO200" s="95"/>
      <c r="EP200" s="95"/>
      <c r="EQ200" s="95"/>
      <c r="ER200" s="95"/>
      <c r="ES200" s="95"/>
      <c r="ET200" s="95"/>
      <c r="EX200" s="98"/>
      <c r="EY200" s="98"/>
      <c r="EZ200" s="98"/>
      <c r="FA200" s="98"/>
      <c r="FB200" s="98"/>
      <c r="FC200" s="98"/>
      <c r="FD200" s="98"/>
      <c r="FE200" s="98"/>
      <c r="FF200" s="98"/>
      <c r="FG200" s="98"/>
      <c r="FH200" s="98"/>
      <c r="FI200" s="98"/>
      <c r="FJ200" s="98"/>
      <c r="FK200" s="98"/>
      <c r="FL200" s="98"/>
      <c r="FM200" s="98"/>
      <c r="FN200" s="98"/>
      <c r="FO200" s="98"/>
      <c r="FP200" s="98"/>
      <c r="FQ200" s="98"/>
      <c r="FR200" s="98"/>
      <c r="FS200" s="98"/>
      <c r="FT200" s="98"/>
      <c r="FU200" s="98"/>
      <c r="FV200" s="98"/>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row>
    <row r="201" spans="3:201" s="49" customFormat="1" ht="30" customHeight="1">
      <c r="C201" s="100" t="s">
        <v>654</v>
      </c>
      <c r="D201" s="76"/>
      <c r="E201" s="76"/>
      <c r="F201" s="76"/>
      <c r="G201" s="76"/>
      <c r="H201" s="76"/>
      <c r="I201" s="76"/>
      <c r="J201" s="76"/>
      <c r="K201" s="76"/>
      <c r="L201" s="76"/>
      <c r="M201" s="94"/>
      <c r="N201" s="76"/>
      <c r="O201" s="76"/>
      <c r="P201" s="204"/>
      <c r="Q201" s="76"/>
      <c r="R201" s="95"/>
      <c r="S201" s="76"/>
      <c r="T201" s="76"/>
      <c r="U201" s="76"/>
      <c r="V201" s="76"/>
      <c r="W201" s="76"/>
      <c r="X201" s="76"/>
      <c r="Y201" s="76"/>
      <c r="Z201" s="76"/>
      <c r="AA201" s="76"/>
      <c r="AB201" s="76"/>
      <c r="AC201" s="76"/>
      <c r="AD201" s="76"/>
      <c r="AE201" s="76"/>
      <c r="AF201" s="76"/>
      <c r="AG201" s="95"/>
      <c r="AH201" s="95"/>
      <c r="AI201" s="95"/>
      <c r="AJ201" s="76"/>
      <c r="AK201" s="76"/>
      <c r="AL201" s="76"/>
      <c r="AM201" s="76"/>
      <c r="AN201" s="76"/>
      <c r="AO201" s="76"/>
      <c r="AP201" s="76"/>
      <c r="AQ201" s="76"/>
      <c r="AX201" s="97"/>
      <c r="AY201" s="97"/>
      <c r="AZ201" s="97"/>
      <c r="BA201" s="97"/>
      <c r="BB201" s="97"/>
      <c r="BE201" s="117"/>
      <c r="BF201" s="117"/>
      <c r="BG201" s="117"/>
      <c r="BH201" s="117"/>
      <c r="CL201" s="76"/>
      <c r="CM201" s="76"/>
      <c r="CN201" s="76"/>
      <c r="CO201" s="95"/>
      <c r="CP201" s="76"/>
      <c r="CQ201" s="96"/>
      <c r="CR201" s="96"/>
      <c r="CS201" s="96"/>
      <c r="CT201" s="96"/>
      <c r="CU201" s="96"/>
      <c r="CV201" s="96"/>
      <c r="CW201" s="96"/>
      <c r="CX201" s="96"/>
      <c r="CY201" s="96"/>
      <c r="CZ201" s="96"/>
      <c r="DA201" s="98"/>
      <c r="DB201" s="76"/>
      <c r="DC201" s="76"/>
      <c r="DD201" s="76"/>
      <c r="DE201" s="76"/>
      <c r="DF201" s="99"/>
      <c r="DG201" s="96"/>
      <c r="DH201" s="96"/>
      <c r="DI201" s="96"/>
      <c r="DJ201" s="96"/>
      <c r="DK201" s="96"/>
      <c r="DL201" s="96"/>
      <c r="DM201" s="96"/>
      <c r="DN201" s="96"/>
      <c r="DO201" s="95"/>
      <c r="DP201" s="95"/>
      <c r="DQ201" s="95"/>
      <c r="DR201" s="95"/>
      <c r="DS201" s="95"/>
      <c r="DT201" s="95"/>
      <c r="DU201" s="95"/>
      <c r="DV201" s="95"/>
      <c r="DW201" s="95"/>
      <c r="DX201" s="95"/>
      <c r="EC201" s="95"/>
      <c r="ED201" s="95"/>
      <c r="EE201" s="95"/>
      <c r="EF201" s="95"/>
      <c r="EG201" s="95"/>
      <c r="EH201" s="95"/>
      <c r="EI201" s="95"/>
      <c r="EJ201" s="95"/>
      <c r="EK201" s="95"/>
      <c r="EL201" s="95"/>
      <c r="EM201" s="95"/>
      <c r="EN201" s="95"/>
      <c r="EO201" s="95"/>
      <c r="EP201" s="95"/>
      <c r="EQ201" s="95"/>
      <c r="ER201" s="95"/>
      <c r="ES201" s="95"/>
      <c r="ET201" s="95"/>
      <c r="EX201" s="98"/>
      <c r="EY201" s="98"/>
      <c r="EZ201" s="98"/>
      <c r="FA201" s="98"/>
      <c r="FB201" s="98"/>
      <c r="FC201" s="98"/>
      <c r="FD201" s="98"/>
      <c r="FE201" s="98"/>
      <c r="FF201" s="98"/>
      <c r="FG201" s="98"/>
      <c r="FH201" s="98"/>
      <c r="FI201" s="98"/>
      <c r="FJ201" s="98"/>
      <c r="FK201" s="98"/>
      <c r="FL201" s="98"/>
      <c r="FM201" s="98"/>
      <c r="FN201" s="98"/>
      <c r="FO201" s="98"/>
      <c r="FP201" s="98"/>
      <c r="FQ201" s="98"/>
      <c r="FR201" s="98"/>
      <c r="FS201" s="98"/>
      <c r="FT201" s="98"/>
      <c r="FU201" s="98"/>
      <c r="FV201" s="98"/>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row>
    <row r="202" spans="3:201" s="49" customFormat="1" ht="30" customHeight="1">
      <c r="C202" s="100" t="s">
        <v>655</v>
      </c>
      <c r="D202" s="76"/>
      <c r="E202" s="76"/>
      <c r="F202" s="76"/>
      <c r="G202" s="76"/>
      <c r="H202" s="76"/>
      <c r="I202" s="76"/>
      <c r="J202" s="76"/>
      <c r="K202" s="76"/>
      <c r="L202" s="76"/>
      <c r="M202" s="94"/>
      <c r="N202" s="76"/>
      <c r="O202" s="76"/>
      <c r="P202" s="204"/>
      <c r="Q202" s="76"/>
      <c r="R202" s="95"/>
      <c r="S202" s="76"/>
      <c r="T202" s="76"/>
      <c r="U202" s="76"/>
      <c r="V202" s="76"/>
      <c r="W202" s="76"/>
      <c r="X202" s="76"/>
      <c r="Y202" s="76"/>
      <c r="Z202" s="76"/>
      <c r="AA202" s="76"/>
      <c r="AB202" s="76"/>
      <c r="AC202" s="76"/>
      <c r="AD202" s="76"/>
      <c r="AE202" s="76"/>
      <c r="AF202" s="76"/>
      <c r="AG202" s="95"/>
      <c r="AH202" s="95"/>
      <c r="AI202" s="95"/>
      <c r="AJ202" s="76"/>
      <c r="AK202" s="76"/>
      <c r="AL202" s="76"/>
      <c r="AM202" s="76"/>
      <c r="AN202" s="76"/>
      <c r="AO202" s="76"/>
      <c r="AP202" s="76"/>
      <c r="AQ202" s="76"/>
      <c r="AX202" s="97"/>
      <c r="AY202" s="97"/>
      <c r="AZ202" s="97"/>
      <c r="BA202" s="97"/>
      <c r="BB202" s="97"/>
      <c r="BE202" s="117"/>
      <c r="BF202" s="117"/>
      <c r="BG202" s="117"/>
      <c r="BH202" s="117"/>
      <c r="CL202" s="76"/>
      <c r="CM202" s="76"/>
      <c r="CN202" s="76"/>
      <c r="CO202" s="95"/>
      <c r="CP202" s="76"/>
      <c r="CQ202" s="96"/>
      <c r="CR202" s="96"/>
      <c r="CS202" s="96"/>
      <c r="CT202" s="96"/>
      <c r="CU202" s="96"/>
      <c r="CV202" s="96"/>
      <c r="CW202" s="96"/>
      <c r="CX202" s="96"/>
      <c r="CY202" s="96"/>
      <c r="CZ202" s="96"/>
      <c r="DA202" s="98"/>
      <c r="DB202" s="76"/>
      <c r="DC202" s="76"/>
      <c r="DD202" s="76"/>
      <c r="DE202" s="76"/>
      <c r="DF202" s="99"/>
      <c r="DG202" s="96"/>
      <c r="DH202" s="96"/>
      <c r="DI202" s="96"/>
      <c r="DJ202" s="96"/>
      <c r="DK202" s="96"/>
      <c r="DL202" s="96"/>
      <c r="DM202" s="96"/>
      <c r="DN202" s="96"/>
      <c r="DO202" s="95"/>
      <c r="DP202" s="95"/>
      <c r="DQ202" s="95"/>
      <c r="DR202" s="95"/>
      <c r="DS202" s="95"/>
      <c r="DT202" s="95"/>
      <c r="DU202" s="95"/>
      <c r="DV202" s="95"/>
      <c r="DW202" s="95"/>
      <c r="DX202" s="95"/>
      <c r="EC202" s="95"/>
      <c r="ED202" s="95"/>
      <c r="EE202" s="95"/>
      <c r="EF202" s="95"/>
      <c r="EG202" s="95"/>
      <c r="EH202" s="95"/>
      <c r="EI202" s="95"/>
      <c r="EJ202" s="95"/>
      <c r="EK202" s="95"/>
      <c r="EL202" s="95"/>
      <c r="EM202" s="95"/>
      <c r="EN202" s="95"/>
      <c r="EO202" s="95"/>
      <c r="EP202" s="95"/>
      <c r="EQ202" s="95"/>
      <c r="ER202" s="95"/>
      <c r="ES202" s="95"/>
      <c r="ET202" s="95"/>
      <c r="EX202" s="98"/>
      <c r="EY202" s="98"/>
      <c r="EZ202" s="98"/>
      <c r="FA202" s="98"/>
      <c r="FB202" s="98"/>
      <c r="FC202" s="98"/>
      <c r="FD202" s="98"/>
      <c r="FE202" s="98"/>
      <c r="FF202" s="98"/>
      <c r="FG202" s="98"/>
      <c r="FH202" s="98"/>
      <c r="FI202" s="98"/>
      <c r="FJ202" s="98"/>
      <c r="FK202" s="98"/>
      <c r="FL202" s="98"/>
      <c r="FM202" s="98"/>
      <c r="FN202" s="98"/>
      <c r="FO202" s="98"/>
      <c r="FP202" s="98"/>
      <c r="FQ202" s="98"/>
      <c r="FR202" s="98"/>
      <c r="FS202" s="98"/>
      <c r="FT202" s="98"/>
      <c r="FU202" s="98"/>
      <c r="FV202" s="98"/>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row>
    <row r="203" spans="3:201" s="49" customFormat="1" ht="30" customHeight="1">
      <c r="C203" s="100" t="s">
        <v>656</v>
      </c>
      <c r="D203" s="76"/>
      <c r="E203" s="76"/>
      <c r="F203" s="76"/>
      <c r="G203" s="76"/>
      <c r="H203" s="76"/>
      <c r="I203" s="76"/>
      <c r="J203" s="76"/>
      <c r="K203" s="76"/>
      <c r="L203" s="76"/>
      <c r="M203" s="94"/>
      <c r="N203" s="76"/>
      <c r="O203" s="76"/>
      <c r="P203" s="204"/>
      <c r="Q203" s="76"/>
      <c r="R203" s="95"/>
      <c r="S203" s="76"/>
      <c r="T203" s="76"/>
      <c r="U203" s="76"/>
      <c r="V203" s="76"/>
      <c r="W203" s="76"/>
      <c r="X203" s="76"/>
      <c r="Y203" s="76"/>
      <c r="Z203" s="76"/>
      <c r="AA203" s="76"/>
      <c r="AB203" s="76"/>
      <c r="AC203" s="76"/>
      <c r="AD203" s="76"/>
      <c r="AE203" s="76"/>
      <c r="AF203" s="76"/>
      <c r="AG203" s="95"/>
      <c r="AH203" s="95"/>
      <c r="AI203" s="95"/>
      <c r="AJ203" s="76"/>
      <c r="AK203" s="76"/>
      <c r="AL203" s="76"/>
      <c r="AM203" s="76"/>
      <c r="AN203" s="76"/>
      <c r="AO203" s="76"/>
      <c r="AP203" s="76"/>
      <c r="AQ203" s="76"/>
      <c r="AX203" s="97"/>
      <c r="AY203" s="97"/>
      <c r="AZ203" s="97"/>
      <c r="BA203" s="97"/>
      <c r="BB203" s="97"/>
      <c r="BE203" s="117"/>
      <c r="BF203" s="117"/>
      <c r="BG203" s="117"/>
      <c r="BH203" s="117"/>
      <c r="CL203" s="76"/>
      <c r="CM203" s="76"/>
      <c r="CN203" s="76"/>
      <c r="CO203" s="95"/>
      <c r="CP203" s="76"/>
      <c r="CQ203" s="96"/>
      <c r="CR203" s="96"/>
      <c r="CS203" s="96"/>
      <c r="CT203" s="96"/>
      <c r="CU203" s="96"/>
      <c r="CV203" s="96"/>
      <c r="CW203" s="96"/>
      <c r="CX203" s="96"/>
      <c r="CY203" s="96"/>
      <c r="CZ203" s="96"/>
      <c r="DA203" s="98"/>
      <c r="DB203" s="76"/>
      <c r="DC203" s="76"/>
      <c r="DD203" s="76"/>
      <c r="DE203" s="76"/>
      <c r="DF203" s="99"/>
      <c r="DG203" s="96"/>
      <c r="DH203" s="96"/>
      <c r="DI203" s="96"/>
      <c r="DJ203" s="96"/>
      <c r="DK203" s="96"/>
      <c r="DL203" s="96"/>
      <c r="DM203" s="96"/>
      <c r="DN203" s="96"/>
      <c r="DO203" s="95"/>
      <c r="DP203" s="95"/>
      <c r="DQ203" s="95"/>
      <c r="DR203" s="95"/>
      <c r="DS203" s="95"/>
      <c r="DT203" s="95"/>
      <c r="DU203" s="95"/>
      <c r="DV203" s="95"/>
      <c r="DW203" s="95"/>
      <c r="DX203" s="95"/>
      <c r="EC203" s="95"/>
      <c r="ED203" s="95"/>
      <c r="EE203" s="95"/>
      <c r="EF203" s="95"/>
      <c r="EG203" s="95"/>
      <c r="EH203" s="95"/>
      <c r="EI203" s="95"/>
      <c r="EJ203" s="95"/>
      <c r="EK203" s="95"/>
      <c r="EL203" s="95"/>
      <c r="EM203" s="95"/>
      <c r="EN203" s="95"/>
      <c r="EO203" s="95"/>
      <c r="EP203" s="95"/>
      <c r="EQ203" s="95"/>
      <c r="ER203" s="95"/>
      <c r="ES203" s="95"/>
      <c r="ET203" s="95"/>
      <c r="EX203" s="98"/>
      <c r="EY203" s="98"/>
      <c r="EZ203" s="98"/>
      <c r="FA203" s="98"/>
      <c r="FB203" s="98"/>
      <c r="FC203" s="98"/>
      <c r="FD203" s="98"/>
      <c r="FE203" s="98"/>
      <c r="FF203" s="98"/>
      <c r="FG203" s="98"/>
      <c r="FH203" s="98"/>
      <c r="FI203" s="98"/>
      <c r="FJ203" s="98"/>
      <c r="FK203" s="98"/>
      <c r="FL203" s="98"/>
      <c r="FM203" s="98"/>
      <c r="FN203" s="98"/>
      <c r="FO203" s="98"/>
      <c r="FP203" s="98"/>
      <c r="FQ203" s="98"/>
      <c r="FR203" s="98"/>
      <c r="FS203" s="98"/>
      <c r="FT203" s="98"/>
      <c r="FU203" s="98"/>
      <c r="FV203" s="98"/>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row>
    <row r="204" spans="3:201" s="49" customFormat="1" ht="30" customHeight="1">
      <c r="C204" s="100" t="s">
        <v>657</v>
      </c>
      <c r="D204" s="76"/>
      <c r="E204" s="76"/>
      <c r="F204" s="76"/>
      <c r="G204" s="76"/>
      <c r="H204" s="76"/>
      <c r="I204" s="76"/>
      <c r="J204" s="76"/>
      <c r="K204" s="76"/>
      <c r="L204" s="76"/>
      <c r="M204" s="94"/>
      <c r="N204" s="76"/>
      <c r="O204" s="76"/>
      <c r="P204" s="204"/>
      <c r="Q204" s="76"/>
      <c r="R204" s="95"/>
      <c r="S204" s="76"/>
      <c r="T204" s="76"/>
      <c r="U204" s="76"/>
      <c r="V204" s="76"/>
      <c r="W204" s="76"/>
      <c r="X204" s="76"/>
      <c r="Y204" s="76"/>
      <c r="Z204" s="76"/>
      <c r="AA204" s="76"/>
      <c r="AB204" s="76"/>
      <c r="AC204" s="76"/>
      <c r="AD204" s="76"/>
      <c r="AE204" s="76"/>
      <c r="AF204" s="76"/>
      <c r="AG204" s="95"/>
      <c r="AH204" s="95"/>
      <c r="AI204" s="95"/>
      <c r="AJ204" s="76"/>
      <c r="AK204" s="76"/>
      <c r="AL204" s="76"/>
      <c r="AM204" s="76"/>
      <c r="AN204" s="76"/>
      <c r="AO204" s="76"/>
      <c r="AP204" s="76"/>
      <c r="AQ204" s="76"/>
      <c r="AX204" s="97"/>
      <c r="AY204" s="97"/>
      <c r="AZ204" s="97"/>
      <c r="BA204" s="97"/>
      <c r="BB204" s="97"/>
      <c r="BE204" s="117"/>
      <c r="BF204" s="117"/>
      <c r="BG204" s="117"/>
      <c r="BH204" s="117"/>
      <c r="CL204" s="76"/>
      <c r="CM204" s="76"/>
      <c r="CN204" s="76"/>
      <c r="CO204" s="95"/>
      <c r="CP204" s="76"/>
      <c r="CQ204" s="96"/>
      <c r="CR204" s="96"/>
      <c r="CS204" s="96"/>
      <c r="CT204" s="96"/>
      <c r="CU204" s="96"/>
      <c r="CV204" s="96"/>
      <c r="CW204" s="96"/>
      <c r="CX204" s="96"/>
      <c r="CY204" s="96"/>
      <c r="CZ204" s="96"/>
      <c r="DA204" s="98"/>
      <c r="DB204" s="76"/>
      <c r="DC204" s="76"/>
      <c r="DD204" s="76"/>
      <c r="DE204" s="76"/>
      <c r="DF204" s="99"/>
      <c r="DG204" s="96"/>
      <c r="DH204" s="96"/>
      <c r="DI204" s="96"/>
      <c r="DJ204" s="96"/>
      <c r="DK204" s="96"/>
      <c r="DL204" s="96"/>
      <c r="DM204" s="96"/>
      <c r="DN204" s="96"/>
      <c r="DO204" s="95"/>
      <c r="DP204" s="95"/>
      <c r="DQ204" s="95"/>
      <c r="DR204" s="95"/>
      <c r="DS204" s="95"/>
      <c r="DT204" s="95"/>
      <c r="DU204" s="95"/>
      <c r="DV204" s="95"/>
      <c r="DW204" s="95"/>
      <c r="DX204" s="95"/>
      <c r="EC204" s="95"/>
      <c r="ED204" s="95"/>
      <c r="EE204" s="95"/>
      <c r="EF204" s="95"/>
      <c r="EG204" s="95"/>
      <c r="EH204" s="95"/>
      <c r="EI204" s="95"/>
      <c r="EJ204" s="95"/>
      <c r="EK204" s="95"/>
      <c r="EL204" s="95"/>
      <c r="EM204" s="95"/>
      <c r="EN204" s="95"/>
      <c r="EO204" s="95"/>
      <c r="EP204" s="95"/>
      <c r="EQ204" s="95"/>
      <c r="ER204" s="95"/>
      <c r="ES204" s="95"/>
      <c r="ET204" s="95"/>
      <c r="EX204" s="98"/>
      <c r="EY204" s="98"/>
      <c r="EZ204" s="98"/>
      <c r="FA204" s="98"/>
      <c r="FB204" s="98"/>
      <c r="FC204" s="98"/>
      <c r="FD204" s="98"/>
      <c r="FE204" s="98"/>
      <c r="FF204" s="98"/>
      <c r="FG204" s="98"/>
      <c r="FH204" s="98"/>
      <c r="FI204" s="98"/>
      <c r="FJ204" s="98"/>
      <c r="FK204" s="98"/>
      <c r="FL204" s="98"/>
      <c r="FM204" s="98"/>
      <c r="FN204" s="98"/>
      <c r="FO204" s="98"/>
      <c r="FP204" s="98"/>
      <c r="FQ204" s="98"/>
      <c r="FR204" s="98"/>
      <c r="FS204" s="98"/>
      <c r="FT204" s="98"/>
      <c r="FU204" s="98"/>
      <c r="FV204" s="98"/>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row>
    <row r="205" spans="3:201" s="49" customFormat="1" ht="30" customHeight="1">
      <c r="C205" s="100" t="s">
        <v>658</v>
      </c>
      <c r="D205" s="76"/>
      <c r="E205" s="76"/>
      <c r="F205" s="76"/>
      <c r="G205" s="76"/>
      <c r="H205" s="76"/>
      <c r="I205" s="76"/>
      <c r="J205" s="76"/>
      <c r="K205" s="76"/>
      <c r="L205" s="76"/>
      <c r="M205" s="94"/>
      <c r="N205" s="76"/>
      <c r="O205" s="76"/>
      <c r="P205" s="204"/>
      <c r="Q205" s="76"/>
      <c r="R205" s="95"/>
      <c r="S205" s="76"/>
      <c r="T205" s="76"/>
      <c r="U205" s="76"/>
      <c r="V205" s="76"/>
      <c r="W205" s="76"/>
      <c r="X205" s="76"/>
      <c r="Y205" s="76"/>
      <c r="Z205" s="76"/>
      <c r="AA205" s="76"/>
      <c r="AB205" s="76"/>
      <c r="AC205" s="76"/>
      <c r="AD205" s="76"/>
      <c r="AE205" s="76"/>
      <c r="AF205" s="76"/>
      <c r="AG205" s="95"/>
      <c r="AH205" s="95"/>
      <c r="AI205" s="95"/>
      <c r="AJ205" s="76"/>
      <c r="AK205" s="76"/>
      <c r="AL205" s="76"/>
      <c r="AM205" s="76"/>
      <c r="AN205" s="76"/>
      <c r="AO205" s="76"/>
      <c r="AP205" s="76"/>
      <c r="AQ205" s="76"/>
      <c r="AX205" s="97"/>
      <c r="AY205" s="97"/>
      <c r="AZ205" s="97"/>
      <c r="BA205" s="97"/>
      <c r="BB205" s="97"/>
      <c r="BE205" s="117"/>
      <c r="BF205" s="117"/>
      <c r="BG205" s="117"/>
      <c r="BH205" s="117"/>
      <c r="CL205" s="76"/>
      <c r="CM205" s="76"/>
      <c r="CN205" s="76"/>
      <c r="CO205" s="95"/>
      <c r="CP205" s="76"/>
      <c r="CQ205" s="96"/>
      <c r="CR205" s="96"/>
      <c r="CS205" s="96"/>
      <c r="CT205" s="96"/>
      <c r="CU205" s="96"/>
      <c r="CV205" s="96"/>
      <c r="CW205" s="96"/>
      <c r="CX205" s="96"/>
      <c r="CY205" s="96"/>
      <c r="CZ205" s="96"/>
      <c r="DA205" s="98"/>
      <c r="DB205" s="76"/>
      <c r="DC205" s="76"/>
      <c r="DD205" s="76"/>
      <c r="DE205" s="76"/>
      <c r="DF205" s="99"/>
      <c r="DG205" s="96"/>
      <c r="DH205" s="96"/>
      <c r="DI205" s="96"/>
      <c r="DJ205" s="96"/>
      <c r="DK205" s="96"/>
      <c r="DL205" s="96"/>
      <c r="DM205" s="96"/>
      <c r="DN205" s="96"/>
      <c r="DO205" s="95"/>
      <c r="DP205" s="95"/>
      <c r="DQ205" s="95"/>
      <c r="DR205" s="95"/>
      <c r="DS205" s="95"/>
      <c r="DT205" s="95"/>
      <c r="DU205" s="95"/>
      <c r="DV205" s="95"/>
      <c r="DW205" s="95"/>
      <c r="DX205" s="95"/>
      <c r="EC205" s="95"/>
      <c r="ED205" s="95"/>
      <c r="EE205" s="95"/>
      <c r="EF205" s="95"/>
      <c r="EG205" s="95"/>
      <c r="EH205" s="95"/>
      <c r="EI205" s="95"/>
      <c r="EJ205" s="95"/>
      <c r="EK205" s="95"/>
      <c r="EL205" s="95"/>
      <c r="EM205" s="95"/>
      <c r="EN205" s="95"/>
      <c r="EO205" s="95"/>
      <c r="EP205" s="95"/>
      <c r="EQ205" s="95"/>
      <c r="ER205" s="95"/>
      <c r="ES205" s="95"/>
      <c r="ET205" s="95"/>
      <c r="EX205" s="98"/>
      <c r="EY205" s="98"/>
      <c r="EZ205" s="98"/>
      <c r="FA205" s="98"/>
      <c r="FB205" s="98"/>
      <c r="FC205" s="98"/>
      <c r="FD205" s="98"/>
      <c r="FE205" s="98"/>
      <c r="FF205" s="98"/>
      <c r="FG205" s="98"/>
      <c r="FH205" s="98"/>
      <c r="FI205" s="98"/>
      <c r="FJ205" s="98"/>
      <c r="FK205" s="98"/>
      <c r="FL205" s="98"/>
      <c r="FM205" s="98"/>
      <c r="FN205" s="98"/>
      <c r="FO205" s="98"/>
      <c r="FP205" s="98"/>
      <c r="FQ205" s="98"/>
      <c r="FR205" s="98"/>
      <c r="FS205" s="98"/>
      <c r="FT205" s="98"/>
      <c r="FU205" s="98"/>
      <c r="FV205" s="98"/>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row>
    <row r="206" spans="3:201" s="49" customFormat="1" ht="30" customHeight="1">
      <c r="C206" s="100" t="s">
        <v>659</v>
      </c>
      <c r="D206" s="76"/>
      <c r="E206" s="76"/>
      <c r="F206" s="76"/>
      <c r="G206" s="76"/>
      <c r="H206" s="76"/>
      <c r="I206" s="76"/>
      <c r="J206" s="76"/>
      <c r="K206" s="76"/>
      <c r="L206" s="76"/>
      <c r="M206" s="94"/>
      <c r="N206" s="76"/>
      <c r="O206" s="76"/>
      <c r="P206" s="204"/>
      <c r="Q206" s="76"/>
      <c r="R206" s="95"/>
      <c r="S206" s="76"/>
      <c r="T206" s="76"/>
      <c r="U206" s="76"/>
      <c r="V206" s="76"/>
      <c r="W206" s="76"/>
      <c r="X206" s="76"/>
      <c r="Y206" s="76"/>
      <c r="Z206" s="76"/>
      <c r="AA206" s="76"/>
      <c r="AB206" s="76"/>
      <c r="AC206" s="76"/>
      <c r="AD206" s="76"/>
      <c r="AE206" s="76"/>
      <c r="AF206" s="76"/>
      <c r="AG206" s="95"/>
      <c r="AH206" s="95"/>
      <c r="AI206" s="95"/>
      <c r="AJ206" s="76"/>
      <c r="AK206" s="76"/>
      <c r="AL206" s="76"/>
      <c r="AM206" s="76"/>
      <c r="AN206" s="76"/>
      <c r="AO206" s="76"/>
      <c r="AP206" s="76"/>
      <c r="AQ206" s="76"/>
      <c r="AX206" s="97"/>
      <c r="AY206" s="97"/>
      <c r="AZ206" s="97"/>
      <c r="BA206" s="97"/>
      <c r="BB206" s="97"/>
      <c r="BE206" s="117"/>
      <c r="BF206" s="117"/>
      <c r="BG206" s="117"/>
      <c r="BH206" s="117"/>
      <c r="CL206" s="76"/>
      <c r="CM206" s="76"/>
      <c r="CN206" s="76"/>
      <c r="CO206" s="95"/>
      <c r="CP206" s="76"/>
      <c r="CQ206" s="96"/>
      <c r="CR206" s="96"/>
      <c r="CS206" s="96"/>
      <c r="CT206" s="96"/>
      <c r="CU206" s="96"/>
      <c r="CV206" s="96"/>
      <c r="CW206" s="96"/>
      <c r="CX206" s="96"/>
      <c r="CY206" s="96"/>
      <c r="CZ206" s="96"/>
      <c r="DA206" s="98"/>
      <c r="DB206" s="76"/>
      <c r="DC206" s="76"/>
      <c r="DD206" s="76"/>
      <c r="DE206" s="76"/>
      <c r="DF206" s="99"/>
      <c r="DG206" s="96"/>
      <c r="DH206" s="96"/>
      <c r="DI206" s="96"/>
      <c r="DJ206" s="96"/>
      <c r="DK206" s="96"/>
      <c r="DL206" s="96"/>
      <c r="DM206" s="96"/>
      <c r="DN206" s="96"/>
      <c r="DO206" s="95"/>
      <c r="DP206" s="95"/>
      <c r="DQ206" s="95"/>
      <c r="DR206" s="95"/>
      <c r="DS206" s="95"/>
      <c r="DT206" s="95"/>
      <c r="DU206" s="95"/>
      <c r="DV206" s="95"/>
      <c r="DW206" s="95"/>
      <c r="DX206" s="95"/>
      <c r="EC206" s="95"/>
      <c r="ED206" s="95"/>
      <c r="EE206" s="95"/>
      <c r="EF206" s="95"/>
      <c r="EG206" s="95"/>
      <c r="EH206" s="95"/>
      <c r="EI206" s="95"/>
      <c r="EJ206" s="95"/>
      <c r="EK206" s="95"/>
      <c r="EL206" s="95"/>
      <c r="EM206" s="95"/>
      <c r="EN206" s="95"/>
      <c r="EO206" s="95"/>
      <c r="EP206" s="95"/>
      <c r="EQ206" s="95"/>
      <c r="ER206" s="95"/>
      <c r="ES206" s="95"/>
      <c r="ET206" s="95"/>
      <c r="EX206" s="98"/>
      <c r="EY206" s="98"/>
      <c r="EZ206" s="98"/>
      <c r="FA206" s="98"/>
      <c r="FB206" s="98"/>
      <c r="FC206" s="98"/>
      <c r="FD206" s="98"/>
      <c r="FE206" s="98"/>
      <c r="FF206" s="98"/>
      <c r="FG206" s="98"/>
      <c r="FH206" s="98"/>
      <c r="FI206" s="98"/>
      <c r="FJ206" s="98"/>
      <c r="FK206" s="98"/>
      <c r="FL206" s="98"/>
      <c r="FM206" s="98"/>
      <c r="FN206" s="98"/>
      <c r="FO206" s="98"/>
      <c r="FP206" s="98"/>
      <c r="FQ206" s="98"/>
      <c r="FR206" s="98"/>
      <c r="FS206" s="98"/>
      <c r="FT206" s="98"/>
      <c r="FU206" s="98"/>
      <c r="FV206" s="98"/>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row>
    <row r="207" spans="3:201" s="49" customFormat="1" ht="30" customHeight="1">
      <c r="C207" s="100" t="s">
        <v>660</v>
      </c>
      <c r="D207" s="76"/>
      <c r="E207" s="76"/>
      <c r="F207" s="76"/>
      <c r="G207" s="76"/>
      <c r="H207" s="76"/>
      <c r="I207" s="76"/>
      <c r="J207" s="76"/>
      <c r="K207" s="76"/>
      <c r="L207" s="76"/>
      <c r="M207" s="94"/>
      <c r="N207" s="76"/>
      <c r="O207" s="76"/>
      <c r="P207" s="204"/>
      <c r="Q207" s="76"/>
      <c r="R207" s="95"/>
      <c r="S207" s="76"/>
      <c r="T207" s="76"/>
      <c r="U207" s="76"/>
      <c r="V207" s="76"/>
      <c r="W207" s="76"/>
      <c r="X207" s="76"/>
      <c r="Y207" s="76"/>
      <c r="Z207" s="76"/>
      <c r="AA207" s="76"/>
      <c r="AB207" s="76"/>
      <c r="AC207" s="76"/>
      <c r="AD207" s="76"/>
      <c r="AE207" s="76"/>
      <c r="AF207" s="76"/>
      <c r="AG207" s="95"/>
      <c r="AH207" s="95"/>
      <c r="AI207" s="95"/>
      <c r="AJ207" s="76"/>
      <c r="AK207" s="76"/>
      <c r="AL207" s="76"/>
      <c r="AM207" s="76"/>
      <c r="AN207" s="76"/>
      <c r="AO207" s="76"/>
      <c r="AP207" s="76"/>
      <c r="AQ207" s="76"/>
      <c r="AX207" s="97"/>
      <c r="AY207" s="97"/>
      <c r="AZ207" s="97"/>
      <c r="BA207" s="97"/>
      <c r="BB207" s="97"/>
      <c r="BE207" s="117"/>
      <c r="BF207" s="117"/>
      <c r="BG207" s="117"/>
      <c r="BH207" s="117"/>
      <c r="CL207" s="76"/>
      <c r="CM207" s="76"/>
      <c r="CN207" s="76"/>
      <c r="CO207" s="95"/>
      <c r="CP207" s="76"/>
      <c r="CQ207" s="96"/>
      <c r="CR207" s="96"/>
      <c r="CS207" s="96"/>
      <c r="CT207" s="96"/>
      <c r="CU207" s="96"/>
      <c r="CV207" s="96"/>
      <c r="CW207" s="96"/>
      <c r="CX207" s="96"/>
      <c r="CY207" s="96"/>
      <c r="CZ207" s="96"/>
      <c r="DA207" s="98"/>
      <c r="DB207" s="76"/>
      <c r="DC207" s="76"/>
      <c r="DD207" s="76"/>
      <c r="DE207" s="76"/>
      <c r="DF207" s="99"/>
      <c r="DG207" s="96"/>
      <c r="DH207" s="96"/>
      <c r="DI207" s="96"/>
      <c r="DJ207" s="96"/>
      <c r="DK207" s="96"/>
      <c r="DL207" s="96"/>
      <c r="DM207" s="96"/>
      <c r="DN207" s="96"/>
      <c r="DO207" s="95"/>
      <c r="DP207" s="95"/>
      <c r="DQ207" s="95"/>
      <c r="DR207" s="95"/>
      <c r="DS207" s="95"/>
      <c r="DT207" s="95"/>
      <c r="DU207" s="95"/>
      <c r="DV207" s="95"/>
      <c r="DW207" s="95"/>
      <c r="DX207" s="95"/>
      <c r="EC207" s="95"/>
      <c r="ED207" s="95"/>
      <c r="EE207" s="95"/>
      <c r="EF207" s="95"/>
      <c r="EG207" s="95"/>
      <c r="EH207" s="95"/>
      <c r="EI207" s="95"/>
      <c r="EJ207" s="95"/>
      <c r="EK207" s="95"/>
      <c r="EL207" s="95"/>
      <c r="EM207" s="95"/>
      <c r="EN207" s="95"/>
      <c r="EO207" s="95"/>
      <c r="EP207" s="95"/>
      <c r="EQ207" s="95"/>
      <c r="ER207" s="95"/>
      <c r="ES207" s="95"/>
      <c r="ET207" s="95"/>
      <c r="EX207" s="98"/>
      <c r="EY207" s="98"/>
      <c r="EZ207" s="98"/>
      <c r="FA207" s="98"/>
      <c r="FB207" s="98"/>
      <c r="FC207" s="98"/>
      <c r="FD207" s="98"/>
      <c r="FE207" s="98"/>
      <c r="FF207" s="98"/>
      <c r="FG207" s="98"/>
      <c r="FH207" s="98"/>
      <c r="FI207" s="98"/>
      <c r="FJ207" s="98"/>
      <c r="FK207" s="98"/>
      <c r="FL207" s="98"/>
      <c r="FM207" s="98"/>
      <c r="FN207" s="98"/>
      <c r="FO207" s="98"/>
      <c r="FP207" s="98"/>
      <c r="FQ207" s="98"/>
      <c r="FR207" s="98"/>
      <c r="FS207" s="98"/>
      <c r="FT207" s="98"/>
      <c r="FU207" s="98"/>
      <c r="FV207" s="98"/>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row>
    <row r="208" spans="3:201" s="49" customFormat="1" ht="30" customHeight="1">
      <c r="C208" s="100" t="s">
        <v>661</v>
      </c>
      <c r="D208" s="76"/>
      <c r="E208" s="76"/>
      <c r="F208" s="76"/>
      <c r="G208" s="76"/>
      <c r="H208" s="76"/>
      <c r="I208" s="76"/>
      <c r="J208" s="76"/>
      <c r="K208" s="76"/>
      <c r="L208" s="76"/>
      <c r="M208" s="94"/>
      <c r="N208" s="76"/>
      <c r="O208" s="76"/>
      <c r="P208" s="206"/>
      <c r="Q208" s="76"/>
      <c r="R208" s="95"/>
      <c r="S208" s="76"/>
      <c r="T208" s="76"/>
      <c r="U208" s="76"/>
      <c r="V208" s="76"/>
      <c r="W208" s="76"/>
      <c r="X208" s="76"/>
      <c r="Y208" s="76"/>
      <c r="Z208" s="76"/>
      <c r="AA208" s="76"/>
      <c r="AB208" s="76"/>
      <c r="AC208" s="76"/>
      <c r="AD208" s="76"/>
      <c r="AE208" s="76"/>
      <c r="AF208" s="76"/>
      <c r="AG208" s="95"/>
      <c r="AH208" s="95"/>
      <c r="AI208" s="95"/>
      <c r="AJ208" s="76"/>
      <c r="AK208" s="76"/>
      <c r="AL208" s="76"/>
      <c r="AM208" s="76"/>
      <c r="AN208" s="76"/>
      <c r="AO208" s="76"/>
      <c r="AP208" s="76"/>
      <c r="AQ208" s="76"/>
      <c r="AX208" s="97"/>
      <c r="AY208" s="97"/>
      <c r="AZ208" s="97"/>
      <c r="BA208" s="97"/>
      <c r="BB208" s="97"/>
      <c r="BE208" s="117"/>
      <c r="BF208" s="117"/>
      <c r="BG208" s="117"/>
      <c r="BH208" s="117"/>
      <c r="CL208" s="76"/>
      <c r="CM208" s="76"/>
      <c r="CN208" s="76"/>
      <c r="CO208" s="95"/>
      <c r="CP208" s="76"/>
      <c r="CQ208" s="96"/>
      <c r="CR208" s="96"/>
      <c r="CS208" s="96"/>
      <c r="CT208" s="96"/>
      <c r="CU208" s="96"/>
      <c r="CV208" s="96"/>
      <c r="CW208" s="96"/>
      <c r="CX208" s="96"/>
      <c r="CY208" s="96"/>
      <c r="CZ208" s="96"/>
      <c r="DA208" s="98"/>
      <c r="DB208" s="76"/>
      <c r="DC208" s="76"/>
      <c r="DD208" s="76"/>
      <c r="DE208" s="76"/>
      <c r="DF208" s="99"/>
      <c r="DG208" s="96"/>
      <c r="DH208" s="96"/>
      <c r="DI208" s="96"/>
      <c r="DJ208" s="96"/>
      <c r="DK208" s="96"/>
      <c r="DL208" s="96"/>
      <c r="DM208" s="96"/>
      <c r="DN208" s="96"/>
      <c r="DO208" s="95"/>
      <c r="DP208" s="95"/>
      <c r="DQ208" s="95"/>
      <c r="DR208" s="95"/>
      <c r="DS208" s="95"/>
      <c r="DT208" s="95"/>
      <c r="DU208" s="95"/>
      <c r="DV208" s="95"/>
      <c r="DW208" s="95"/>
      <c r="DX208" s="95"/>
      <c r="EC208" s="95"/>
      <c r="ED208" s="95"/>
      <c r="EE208" s="95"/>
      <c r="EF208" s="95"/>
      <c r="EG208" s="95"/>
      <c r="EH208" s="95"/>
      <c r="EI208" s="95"/>
      <c r="EJ208" s="95"/>
      <c r="EK208" s="95"/>
      <c r="EL208" s="95"/>
      <c r="EM208" s="95"/>
      <c r="EN208" s="95"/>
      <c r="EO208" s="95"/>
      <c r="EP208" s="95"/>
      <c r="EQ208" s="95"/>
      <c r="ER208" s="95"/>
      <c r="ES208" s="95"/>
      <c r="ET208" s="95"/>
      <c r="EX208" s="98"/>
      <c r="EY208" s="98"/>
      <c r="EZ208" s="98"/>
      <c r="FA208" s="98"/>
      <c r="FB208" s="98"/>
      <c r="FC208" s="98"/>
      <c r="FD208" s="98"/>
      <c r="FE208" s="98"/>
      <c r="FF208" s="98"/>
      <c r="FG208" s="98"/>
      <c r="FH208" s="98"/>
      <c r="FI208" s="98"/>
      <c r="FJ208" s="98"/>
      <c r="FK208" s="98"/>
      <c r="FL208" s="98"/>
      <c r="FM208" s="98"/>
      <c r="FN208" s="98"/>
      <c r="FO208" s="98"/>
      <c r="FP208" s="98"/>
      <c r="FQ208" s="98"/>
      <c r="FR208" s="98"/>
      <c r="FS208" s="98"/>
      <c r="FT208" s="98"/>
      <c r="FU208" s="98"/>
      <c r="FV208" s="98"/>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row>
    <row r="209" spans="3:201" s="49" customFormat="1" ht="30" customHeight="1">
      <c r="C209" s="100" t="s">
        <v>662</v>
      </c>
      <c r="D209" s="76"/>
      <c r="E209" s="76"/>
      <c r="F209" s="76"/>
      <c r="G209" s="76"/>
      <c r="H209" s="76"/>
      <c r="I209" s="76"/>
      <c r="J209" s="76"/>
      <c r="K209" s="76"/>
      <c r="L209" s="76"/>
      <c r="M209" s="94"/>
      <c r="N209" s="76"/>
      <c r="O209" s="76"/>
      <c r="P209" s="206"/>
      <c r="Q209" s="76"/>
      <c r="R209" s="95"/>
      <c r="S209" s="76"/>
      <c r="T209" s="76"/>
      <c r="U209" s="76"/>
      <c r="V209" s="76"/>
      <c r="W209" s="76"/>
      <c r="X209" s="76"/>
      <c r="Y209" s="76"/>
      <c r="Z209" s="76"/>
      <c r="AA209" s="76"/>
      <c r="AB209" s="76"/>
      <c r="AC209" s="76"/>
      <c r="AD209" s="76"/>
      <c r="AE209" s="76"/>
      <c r="AF209" s="76"/>
      <c r="AG209" s="95"/>
      <c r="AH209" s="95"/>
      <c r="AI209" s="95"/>
      <c r="AJ209" s="76"/>
      <c r="AK209" s="76"/>
      <c r="AL209" s="76"/>
      <c r="AM209" s="76"/>
      <c r="AN209" s="76"/>
      <c r="AO209" s="76"/>
      <c r="AP209" s="76"/>
      <c r="AQ209" s="76"/>
      <c r="AX209" s="97"/>
      <c r="AY209" s="97"/>
      <c r="AZ209" s="97"/>
      <c r="BA209" s="97"/>
      <c r="BB209" s="97"/>
      <c r="BE209" s="117"/>
      <c r="BF209" s="117"/>
      <c r="BG209" s="117"/>
      <c r="BH209" s="117"/>
      <c r="CL209" s="76"/>
      <c r="CM209" s="76"/>
      <c r="CN209" s="76"/>
      <c r="CO209" s="95"/>
      <c r="CP209" s="76"/>
      <c r="CQ209" s="96"/>
      <c r="CR209" s="96"/>
      <c r="CS209" s="96"/>
      <c r="CT209" s="96"/>
      <c r="CU209" s="96"/>
      <c r="CV209" s="96"/>
      <c r="CW209" s="96"/>
      <c r="CX209" s="96"/>
      <c r="CY209" s="96"/>
      <c r="CZ209" s="96"/>
      <c r="DA209" s="98"/>
      <c r="DB209" s="76"/>
      <c r="DC209" s="76"/>
      <c r="DD209" s="76"/>
      <c r="DE209" s="76"/>
      <c r="DF209" s="99"/>
      <c r="DG209" s="96"/>
      <c r="DH209" s="96"/>
      <c r="DI209" s="96"/>
      <c r="DJ209" s="96"/>
      <c r="DK209" s="96"/>
      <c r="DL209" s="96"/>
      <c r="DM209" s="96"/>
      <c r="DN209" s="96"/>
      <c r="DO209" s="95"/>
      <c r="DP209" s="95"/>
      <c r="DQ209" s="95"/>
      <c r="DR209" s="95"/>
      <c r="DS209" s="95"/>
      <c r="DT209" s="95"/>
      <c r="DU209" s="95"/>
      <c r="DV209" s="95"/>
      <c r="DW209" s="95"/>
      <c r="DX209" s="95"/>
      <c r="EC209" s="95"/>
      <c r="ED209" s="95"/>
      <c r="EE209" s="95"/>
      <c r="EF209" s="95"/>
      <c r="EG209" s="95"/>
      <c r="EH209" s="95"/>
      <c r="EI209" s="95"/>
      <c r="EJ209" s="95"/>
      <c r="EK209" s="95"/>
      <c r="EL209" s="95"/>
      <c r="EM209" s="95"/>
      <c r="EN209" s="95"/>
      <c r="EO209" s="95"/>
      <c r="EP209" s="95"/>
      <c r="EQ209" s="95"/>
      <c r="ER209" s="95"/>
      <c r="ES209" s="95"/>
      <c r="ET209" s="95"/>
      <c r="EX209" s="98"/>
      <c r="EY209" s="98"/>
      <c r="EZ209" s="98"/>
      <c r="FA209" s="98"/>
      <c r="FB209" s="98"/>
      <c r="FC209" s="98"/>
      <c r="FD209" s="98"/>
      <c r="FE209" s="98"/>
      <c r="FF209" s="98"/>
      <c r="FG209" s="98"/>
      <c r="FH209" s="98"/>
      <c r="FI209" s="98"/>
      <c r="FJ209" s="98"/>
      <c r="FK209" s="98"/>
      <c r="FL209" s="98"/>
      <c r="FM209" s="98"/>
      <c r="FN209" s="98"/>
      <c r="FO209" s="98"/>
      <c r="FP209" s="98"/>
      <c r="FQ209" s="98"/>
      <c r="FR209" s="98"/>
      <c r="FS209" s="98"/>
      <c r="FT209" s="98"/>
      <c r="FU209" s="98"/>
      <c r="FV209" s="98"/>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row>
    <row r="210" spans="3:201" s="49" customFormat="1" ht="30" customHeight="1">
      <c r="C210" s="131" t="s">
        <v>663</v>
      </c>
      <c r="D210" s="76"/>
      <c r="E210" s="76"/>
      <c r="F210" s="76"/>
      <c r="G210" s="76"/>
      <c r="H210" s="76"/>
      <c r="I210" s="76"/>
      <c r="J210" s="76"/>
      <c r="K210" s="76"/>
      <c r="L210" s="76"/>
      <c r="M210" s="94"/>
      <c r="N210" s="76"/>
      <c r="O210" s="76"/>
      <c r="P210" s="206"/>
      <c r="Q210" s="76"/>
      <c r="R210" s="95"/>
      <c r="S210" s="76"/>
      <c r="T210" s="76"/>
      <c r="U210" s="76"/>
      <c r="V210" s="76"/>
      <c r="W210" s="76"/>
      <c r="X210" s="76"/>
      <c r="Y210" s="76"/>
      <c r="Z210" s="76"/>
      <c r="AA210" s="76"/>
      <c r="AB210" s="76"/>
      <c r="AC210" s="76"/>
      <c r="AD210" s="76"/>
      <c r="AE210" s="76"/>
      <c r="AF210" s="76"/>
      <c r="AG210" s="95"/>
      <c r="AH210" s="95"/>
      <c r="AI210" s="95"/>
      <c r="AJ210" s="76"/>
      <c r="AK210" s="76"/>
      <c r="AL210" s="76"/>
      <c r="AM210" s="76"/>
      <c r="AN210" s="76"/>
      <c r="AO210" s="76"/>
      <c r="AP210" s="76"/>
      <c r="AQ210" s="76"/>
      <c r="AX210" s="97"/>
      <c r="AY210" s="97"/>
      <c r="AZ210" s="97"/>
      <c r="BA210" s="97"/>
      <c r="BB210" s="97"/>
      <c r="BE210" s="117"/>
      <c r="BF210" s="117"/>
      <c r="BG210" s="117"/>
      <c r="BH210" s="117"/>
      <c r="CL210" s="76"/>
      <c r="CM210" s="76"/>
      <c r="CN210" s="76"/>
      <c r="CO210" s="95"/>
      <c r="CP210" s="76"/>
      <c r="CQ210" s="96"/>
      <c r="CR210" s="96"/>
      <c r="CS210" s="96"/>
      <c r="CT210" s="96"/>
      <c r="CU210" s="96"/>
      <c r="CV210" s="96"/>
      <c r="CW210" s="96"/>
      <c r="CX210" s="96"/>
      <c r="CY210" s="96"/>
      <c r="CZ210" s="96"/>
      <c r="DA210" s="98"/>
      <c r="DB210" s="76"/>
      <c r="DC210" s="76"/>
      <c r="DD210" s="76"/>
      <c r="DE210" s="76"/>
      <c r="DF210" s="99"/>
      <c r="DG210" s="96"/>
      <c r="DH210" s="96"/>
      <c r="DI210" s="96"/>
      <c r="DJ210" s="96"/>
      <c r="DK210" s="96"/>
      <c r="DL210" s="96"/>
      <c r="DM210" s="96"/>
      <c r="DN210" s="96"/>
      <c r="DO210" s="95"/>
      <c r="DP210" s="95"/>
      <c r="DQ210" s="95"/>
      <c r="DR210" s="95"/>
      <c r="DS210" s="95"/>
      <c r="DT210" s="95"/>
      <c r="DU210" s="95"/>
      <c r="DV210" s="95"/>
      <c r="DW210" s="95"/>
      <c r="DX210" s="95"/>
      <c r="EC210" s="95"/>
      <c r="ED210" s="95"/>
      <c r="EE210" s="95"/>
      <c r="EF210" s="95"/>
      <c r="EG210" s="95"/>
      <c r="EH210" s="95"/>
      <c r="EI210" s="95"/>
      <c r="EJ210" s="95"/>
      <c r="EK210" s="95"/>
      <c r="EL210" s="95"/>
      <c r="EM210" s="95"/>
      <c r="EN210" s="95"/>
      <c r="EO210" s="95"/>
      <c r="EP210" s="95"/>
      <c r="EQ210" s="95"/>
      <c r="ER210" s="95"/>
      <c r="ES210" s="95"/>
      <c r="ET210" s="95"/>
      <c r="EX210" s="98"/>
      <c r="EY210" s="98"/>
      <c r="EZ210" s="98"/>
      <c r="FA210" s="98"/>
      <c r="FB210" s="98"/>
      <c r="FC210" s="98"/>
      <c r="FD210" s="98"/>
      <c r="FE210" s="98"/>
      <c r="FF210" s="98"/>
      <c r="FG210" s="98"/>
      <c r="FH210" s="98"/>
      <c r="FI210" s="98"/>
      <c r="FJ210" s="98"/>
      <c r="FK210" s="98"/>
      <c r="FL210" s="98"/>
      <c r="FM210" s="98"/>
      <c r="FN210" s="98"/>
      <c r="FO210" s="98"/>
      <c r="FP210" s="98"/>
      <c r="FQ210" s="98"/>
      <c r="FR210" s="98"/>
      <c r="FS210" s="98"/>
      <c r="FT210" s="98"/>
      <c r="FU210" s="98"/>
      <c r="FV210" s="98"/>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row>
    <row r="211" spans="3:201" s="49" customFormat="1" ht="30" customHeight="1">
      <c r="C211" s="131" t="s">
        <v>664</v>
      </c>
      <c r="E211" s="76"/>
      <c r="F211" s="76"/>
      <c r="G211" s="76"/>
      <c r="H211" s="76"/>
      <c r="I211" s="76"/>
      <c r="J211" s="76"/>
      <c r="K211" s="76"/>
      <c r="L211" s="76"/>
      <c r="M211" s="94"/>
      <c r="N211" s="76"/>
      <c r="O211" s="76"/>
      <c r="P211" s="206"/>
      <c r="Q211" s="76"/>
      <c r="R211" s="95"/>
      <c r="S211" s="76"/>
      <c r="T211" s="76"/>
      <c r="U211" s="76"/>
      <c r="V211" s="76"/>
      <c r="W211" s="76"/>
      <c r="X211" s="76"/>
      <c r="Y211" s="76"/>
      <c r="Z211" s="76"/>
      <c r="AA211" s="76"/>
      <c r="AB211" s="76"/>
      <c r="AC211" s="76"/>
      <c r="AD211" s="76"/>
      <c r="AE211" s="76"/>
      <c r="AF211" s="76"/>
      <c r="AG211" s="95"/>
      <c r="AH211" s="95"/>
      <c r="AI211" s="95"/>
      <c r="AJ211" s="76"/>
      <c r="AK211" s="76"/>
      <c r="AL211" s="76"/>
      <c r="AM211" s="76"/>
      <c r="AN211" s="76"/>
      <c r="AO211" s="76"/>
      <c r="AP211" s="76"/>
      <c r="AQ211" s="76"/>
      <c r="AX211" s="97"/>
      <c r="AY211" s="97"/>
      <c r="AZ211" s="97"/>
      <c r="BA211" s="97"/>
      <c r="BB211" s="97"/>
      <c r="BE211" s="117"/>
      <c r="BF211" s="117"/>
      <c r="BG211" s="117"/>
      <c r="BH211" s="117"/>
      <c r="CL211" s="76"/>
      <c r="CM211" s="76"/>
      <c r="CN211" s="76"/>
      <c r="CO211" s="95"/>
      <c r="CP211" s="76"/>
      <c r="CQ211" s="96"/>
      <c r="CR211" s="96"/>
      <c r="CS211" s="96"/>
      <c r="CT211" s="96"/>
      <c r="CU211" s="96"/>
      <c r="CV211" s="96"/>
      <c r="CW211" s="96"/>
      <c r="CX211" s="96"/>
      <c r="CY211" s="96"/>
      <c r="CZ211" s="96"/>
      <c r="DA211" s="98"/>
      <c r="DB211" s="76"/>
      <c r="DC211" s="76"/>
      <c r="DD211" s="76"/>
      <c r="DE211" s="76"/>
      <c r="DF211" s="99"/>
      <c r="DG211" s="96"/>
      <c r="DH211" s="96"/>
      <c r="DI211" s="96"/>
      <c r="DJ211" s="96"/>
      <c r="DK211" s="96"/>
      <c r="DL211" s="96"/>
      <c r="DM211" s="96"/>
      <c r="DN211" s="96"/>
      <c r="DO211" s="95"/>
      <c r="DP211" s="95"/>
      <c r="DQ211" s="95"/>
      <c r="DR211" s="95"/>
      <c r="DS211" s="95"/>
      <c r="DT211" s="95"/>
      <c r="DU211" s="95"/>
      <c r="DV211" s="95"/>
      <c r="DW211" s="95"/>
      <c r="DX211" s="95"/>
      <c r="EC211" s="95"/>
      <c r="ED211" s="95"/>
      <c r="EE211" s="95"/>
      <c r="EF211" s="95"/>
      <c r="EG211" s="95"/>
      <c r="EH211" s="95"/>
      <c r="EI211" s="95"/>
      <c r="EJ211" s="95"/>
      <c r="EK211" s="95"/>
      <c r="EL211" s="95"/>
      <c r="EM211" s="95"/>
      <c r="EN211" s="95"/>
      <c r="EO211" s="95"/>
      <c r="EP211" s="95"/>
      <c r="EQ211" s="95"/>
      <c r="ER211" s="95"/>
      <c r="ES211" s="95"/>
      <c r="ET211" s="95"/>
      <c r="EX211" s="98"/>
      <c r="EY211" s="98"/>
      <c r="EZ211" s="98"/>
      <c r="FA211" s="98"/>
      <c r="FB211" s="98"/>
      <c r="FC211" s="98"/>
      <c r="FD211" s="98"/>
      <c r="FE211" s="98"/>
      <c r="FF211" s="98"/>
      <c r="FG211" s="98"/>
      <c r="FH211" s="98"/>
      <c r="FI211" s="98"/>
      <c r="FJ211" s="98"/>
      <c r="FK211" s="98"/>
      <c r="FL211" s="98"/>
      <c r="FM211" s="98"/>
      <c r="FN211" s="98"/>
      <c r="FO211" s="98"/>
      <c r="FP211" s="98"/>
      <c r="FQ211" s="98"/>
      <c r="FR211" s="98"/>
      <c r="FS211" s="98"/>
      <c r="FT211" s="98"/>
      <c r="FU211" s="98"/>
      <c r="FV211" s="98"/>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row>
    <row r="212" spans="3:201" s="49" customFormat="1" ht="30" customHeight="1">
      <c r="C212" s="131" t="s">
        <v>665</v>
      </c>
      <c r="D212" s="76"/>
      <c r="E212" s="76"/>
      <c r="F212" s="76"/>
      <c r="G212" s="76"/>
      <c r="H212" s="76"/>
      <c r="I212" s="76"/>
      <c r="J212" s="76"/>
      <c r="K212" s="76"/>
      <c r="L212" s="76"/>
      <c r="M212" s="94"/>
      <c r="N212" s="76"/>
      <c r="O212" s="76"/>
      <c r="P212" s="204"/>
      <c r="Q212" s="76"/>
      <c r="R212" s="95"/>
      <c r="S212" s="76"/>
      <c r="T212" s="76"/>
      <c r="U212" s="76"/>
      <c r="V212" s="76"/>
      <c r="W212" s="76"/>
      <c r="X212" s="76"/>
      <c r="Y212" s="76"/>
      <c r="Z212" s="76"/>
      <c r="AA212" s="76"/>
      <c r="AB212" s="76"/>
      <c r="AC212" s="76"/>
      <c r="AD212" s="76"/>
      <c r="AE212" s="76"/>
      <c r="AF212" s="76"/>
      <c r="AG212" s="95"/>
      <c r="AH212" s="95"/>
      <c r="AI212" s="95"/>
      <c r="AJ212" s="76"/>
      <c r="AK212" s="76"/>
      <c r="AL212" s="76"/>
      <c r="AM212" s="76"/>
      <c r="AN212" s="76"/>
      <c r="AO212" s="76"/>
      <c r="AP212" s="76"/>
      <c r="AQ212" s="76"/>
      <c r="AX212" s="97"/>
      <c r="AY212" s="97"/>
      <c r="AZ212" s="97"/>
      <c r="BA212" s="97"/>
      <c r="BB212" s="97"/>
      <c r="BE212" s="117"/>
      <c r="BF212" s="117"/>
      <c r="BG212" s="117"/>
      <c r="BH212" s="117"/>
      <c r="CL212" s="76"/>
      <c r="CM212" s="76"/>
      <c r="CN212" s="76"/>
      <c r="CO212" s="95"/>
      <c r="CP212" s="76"/>
      <c r="CQ212" s="96"/>
      <c r="CR212" s="96"/>
      <c r="CS212" s="96"/>
      <c r="CT212" s="96"/>
      <c r="CU212" s="96"/>
      <c r="CV212" s="96"/>
      <c r="CW212" s="96"/>
      <c r="CX212" s="96"/>
      <c r="CY212" s="96"/>
      <c r="CZ212" s="96"/>
      <c r="DA212" s="98"/>
      <c r="DB212" s="76"/>
      <c r="DC212" s="76"/>
      <c r="DD212" s="76"/>
      <c r="DE212" s="76"/>
      <c r="DF212" s="99"/>
      <c r="DG212" s="96"/>
      <c r="DH212" s="96"/>
      <c r="DI212" s="96"/>
      <c r="DJ212" s="96"/>
      <c r="DK212" s="96"/>
      <c r="DL212" s="96"/>
      <c r="DM212" s="96"/>
      <c r="DN212" s="96"/>
      <c r="DO212" s="95"/>
      <c r="DP212" s="95"/>
      <c r="DQ212" s="95"/>
      <c r="DR212" s="95"/>
      <c r="DS212" s="95"/>
      <c r="DT212" s="95"/>
      <c r="DU212" s="95"/>
      <c r="DV212" s="95"/>
      <c r="DW212" s="95"/>
      <c r="DX212" s="95"/>
      <c r="EC212" s="95"/>
      <c r="ED212" s="95"/>
      <c r="EE212" s="95"/>
      <c r="EF212" s="95"/>
      <c r="EG212" s="95"/>
      <c r="EH212" s="95"/>
      <c r="EI212" s="95"/>
      <c r="EJ212" s="95"/>
      <c r="EK212" s="95"/>
      <c r="EL212" s="95"/>
      <c r="EM212" s="95"/>
      <c r="EN212" s="95"/>
      <c r="EO212" s="95"/>
      <c r="EP212" s="95"/>
      <c r="EQ212" s="95"/>
      <c r="ER212" s="95"/>
      <c r="ES212" s="95"/>
      <c r="ET212" s="95"/>
      <c r="EX212" s="98"/>
      <c r="EY212" s="98"/>
      <c r="EZ212" s="98"/>
      <c r="FA212" s="98"/>
      <c r="FB212" s="98"/>
      <c r="FC212" s="98"/>
      <c r="FD212" s="98"/>
      <c r="FE212" s="98"/>
      <c r="FF212" s="98"/>
      <c r="FG212" s="98"/>
      <c r="FH212" s="98"/>
      <c r="FI212" s="98"/>
      <c r="FJ212" s="98"/>
      <c r="FK212" s="98"/>
      <c r="FL212" s="98"/>
      <c r="FM212" s="98"/>
      <c r="FN212" s="98"/>
      <c r="FO212" s="98"/>
      <c r="FP212" s="98"/>
      <c r="FQ212" s="98"/>
      <c r="FR212" s="98"/>
      <c r="FS212" s="98"/>
      <c r="FT212" s="98"/>
      <c r="FU212" s="98"/>
      <c r="FV212" s="98"/>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row>
    <row r="213" spans="3:201" s="49" customFormat="1" ht="30" customHeight="1">
      <c r="C213" s="131" t="s">
        <v>666</v>
      </c>
      <c r="D213" s="76"/>
      <c r="E213" s="76"/>
      <c r="F213" s="76"/>
      <c r="G213" s="76"/>
      <c r="H213" s="76"/>
      <c r="I213" s="76"/>
      <c r="J213" s="76"/>
      <c r="K213" s="76"/>
      <c r="L213" s="76"/>
      <c r="M213" s="94"/>
      <c r="N213" s="76"/>
      <c r="O213" s="76"/>
      <c r="P213" s="204"/>
      <c r="Q213" s="76"/>
      <c r="R213" s="95"/>
      <c r="S213" s="76"/>
      <c r="T213" s="76"/>
      <c r="U213" s="76"/>
      <c r="V213" s="76"/>
      <c r="W213" s="76"/>
      <c r="X213" s="76"/>
      <c r="Y213" s="76"/>
      <c r="Z213" s="76"/>
      <c r="AA213" s="76"/>
      <c r="AB213" s="76"/>
      <c r="AC213" s="76"/>
      <c r="AD213" s="76"/>
      <c r="AE213" s="76"/>
      <c r="AF213" s="76"/>
      <c r="AG213" s="95"/>
      <c r="AH213" s="95"/>
      <c r="AI213" s="95"/>
      <c r="AJ213" s="76"/>
      <c r="AK213" s="76"/>
      <c r="AL213" s="76"/>
      <c r="AM213" s="76"/>
      <c r="AN213" s="76"/>
      <c r="AO213" s="76"/>
      <c r="AP213" s="76"/>
      <c r="AQ213" s="76"/>
      <c r="AX213" s="97"/>
      <c r="AY213" s="97"/>
      <c r="AZ213" s="97"/>
      <c r="BA213" s="97"/>
      <c r="BB213" s="97"/>
      <c r="BE213" s="117"/>
      <c r="BF213" s="117"/>
      <c r="BG213" s="117"/>
      <c r="BH213" s="117"/>
      <c r="CL213" s="76"/>
      <c r="CM213" s="76"/>
      <c r="CN213" s="76"/>
      <c r="CO213" s="95"/>
      <c r="CP213" s="76"/>
      <c r="CQ213" s="96"/>
      <c r="CR213" s="96"/>
      <c r="CS213" s="96"/>
      <c r="CT213" s="96"/>
      <c r="CU213" s="96"/>
      <c r="CV213" s="96"/>
      <c r="CW213" s="96"/>
      <c r="CX213" s="96"/>
      <c r="CY213" s="96"/>
      <c r="CZ213" s="96"/>
      <c r="DA213" s="98"/>
      <c r="DB213" s="76"/>
      <c r="DC213" s="76"/>
      <c r="DD213" s="76"/>
      <c r="DE213" s="76"/>
      <c r="DF213" s="99"/>
      <c r="DG213" s="96"/>
      <c r="DH213" s="96"/>
      <c r="DI213" s="96"/>
      <c r="DJ213" s="96"/>
      <c r="DK213" s="96"/>
      <c r="DL213" s="96"/>
      <c r="DM213" s="96"/>
      <c r="DN213" s="96"/>
      <c r="DO213" s="95"/>
      <c r="DP213" s="95"/>
      <c r="DQ213" s="95"/>
      <c r="DR213" s="95"/>
      <c r="DS213" s="95"/>
      <c r="DT213" s="95"/>
      <c r="DU213" s="95"/>
      <c r="DV213" s="95"/>
      <c r="DW213" s="95"/>
      <c r="DX213" s="95"/>
      <c r="EC213" s="95"/>
      <c r="ED213" s="95"/>
      <c r="EE213" s="95"/>
      <c r="EF213" s="95"/>
      <c r="EG213" s="95"/>
      <c r="EH213" s="95"/>
      <c r="EI213" s="95"/>
      <c r="EJ213" s="95"/>
      <c r="EK213" s="95"/>
      <c r="EL213" s="95"/>
      <c r="EM213" s="95"/>
      <c r="EN213" s="95"/>
      <c r="EO213" s="95"/>
      <c r="EP213" s="95"/>
      <c r="EQ213" s="95"/>
      <c r="ER213" s="95"/>
      <c r="ES213" s="95"/>
      <c r="ET213" s="95"/>
      <c r="EX213" s="98"/>
      <c r="EY213" s="98"/>
      <c r="EZ213" s="98"/>
      <c r="FA213" s="98"/>
      <c r="FB213" s="98"/>
      <c r="FC213" s="98"/>
      <c r="FD213" s="98"/>
      <c r="FE213" s="98"/>
      <c r="FF213" s="98"/>
      <c r="FG213" s="98"/>
      <c r="FH213" s="98"/>
      <c r="FI213" s="98"/>
      <c r="FJ213" s="98"/>
      <c r="FK213" s="98"/>
      <c r="FL213" s="98"/>
      <c r="FM213" s="98"/>
      <c r="FN213" s="98"/>
      <c r="FO213" s="98"/>
      <c r="FP213" s="98"/>
      <c r="FQ213" s="98"/>
      <c r="FR213" s="98"/>
      <c r="FS213" s="98"/>
      <c r="FT213" s="98"/>
      <c r="FU213" s="98"/>
      <c r="FV213" s="98"/>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row>
    <row r="214" spans="3:201" s="49" customFormat="1" ht="30" customHeight="1">
      <c r="C214" s="227" t="s">
        <v>862</v>
      </c>
      <c r="D214" s="76"/>
      <c r="E214" s="76"/>
      <c r="F214" s="76"/>
      <c r="G214" s="76"/>
      <c r="H214" s="76"/>
      <c r="I214" s="76"/>
      <c r="J214" s="76"/>
      <c r="K214" s="76"/>
      <c r="L214" s="76"/>
      <c r="M214" s="94"/>
      <c r="N214" s="76"/>
      <c r="O214" s="76"/>
      <c r="P214" s="204"/>
      <c r="Q214" s="76"/>
      <c r="R214" s="95"/>
      <c r="S214" s="76"/>
      <c r="T214" s="76"/>
      <c r="U214" s="76"/>
      <c r="V214" s="76"/>
      <c r="W214" s="76"/>
      <c r="X214" s="76"/>
      <c r="Y214" s="76"/>
      <c r="Z214" s="76"/>
      <c r="AA214" s="76"/>
      <c r="AB214" s="76"/>
      <c r="AC214" s="76"/>
      <c r="AD214" s="76"/>
      <c r="AE214" s="76"/>
      <c r="AF214" s="76"/>
      <c r="AG214" s="95"/>
      <c r="AH214" s="95"/>
      <c r="AI214" s="95"/>
      <c r="AJ214" s="76"/>
      <c r="AK214" s="76"/>
      <c r="AL214" s="76"/>
      <c r="AM214" s="76"/>
      <c r="AN214" s="76"/>
      <c r="AO214" s="76"/>
      <c r="AP214" s="76"/>
      <c r="AQ214" s="76"/>
      <c r="AX214" s="97"/>
      <c r="AY214" s="97"/>
      <c r="AZ214" s="97"/>
      <c r="BA214" s="97"/>
      <c r="BB214" s="97"/>
      <c r="BE214" s="117"/>
      <c r="BF214" s="117"/>
      <c r="BG214" s="117"/>
      <c r="BH214" s="117"/>
      <c r="CL214" s="76"/>
      <c r="CM214" s="76"/>
      <c r="CN214" s="76"/>
      <c r="CO214" s="95"/>
      <c r="CP214" s="76"/>
      <c r="CQ214" s="96"/>
      <c r="CR214" s="96"/>
      <c r="CS214" s="96"/>
      <c r="CT214" s="96"/>
      <c r="CU214" s="96"/>
      <c r="CV214" s="96"/>
      <c r="CW214" s="96"/>
      <c r="CX214" s="96"/>
      <c r="CY214" s="96"/>
      <c r="CZ214" s="96"/>
      <c r="DA214" s="98"/>
      <c r="DB214" s="76"/>
      <c r="DC214" s="76"/>
      <c r="DD214" s="76"/>
      <c r="DE214" s="76"/>
      <c r="DF214" s="99"/>
      <c r="DG214" s="96"/>
      <c r="DH214" s="96"/>
      <c r="DI214" s="96"/>
      <c r="DJ214" s="96"/>
      <c r="DK214" s="96"/>
      <c r="DL214" s="96"/>
      <c r="DM214" s="96"/>
      <c r="DN214" s="96"/>
      <c r="DO214" s="95"/>
      <c r="DP214" s="95"/>
      <c r="DQ214" s="95"/>
      <c r="DR214" s="95"/>
      <c r="DS214" s="95"/>
      <c r="DT214" s="95"/>
      <c r="DU214" s="95"/>
      <c r="DV214" s="95"/>
      <c r="DW214" s="95"/>
      <c r="DX214" s="95"/>
      <c r="EC214" s="95"/>
      <c r="ED214" s="95"/>
      <c r="EE214" s="95"/>
      <c r="EF214" s="95"/>
      <c r="EG214" s="95"/>
      <c r="EH214" s="95"/>
      <c r="EI214" s="95"/>
      <c r="EJ214" s="95"/>
      <c r="EK214" s="95"/>
      <c r="EL214" s="95"/>
      <c r="EM214" s="95"/>
      <c r="EN214" s="95"/>
      <c r="EO214" s="95"/>
      <c r="EP214" s="95"/>
      <c r="EQ214" s="95"/>
      <c r="ER214" s="95"/>
      <c r="ES214" s="95"/>
      <c r="ET214" s="95"/>
      <c r="EX214" s="98"/>
      <c r="EY214" s="98"/>
      <c r="EZ214" s="98"/>
      <c r="FA214" s="98"/>
      <c r="FB214" s="98"/>
      <c r="FC214" s="98"/>
      <c r="FD214" s="98"/>
      <c r="FE214" s="98"/>
      <c r="FF214" s="98"/>
      <c r="FG214" s="98"/>
      <c r="FH214" s="98"/>
      <c r="FI214" s="98"/>
      <c r="FJ214" s="98"/>
      <c r="FK214" s="98"/>
      <c r="FL214" s="98"/>
      <c r="FM214" s="98"/>
      <c r="FN214" s="98"/>
      <c r="FO214" s="98"/>
      <c r="FP214" s="98"/>
      <c r="FQ214" s="98"/>
      <c r="FR214" s="98"/>
      <c r="FS214" s="98"/>
      <c r="FT214" s="98"/>
      <c r="FU214" s="98"/>
      <c r="FV214" s="98"/>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row>
    <row r="215" spans="3:201" s="49" customFormat="1" ht="30" customHeight="1">
      <c r="C215" s="227" t="s">
        <v>1075</v>
      </c>
      <c r="D215" s="76"/>
      <c r="E215" s="76"/>
      <c r="F215" s="76"/>
      <c r="G215" s="76"/>
      <c r="H215" s="76"/>
      <c r="I215" s="76"/>
      <c r="J215" s="76"/>
      <c r="K215" s="76"/>
      <c r="L215" s="76"/>
      <c r="M215" s="94"/>
      <c r="N215" s="76"/>
      <c r="O215" s="76"/>
      <c r="P215" s="204"/>
      <c r="Q215" s="76"/>
      <c r="R215" s="95"/>
      <c r="S215" s="76"/>
      <c r="T215" s="76"/>
      <c r="U215" s="76"/>
      <c r="V215" s="76"/>
      <c r="W215" s="76"/>
      <c r="X215" s="76"/>
      <c r="Y215" s="76"/>
      <c r="Z215" s="76"/>
      <c r="AA215" s="76"/>
      <c r="AB215" s="76"/>
      <c r="AC215" s="76"/>
      <c r="AD215" s="76"/>
      <c r="AE215" s="76"/>
      <c r="AF215" s="76"/>
      <c r="AG215" s="95"/>
      <c r="AH215" s="95"/>
      <c r="AI215" s="95"/>
      <c r="AJ215" s="76"/>
      <c r="AK215" s="76"/>
      <c r="AL215" s="76"/>
      <c r="AM215" s="76"/>
      <c r="AN215" s="76"/>
      <c r="AO215" s="76"/>
      <c r="AP215" s="76"/>
      <c r="AQ215" s="76"/>
      <c r="AX215" s="97"/>
      <c r="AY215" s="97"/>
      <c r="AZ215" s="97"/>
      <c r="BA215" s="97"/>
      <c r="BB215" s="97"/>
      <c r="BE215" s="117"/>
      <c r="BF215" s="117"/>
      <c r="BG215" s="117"/>
      <c r="BH215" s="117"/>
      <c r="CL215" s="76"/>
      <c r="CM215" s="76"/>
      <c r="CN215" s="76"/>
      <c r="CO215" s="95"/>
      <c r="CP215" s="76"/>
      <c r="CQ215" s="96"/>
      <c r="CR215" s="96"/>
      <c r="CS215" s="96"/>
      <c r="CT215" s="96"/>
      <c r="CU215" s="96"/>
      <c r="CV215" s="96"/>
      <c r="CW215" s="96"/>
      <c r="CX215" s="96"/>
      <c r="CY215" s="96"/>
      <c r="CZ215" s="96"/>
      <c r="DA215" s="98"/>
      <c r="DB215" s="76"/>
      <c r="DC215" s="76"/>
      <c r="DD215" s="76"/>
      <c r="DE215" s="76"/>
      <c r="DF215" s="99"/>
      <c r="DG215" s="96"/>
      <c r="DH215" s="96"/>
      <c r="DI215" s="96"/>
      <c r="DJ215" s="96"/>
      <c r="DK215" s="96"/>
      <c r="DL215" s="96"/>
      <c r="DM215" s="96"/>
      <c r="DN215" s="96"/>
      <c r="DO215" s="95"/>
      <c r="DP215" s="95"/>
      <c r="DQ215" s="95"/>
      <c r="DR215" s="95"/>
      <c r="DS215" s="95"/>
      <c r="DT215" s="95"/>
      <c r="DU215" s="95"/>
      <c r="DV215" s="95"/>
      <c r="DW215" s="95"/>
      <c r="DX215" s="95"/>
      <c r="EC215" s="95"/>
      <c r="ED215" s="95"/>
      <c r="EE215" s="95"/>
      <c r="EF215" s="95"/>
      <c r="EG215" s="95"/>
      <c r="EH215" s="95"/>
      <c r="EI215" s="95"/>
      <c r="EJ215" s="95"/>
      <c r="EK215" s="95"/>
      <c r="EL215" s="95"/>
      <c r="EM215" s="95"/>
      <c r="EN215" s="95"/>
      <c r="EO215" s="95"/>
      <c r="EP215" s="95"/>
      <c r="EQ215" s="95"/>
      <c r="ER215" s="95"/>
      <c r="ES215" s="95"/>
      <c r="ET215" s="95"/>
      <c r="EX215" s="98"/>
      <c r="EY215" s="98"/>
      <c r="EZ215" s="98"/>
      <c r="FA215" s="98"/>
      <c r="FB215" s="98"/>
      <c r="FC215" s="98"/>
      <c r="FD215" s="98"/>
      <c r="FE215" s="98"/>
      <c r="FF215" s="98"/>
      <c r="FG215" s="98"/>
      <c r="FH215" s="98"/>
      <c r="FI215" s="98"/>
      <c r="FJ215" s="98"/>
      <c r="FK215" s="98"/>
      <c r="FL215" s="98"/>
      <c r="FM215" s="98"/>
      <c r="FN215" s="98"/>
      <c r="FO215" s="98"/>
      <c r="FP215" s="98"/>
      <c r="FQ215" s="98"/>
      <c r="FR215" s="98"/>
      <c r="FS215" s="98"/>
      <c r="FT215" s="98"/>
      <c r="FU215" s="98"/>
      <c r="FV215" s="98"/>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row>
    <row r="216" spans="3:201" s="49" customFormat="1" ht="30" customHeight="1">
      <c r="C216" s="227" t="s">
        <v>1076</v>
      </c>
      <c r="D216" s="76"/>
      <c r="E216" s="76"/>
      <c r="F216" s="76"/>
      <c r="G216" s="76"/>
      <c r="H216" s="76"/>
      <c r="I216" s="76"/>
      <c r="J216" s="76"/>
      <c r="K216" s="76"/>
      <c r="L216" s="76"/>
      <c r="M216" s="94"/>
      <c r="N216" s="76"/>
      <c r="O216" s="76"/>
      <c r="P216" s="206"/>
      <c r="Q216" s="76"/>
      <c r="R216" s="95"/>
      <c r="S216" s="76"/>
      <c r="T216" s="76"/>
      <c r="U216" s="76"/>
      <c r="V216" s="76"/>
      <c r="W216" s="76"/>
      <c r="X216" s="76"/>
      <c r="Y216" s="76"/>
      <c r="Z216" s="76"/>
      <c r="AA216" s="76"/>
      <c r="AB216" s="76"/>
      <c r="AC216" s="76"/>
      <c r="AD216" s="76"/>
      <c r="AE216" s="76"/>
      <c r="AF216" s="76"/>
      <c r="AG216" s="95"/>
      <c r="AH216" s="95"/>
      <c r="AI216" s="95"/>
      <c r="AJ216" s="76"/>
      <c r="AK216" s="76"/>
      <c r="AL216" s="76"/>
      <c r="AM216" s="76"/>
      <c r="AN216" s="76"/>
      <c r="AO216" s="76"/>
      <c r="AP216" s="76"/>
      <c r="AQ216" s="76"/>
      <c r="AX216" s="97"/>
      <c r="AY216" s="97"/>
      <c r="AZ216" s="97"/>
      <c r="BA216" s="97"/>
      <c r="BB216" s="97"/>
      <c r="BE216" s="117"/>
      <c r="BF216" s="117"/>
      <c r="BG216" s="117"/>
      <c r="BH216" s="117"/>
      <c r="CL216" s="76"/>
      <c r="CM216" s="76"/>
      <c r="CN216" s="76"/>
      <c r="CO216" s="95"/>
      <c r="CP216" s="76"/>
      <c r="CQ216" s="96"/>
      <c r="CR216" s="96"/>
      <c r="CS216" s="96"/>
      <c r="CT216" s="96"/>
      <c r="CU216" s="96"/>
      <c r="CV216" s="96"/>
      <c r="CW216" s="96"/>
      <c r="CX216" s="96"/>
      <c r="CY216" s="96"/>
      <c r="CZ216" s="96"/>
      <c r="DA216" s="98"/>
      <c r="DB216" s="76"/>
      <c r="DC216" s="76"/>
      <c r="DD216" s="76"/>
      <c r="DE216" s="76"/>
      <c r="DF216" s="99"/>
      <c r="DG216" s="96"/>
      <c r="DH216" s="96"/>
      <c r="DI216" s="96"/>
      <c r="DJ216" s="96"/>
      <c r="DK216" s="96"/>
      <c r="DL216" s="96"/>
      <c r="DM216" s="96"/>
      <c r="DN216" s="96"/>
      <c r="DO216" s="95"/>
      <c r="DP216" s="95"/>
      <c r="DQ216" s="95"/>
      <c r="DR216" s="95"/>
      <c r="DS216" s="95"/>
      <c r="DT216" s="95"/>
      <c r="DU216" s="95"/>
      <c r="DV216" s="95"/>
      <c r="DW216" s="95"/>
      <c r="DX216" s="95"/>
      <c r="EC216" s="95"/>
      <c r="ED216" s="95"/>
      <c r="EE216" s="95"/>
      <c r="EF216" s="95"/>
      <c r="EG216" s="95"/>
      <c r="EH216" s="95"/>
      <c r="EI216" s="95"/>
      <c r="EJ216" s="95"/>
      <c r="EK216" s="95"/>
      <c r="EL216" s="95"/>
      <c r="EM216" s="95"/>
      <c r="EN216" s="95"/>
      <c r="EO216" s="95"/>
      <c r="EP216" s="95"/>
      <c r="EQ216" s="95"/>
      <c r="ER216" s="95"/>
      <c r="ES216" s="95"/>
      <c r="ET216" s="95"/>
      <c r="EX216" s="98"/>
      <c r="EY216" s="98"/>
      <c r="EZ216" s="98"/>
      <c r="FA216" s="98"/>
      <c r="FB216" s="98"/>
      <c r="FC216" s="98"/>
      <c r="FD216" s="98"/>
      <c r="FE216" s="98"/>
      <c r="FF216" s="98"/>
      <c r="FG216" s="98"/>
      <c r="FH216" s="98"/>
      <c r="FI216" s="98"/>
      <c r="FJ216" s="98"/>
      <c r="FK216" s="98"/>
      <c r="FL216" s="98"/>
      <c r="FM216" s="98"/>
      <c r="FN216" s="98"/>
      <c r="FO216" s="98"/>
      <c r="FP216" s="98"/>
      <c r="FQ216" s="98"/>
      <c r="FR216" s="98"/>
      <c r="FS216" s="98"/>
      <c r="FT216" s="98"/>
      <c r="FU216" s="98"/>
      <c r="FV216" s="98"/>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row>
    <row r="217" spans="3:201" s="49" customFormat="1" ht="30" customHeight="1">
      <c r="C217" s="100" t="s">
        <v>667</v>
      </c>
      <c r="D217" s="76"/>
      <c r="E217" s="76"/>
      <c r="F217" s="76"/>
      <c r="G217" s="76"/>
      <c r="H217" s="76"/>
      <c r="I217" s="76"/>
      <c r="J217" s="76"/>
      <c r="K217" s="76"/>
      <c r="L217" s="76"/>
      <c r="M217" s="94"/>
      <c r="N217" s="76"/>
      <c r="O217" s="76"/>
      <c r="P217" s="204"/>
      <c r="Q217" s="76"/>
      <c r="R217" s="95"/>
      <c r="S217" s="76"/>
      <c r="T217" s="76"/>
      <c r="U217" s="76"/>
      <c r="V217" s="76"/>
      <c r="W217" s="76"/>
      <c r="X217" s="76"/>
      <c r="Y217" s="76"/>
      <c r="Z217" s="76"/>
      <c r="AA217" s="76"/>
      <c r="AB217" s="76"/>
      <c r="AC217" s="76"/>
      <c r="AD217" s="76"/>
      <c r="AE217" s="76"/>
      <c r="AF217" s="76"/>
      <c r="AG217" s="95"/>
      <c r="AH217" s="95"/>
      <c r="AI217" s="95"/>
      <c r="AJ217" s="76"/>
      <c r="AK217" s="76"/>
      <c r="AL217" s="76"/>
      <c r="AM217" s="76"/>
      <c r="AN217" s="76"/>
      <c r="AO217" s="76"/>
      <c r="AP217" s="76"/>
      <c r="AQ217" s="76"/>
      <c r="AX217" s="97"/>
      <c r="AY217" s="97"/>
      <c r="AZ217" s="97"/>
      <c r="BA217" s="97"/>
      <c r="BB217" s="97"/>
      <c r="BE217" s="117"/>
      <c r="BF217" s="117"/>
      <c r="BG217" s="117"/>
      <c r="BH217" s="117"/>
      <c r="CL217" s="76"/>
      <c r="CM217" s="76"/>
      <c r="CN217" s="76"/>
      <c r="CO217" s="95"/>
      <c r="CP217" s="76"/>
      <c r="CQ217" s="96"/>
      <c r="CR217" s="96"/>
      <c r="CS217" s="96"/>
      <c r="CT217" s="96"/>
      <c r="CU217" s="96"/>
      <c r="CV217" s="96"/>
      <c r="CW217" s="96"/>
      <c r="CX217" s="96"/>
      <c r="CY217" s="96"/>
      <c r="CZ217" s="96"/>
      <c r="DA217" s="98"/>
      <c r="DB217" s="76"/>
      <c r="DC217" s="76"/>
      <c r="DD217" s="76"/>
      <c r="DE217" s="76"/>
      <c r="DF217" s="99"/>
      <c r="DG217" s="96"/>
      <c r="DH217" s="96"/>
      <c r="DI217" s="96"/>
      <c r="DJ217" s="96"/>
      <c r="DK217" s="96"/>
      <c r="DL217" s="96"/>
      <c r="DM217" s="96"/>
      <c r="DN217" s="96"/>
      <c r="DO217" s="95"/>
      <c r="DP217" s="95"/>
      <c r="DQ217" s="95"/>
      <c r="DR217" s="95"/>
      <c r="DS217" s="95"/>
      <c r="DT217" s="95"/>
      <c r="DU217" s="95"/>
      <c r="DV217" s="95"/>
      <c r="DW217" s="95"/>
      <c r="DX217" s="95"/>
      <c r="EC217" s="95"/>
      <c r="ED217" s="95"/>
      <c r="EE217" s="95"/>
      <c r="EF217" s="95"/>
      <c r="EG217" s="95"/>
      <c r="EH217" s="95"/>
      <c r="EI217" s="95"/>
      <c r="EJ217" s="95"/>
      <c r="EK217" s="95"/>
      <c r="EL217" s="95"/>
      <c r="EM217" s="95"/>
      <c r="EN217" s="95"/>
      <c r="EO217" s="95"/>
      <c r="EP217" s="95"/>
      <c r="EQ217" s="95"/>
      <c r="ER217" s="95"/>
      <c r="ES217" s="95"/>
      <c r="ET217" s="95"/>
      <c r="EX217" s="98"/>
      <c r="EY217" s="98"/>
      <c r="EZ217" s="98"/>
      <c r="FA217" s="98"/>
      <c r="FB217" s="98"/>
      <c r="FC217" s="98"/>
      <c r="FD217" s="98"/>
      <c r="FE217" s="98"/>
      <c r="FF217" s="98"/>
      <c r="FG217" s="98"/>
      <c r="FH217" s="98"/>
      <c r="FI217" s="98"/>
      <c r="FJ217" s="98"/>
      <c r="FK217" s="98"/>
      <c r="FL217" s="98"/>
      <c r="FM217" s="98"/>
      <c r="FN217" s="98"/>
      <c r="FO217" s="98"/>
      <c r="FP217" s="98"/>
      <c r="FQ217" s="98"/>
      <c r="FR217" s="98"/>
      <c r="FS217" s="98"/>
      <c r="FT217" s="98"/>
      <c r="FU217" s="98"/>
      <c r="FV217" s="98"/>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row>
    <row r="218" spans="3:201" s="49" customFormat="1" ht="30" customHeight="1">
      <c r="C218" s="100" t="s">
        <v>668</v>
      </c>
      <c r="D218" s="76"/>
      <c r="E218" s="76"/>
      <c r="F218" s="76"/>
      <c r="G218" s="76"/>
      <c r="H218" s="76"/>
      <c r="I218" s="76"/>
      <c r="J218" s="76"/>
      <c r="K218" s="76"/>
      <c r="L218" s="76"/>
      <c r="M218" s="94"/>
      <c r="N218" s="76"/>
      <c r="O218" s="76"/>
      <c r="P218" s="204"/>
      <c r="Q218" s="76"/>
      <c r="R218" s="95"/>
      <c r="S218" s="76"/>
      <c r="T218" s="76"/>
      <c r="U218" s="76"/>
      <c r="V218" s="76"/>
      <c r="W218" s="76"/>
      <c r="X218" s="76"/>
      <c r="Y218" s="76"/>
      <c r="Z218" s="76"/>
      <c r="AA218" s="76"/>
      <c r="AB218" s="76"/>
      <c r="AC218" s="76"/>
      <c r="AD218" s="76"/>
      <c r="AE218" s="76"/>
      <c r="AF218" s="76"/>
      <c r="AG218" s="95"/>
      <c r="AH218" s="95"/>
      <c r="AI218" s="95"/>
      <c r="AJ218" s="76"/>
      <c r="AK218" s="76"/>
      <c r="AL218" s="76"/>
      <c r="AM218" s="76"/>
      <c r="AN218" s="76"/>
      <c r="AO218" s="76"/>
      <c r="AP218" s="76"/>
      <c r="AQ218" s="76"/>
      <c r="AX218" s="97"/>
      <c r="AY218" s="97"/>
      <c r="AZ218" s="97"/>
      <c r="BA218" s="97"/>
      <c r="BB218" s="97"/>
      <c r="BE218" s="117"/>
      <c r="BF218" s="117"/>
      <c r="BG218" s="117"/>
      <c r="BH218" s="117"/>
      <c r="CL218" s="76"/>
      <c r="CM218" s="76"/>
      <c r="CN218" s="76"/>
      <c r="CO218" s="95"/>
      <c r="CP218" s="76"/>
      <c r="CQ218" s="96"/>
      <c r="CR218" s="96"/>
      <c r="CS218" s="96"/>
      <c r="CT218" s="96"/>
      <c r="CU218" s="96"/>
      <c r="CV218" s="96"/>
      <c r="CW218" s="96"/>
      <c r="CX218" s="96"/>
      <c r="CY218" s="96"/>
      <c r="CZ218" s="96"/>
      <c r="DA218" s="98"/>
      <c r="DB218" s="76"/>
      <c r="DC218" s="76"/>
      <c r="DD218" s="76"/>
      <c r="DE218" s="76"/>
      <c r="DF218" s="99"/>
      <c r="DG218" s="96"/>
      <c r="DH218" s="96"/>
      <c r="DI218" s="96"/>
      <c r="DJ218" s="96"/>
      <c r="DK218" s="96"/>
      <c r="DL218" s="96"/>
      <c r="DM218" s="96"/>
      <c r="DN218" s="96"/>
      <c r="DO218" s="95"/>
      <c r="DP218" s="95"/>
      <c r="DQ218" s="95"/>
      <c r="DR218" s="95"/>
      <c r="DS218" s="95"/>
      <c r="DT218" s="95"/>
      <c r="DU218" s="95"/>
      <c r="DV218" s="95"/>
      <c r="DW218" s="95"/>
      <c r="DX218" s="95"/>
      <c r="EC218" s="95"/>
      <c r="ED218" s="95"/>
      <c r="EE218" s="95"/>
      <c r="EF218" s="95"/>
      <c r="EG218" s="95"/>
      <c r="EH218" s="95"/>
      <c r="EI218" s="95"/>
      <c r="EJ218" s="95"/>
      <c r="EK218" s="95"/>
      <c r="EL218" s="95"/>
      <c r="EM218" s="95"/>
      <c r="EN218" s="95"/>
      <c r="EO218" s="95"/>
      <c r="EP218" s="95"/>
      <c r="EQ218" s="95"/>
      <c r="ER218" s="95"/>
      <c r="ES218" s="95"/>
      <c r="ET218" s="95"/>
      <c r="EX218" s="98"/>
      <c r="EY218" s="98"/>
      <c r="EZ218" s="98"/>
      <c r="FA218" s="98"/>
      <c r="FB218" s="98"/>
      <c r="FC218" s="98"/>
      <c r="FD218" s="98"/>
      <c r="FE218" s="98"/>
      <c r="FF218" s="98"/>
      <c r="FG218" s="98"/>
      <c r="FH218" s="98"/>
      <c r="FI218" s="98"/>
      <c r="FJ218" s="98"/>
      <c r="FK218" s="98"/>
      <c r="FL218" s="98"/>
      <c r="FM218" s="98"/>
      <c r="FN218" s="98"/>
      <c r="FO218" s="98"/>
      <c r="FP218" s="98"/>
      <c r="FQ218" s="98"/>
      <c r="FR218" s="98"/>
      <c r="FS218" s="98"/>
      <c r="FT218" s="98"/>
      <c r="FU218" s="98"/>
      <c r="FV218" s="98"/>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row>
    <row r="219" spans="3:201" s="49" customFormat="1" ht="30" customHeight="1">
      <c r="C219" s="131" t="s">
        <v>669</v>
      </c>
      <c r="D219" s="76"/>
      <c r="E219" s="76"/>
      <c r="F219" s="76"/>
      <c r="G219" s="76"/>
      <c r="H219" s="76"/>
      <c r="I219" s="76"/>
      <c r="J219" s="76"/>
      <c r="K219" s="76"/>
      <c r="L219" s="76"/>
      <c r="M219" s="94"/>
      <c r="N219" s="76"/>
      <c r="O219" s="76"/>
      <c r="Q219" s="76"/>
      <c r="R219" s="95"/>
      <c r="S219" s="76"/>
      <c r="T219" s="76"/>
      <c r="U219" s="76"/>
      <c r="V219" s="76"/>
      <c r="W219" s="76"/>
      <c r="X219" s="76"/>
      <c r="Y219" s="76"/>
      <c r="Z219" s="76"/>
      <c r="AA219" s="76"/>
      <c r="AB219" s="76"/>
      <c r="AC219" s="76"/>
      <c r="AD219" s="76"/>
      <c r="AE219" s="76"/>
      <c r="AF219" s="76"/>
      <c r="AG219" s="95"/>
      <c r="AH219" s="95"/>
      <c r="AI219" s="95"/>
      <c r="AJ219" s="76"/>
      <c r="AK219" s="76"/>
      <c r="AL219" s="76"/>
      <c r="AM219" s="76"/>
      <c r="AN219" s="76"/>
      <c r="AO219" s="76"/>
      <c r="AP219" s="76"/>
      <c r="AQ219" s="76"/>
      <c r="AX219" s="97"/>
      <c r="AY219" s="97"/>
      <c r="AZ219" s="97"/>
      <c r="BA219" s="97"/>
      <c r="BB219" s="97"/>
      <c r="BE219" s="117"/>
      <c r="BF219" s="117"/>
      <c r="BG219" s="117"/>
      <c r="BH219" s="117"/>
      <c r="CL219" s="76"/>
      <c r="CM219" s="76"/>
      <c r="CN219" s="76"/>
      <c r="CO219" s="95"/>
      <c r="CP219" s="76"/>
      <c r="CQ219" s="96"/>
      <c r="CR219" s="96"/>
      <c r="CS219" s="96"/>
      <c r="CT219" s="96"/>
      <c r="CU219" s="96"/>
      <c r="CV219" s="96"/>
      <c r="CW219" s="96"/>
      <c r="CX219" s="96"/>
      <c r="CY219" s="96"/>
      <c r="CZ219" s="96"/>
      <c r="DA219" s="98"/>
      <c r="DB219" s="76"/>
      <c r="DC219" s="76"/>
      <c r="DD219" s="76"/>
      <c r="DE219" s="76"/>
      <c r="DF219" s="99"/>
      <c r="DG219" s="96"/>
      <c r="DH219" s="96"/>
      <c r="DI219" s="96"/>
      <c r="DJ219" s="96"/>
      <c r="DK219" s="96"/>
      <c r="DL219" s="96"/>
      <c r="DM219" s="96"/>
      <c r="DN219" s="96"/>
      <c r="DO219" s="95"/>
      <c r="DP219" s="95"/>
      <c r="DQ219" s="95"/>
      <c r="DR219" s="95"/>
      <c r="DS219" s="95"/>
      <c r="DT219" s="95"/>
      <c r="DU219" s="95"/>
      <c r="DV219" s="95"/>
      <c r="DW219" s="95"/>
      <c r="DX219" s="95"/>
      <c r="EC219" s="95"/>
      <c r="ED219" s="95"/>
      <c r="EE219" s="95"/>
      <c r="EF219" s="95"/>
      <c r="EG219" s="95"/>
      <c r="EH219" s="95"/>
      <c r="EI219" s="95"/>
      <c r="EJ219" s="95"/>
      <c r="EK219" s="95"/>
      <c r="EL219" s="95"/>
      <c r="EM219" s="95"/>
      <c r="EN219" s="95"/>
      <c r="EO219" s="95"/>
      <c r="EP219" s="95"/>
      <c r="EQ219" s="95"/>
      <c r="ER219" s="95"/>
      <c r="ES219" s="95"/>
      <c r="ET219" s="95"/>
      <c r="EX219" s="98"/>
      <c r="EY219" s="98"/>
      <c r="EZ219" s="98"/>
      <c r="FA219" s="98"/>
      <c r="FB219" s="98"/>
      <c r="FC219" s="98"/>
      <c r="FD219" s="98"/>
      <c r="FE219" s="98"/>
      <c r="FF219" s="98"/>
      <c r="FG219" s="98"/>
      <c r="FH219" s="98"/>
      <c r="FI219" s="98"/>
      <c r="FJ219" s="98"/>
      <c r="FK219" s="98"/>
      <c r="FL219" s="98"/>
      <c r="FM219" s="98"/>
      <c r="FN219" s="98"/>
      <c r="FO219" s="98"/>
      <c r="FP219" s="98"/>
      <c r="FQ219" s="98"/>
      <c r="FR219" s="98"/>
      <c r="FS219" s="98"/>
      <c r="FT219" s="98"/>
      <c r="FU219" s="98"/>
      <c r="FV219" s="98"/>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row>
    <row r="220" spans="3:201" s="49" customFormat="1" ht="30" customHeight="1">
      <c r="C220" s="100" t="s">
        <v>670</v>
      </c>
      <c r="D220" s="76"/>
      <c r="E220" s="76"/>
      <c r="F220" s="76"/>
      <c r="G220" s="76"/>
      <c r="H220" s="76"/>
      <c r="I220" s="76"/>
      <c r="J220" s="76"/>
      <c r="K220" s="76"/>
      <c r="L220" s="76"/>
      <c r="M220" s="94"/>
      <c r="N220" s="76"/>
      <c r="O220" s="76"/>
      <c r="Q220" s="76"/>
      <c r="R220" s="95"/>
      <c r="S220" s="76"/>
      <c r="T220" s="76"/>
      <c r="U220" s="76"/>
      <c r="V220" s="76"/>
      <c r="W220" s="76"/>
      <c r="X220" s="76"/>
      <c r="Y220" s="76"/>
      <c r="Z220" s="76"/>
      <c r="AA220" s="76"/>
      <c r="AB220" s="76"/>
      <c r="AC220" s="76"/>
      <c r="AD220" s="76"/>
      <c r="AE220" s="76"/>
      <c r="AF220" s="76"/>
      <c r="AG220" s="95"/>
      <c r="AH220" s="95"/>
      <c r="AI220" s="95"/>
      <c r="AJ220" s="76"/>
      <c r="AK220" s="76"/>
      <c r="AL220" s="76"/>
      <c r="AM220" s="76"/>
      <c r="AN220" s="76"/>
      <c r="AO220" s="76"/>
      <c r="AP220" s="76"/>
      <c r="AQ220" s="76"/>
      <c r="AX220" s="97"/>
      <c r="AY220" s="97"/>
      <c r="AZ220" s="97"/>
      <c r="BA220" s="97"/>
      <c r="BB220" s="97"/>
      <c r="BE220" s="117"/>
      <c r="BF220" s="117"/>
      <c r="BG220" s="117"/>
      <c r="BH220" s="117"/>
      <c r="CL220" s="76"/>
      <c r="CM220" s="76"/>
      <c r="CN220" s="76"/>
      <c r="CO220" s="95"/>
      <c r="CP220" s="76"/>
      <c r="CQ220" s="96"/>
      <c r="CR220" s="96"/>
      <c r="CS220" s="96"/>
      <c r="CT220" s="96"/>
      <c r="CU220" s="96"/>
      <c r="CV220" s="96"/>
      <c r="CW220" s="96"/>
      <c r="CX220" s="96"/>
      <c r="CY220" s="96"/>
      <c r="CZ220" s="96"/>
      <c r="DA220" s="98"/>
      <c r="DB220" s="76"/>
      <c r="DC220" s="76"/>
      <c r="DD220" s="76"/>
      <c r="DE220" s="76"/>
      <c r="DF220" s="99"/>
      <c r="DG220" s="96"/>
      <c r="DH220" s="96"/>
      <c r="DI220" s="96"/>
      <c r="DJ220" s="96"/>
      <c r="DK220" s="96"/>
      <c r="DL220" s="96"/>
      <c r="DM220" s="96"/>
      <c r="DN220" s="96"/>
      <c r="DO220" s="95"/>
      <c r="DP220" s="95"/>
      <c r="DQ220" s="95"/>
      <c r="DR220" s="95"/>
      <c r="DS220" s="95"/>
      <c r="DT220" s="95"/>
      <c r="DU220" s="95"/>
      <c r="DV220" s="95"/>
      <c r="DW220" s="95"/>
      <c r="DX220" s="95"/>
      <c r="EC220" s="95"/>
      <c r="ED220" s="95"/>
      <c r="EE220" s="95"/>
      <c r="EF220" s="95"/>
      <c r="EG220" s="95"/>
      <c r="EH220" s="95"/>
      <c r="EI220" s="95"/>
      <c r="EJ220" s="95"/>
      <c r="EK220" s="95"/>
      <c r="EL220" s="95"/>
      <c r="EM220" s="95"/>
      <c r="EN220" s="95"/>
      <c r="EO220" s="95"/>
      <c r="EP220" s="95"/>
      <c r="EQ220" s="95"/>
      <c r="ER220" s="95"/>
      <c r="ES220" s="95"/>
      <c r="ET220" s="95"/>
      <c r="EX220" s="98"/>
      <c r="EY220" s="98"/>
      <c r="EZ220" s="98"/>
      <c r="FA220" s="98"/>
      <c r="FB220" s="98"/>
      <c r="FC220" s="98"/>
      <c r="FD220" s="98"/>
      <c r="FE220" s="98"/>
      <c r="FF220" s="98"/>
      <c r="FG220" s="98"/>
      <c r="FH220" s="98"/>
      <c r="FI220" s="98"/>
      <c r="FJ220" s="98"/>
      <c r="FK220" s="98"/>
      <c r="FL220" s="98"/>
      <c r="FM220" s="98"/>
      <c r="FN220" s="98"/>
      <c r="FO220" s="98"/>
      <c r="FP220" s="98"/>
      <c r="FQ220" s="98"/>
      <c r="FR220" s="98"/>
      <c r="FS220" s="98"/>
      <c r="FT220" s="98"/>
      <c r="FU220" s="98"/>
      <c r="FV220" s="98"/>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row>
    <row r="221" spans="3:201" ht="30" customHeight="1">
      <c r="C221" s="100" t="s">
        <v>671</v>
      </c>
    </row>
  </sheetData>
  <sheetProtection password="CCC5" sheet="1" objects="1" scenarios="1" formatColumns="0" formatRows="0" selectLockedCells="1"/>
  <dataConsolidate/>
  <customSheetViews>
    <customSheetView guid="{2E803300-2E27-461A-90ED-497A1CF7E874}" scale="70" hiddenRows="1" hiddenColumns="1">
      <selection activeCell="D3" sqref="D3:BL3"/>
      <pageMargins left="0.7" right="0.7" top="0.75" bottom="0.75" header="0.3" footer="0.3"/>
      <pageSetup paperSize="9" orientation="portrait" r:id="rId1"/>
    </customSheetView>
  </customSheetViews>
  <mergeCells count="198">
    <mergeCell ref="D1:O1"/>
    <mergeCell ref="D2:O2"/>
    <mergeCell ref="D3:O3"/>
    <mergeCell ref="D4:O4"/>
    <mergeCell ref="A1:C4"/>
    <mergeCell ref="CL59:CP59"/>
    <mergeCell ref="CO4:CZ4"/>
    <mergeCell ref="CQ5:CZ5"/>
    <mergeCell ref="GQ4:GS4"/>
    <mergeCell ref="GQ5:GQ7"/>
    <mergeCell ref="GR5:GR7"/>
    <mergeCell ref="GS5:GS7"/>
    <mergeCell ref="DF4:DQ4"/>
    <mergeCell ref="GQ1:GS3"/>
    <mergeCell ref="DG5:DI5"/>
    <mergeCell ref="DJ5:DK5"/>
    <mergeCell ref="DL5:DN5"/>
    <mergeCell ref="DO5:DQ5"/>
    <mergeCell ref="CL5:CP5"/>
    <mergeCell ref="CL6:CL7"/>
    <mergeCell ref="CM6:CM7"/>
    <mergeCell ref="CN6:CN7"/>
    <mergeCell ref="CO6:CO7"/>
    <mergeCell ref="CP6:CP7"/>
    <mergeCell ref="CL58:CP58"/>
    <mergeCell ref="EQ6:EQ7"/>
    <mergeCell ref="ER6:ER7"/>
    <mergeCell ref="ES6:ES7"/>
    <mergeCell ref="ET6:ET7"/>
    <mergeCell ref="P5:P7"/>
    <mergeCell ref="Z5:Z7"/>
    <mergeCell ref="DG6:DG7"/>
    <mergeCell ref="DH6:DH7"/>
    <mergeCell ref="DI6:DI7"/>
    <mergeCell ref="DJ6:DJ7"/>
    <mergeCell ref="DK6:DK7"/>
    <mergeCell ref="DL6:DL7"/>
    <mergeCell ref="DM6:DM7"/>
    <mergeCell ref="DN6:DN7"/>
    <mergeCell ref="DO6:DO7"/>
    <mergeCell ref="DP6:DP7"/>
    <mergeCell ref="DQ6:DQ7"/>
    <mergeCell ref="EH6:EH7"/>
    <mergeCell ref="EI6:EI7"/>
    <mergeCell ref="EJ6:EJ7"/>
    <mergeCell ref="EK6:EK7"/>
    <mergeCell ref="EL6:EL7"/>
    <mergeCell ref="EM6:EM7"/>
    <mergeCell ref="AG6:AG7"/>
    <mergeCell ref="AH6:AH7"/>
    <mergeCell ref="AR5:AW5"/>
    <mergeCell ref="AX5:BB5"/>
    <mergeCell ref="CZ6:CZ7"/>
    <mergeCell ref="EX6:EX7"/>
    <mergeCell ref="EA6:EA7"/>
    <mergeCell ref="EB6:EB7"/>
    <mergeCell ref="EC6:EC7"/>
    <mergeCell ref="ED6:ED7"/>
    <mergeCell ref="EE6:EE7"/>
    <mergeCell ref="EF6:EF7"/>
    <mergeCell ref="EG6:EG7"/>
    <mergeCell ref="CQ6:CQ7"/>
    <mergeCell ref="BI6:BI7"/>
    <mergeCell ref="BJ6:BJ7"/>
    <mergeCell ref="BK6:BK7"/>
    <mergeCell ref="BL6:BL7"/>
    <mergeCell ref="BM6:BM7"/>
    <mergeCell ref="BN6:BN7"/>
    <mergeCell ref="BA6:BA7"/>
    <mergeCell ref="BE5:BH6"/>
    <mergeCell ref="CR6:CR7"/>
    <mergeCell ref="CS6:CS7"/>
    <mergeCell ref="BC4:BH4"/>
    <mergeCell ref="DB5:DB7"/>
    <mergeCell ref="BY6:BY7"/>
    <mergeCell ref="BZ6:CA7"/>
    <mergeCell ref="CB6:CB7"/>
    <mergeCell ref="CC6:CD7"/>
    <mergeCell ref="CX6:CX7"/>
    <mergeCell ref="CY6:CY7"/>
    <mergeCell ref="BW4:CK4"/>
    <mergeCell ref="BC5:BD6"/>
    <mergeCell ref="BW5:CK5"/>
    <mergeCell ref="BW6:BX7"/>
    <mergeCell ref="CT6:CT7"/>
    <mergeCell ref="CU6:CU7"/>
    <mergeCell ref="CV6:CV7"/>
    <mergeCell ref="CE6:CE7"/>
    <mergeCell ref="CW6:CW7"/>
    <mergeCell ref="BN5:BR5"/>
    <mergeCell ref="BS5:BV5"/>
    <mergeCell ref="BI4:BV4"/>
    <mergeCell ref="CF6:CF7"/>
    <mergeCell ref="CG6:CG7"/>
    <mergeCell ref="CH6:CI7"/>
    <mergeCell ref="CJ6:CK7"/>
    <mergeCell ref="BO6:BO7"/>
    <mergeCell ref="BP6:BP7"/>
    <mergeCell ref="BQ6:BQ7"/>
    <mergeCell ref="BR6:BR7"/>
    <mergeCell ref="BS6:BS7"/>
    <mergeCell ref="BT6:BT7"/>
    <mergeCell ref="BU6:BU7"/>
    <mergeCell ref="BV6:BV7"/>
    <mergeCell ref="BI5:BM5"/>
    <mergeCell ref="EU6:EU7"/>
    <mergeCell ref="F5:F7"/>
    <mergeCell ref="G5:G7"/>
    <mergeCell ref="H5:H7"/>
    <mergeCell ref="I5:I7"/>
    <mergeCell ref="Q5:R5"/>
    <mergeCell ref="S5:S7"/>
    <mergeCell ref="T5:T7"/>
    <mergeCell ref="U5:U7"/>
    <mergeCell ref="V5:V7"/>
    <mergeCell ref="O5:O7"/>
    <mergeCell ref="J5:J7"/>
    <mergeCell ref="K5:K7"/>
    <mergeCell ref="Q6:Q7"/>
    <mergeCell ref="R6:R7"/>
    <mergeCell ref="EP6:EP7"/>
    <mergeCell ref="AC5:AC7"/>
    <mergeCell ref="AZ6:AZ7"/>
    <mergeCell ref="DC5:DC7"/>
    <mergeCell ref="X5:X7"/>
    <mergeCell ref="DA5:DA7"/>
    <mergeCell ref="DF5:DF7"/>
    <mergeCell ref="DE5:DE7"/>
    <mergeCell ref="BB6:BB7"/>
    <mergeCell ref="FQ6:FQ7"/>
    <mergeCell ref="FR6:FR7"/>
    <mergeCell ref="FS6:FS7"/>
    <mergeCell ref="FH6:FH7"/>
    <mergeCell ref="FI6:FI7"/>
    <mergeCell ref="FJ6:FJ7"/>
    <mergeCell ref="FK6:FK7"/>
    <mergeCell ref="FL6:FL7"/>
    <mergeCell ref="FM6:FM7"/>
    <mergeCell ref="FN6:FN7"/>
    <mergeCell ref="FO6:FO7"/>
    <mergeCell ref="EY6:EY7"/>
    <mergeCell ref="EZ6:EZ7"/>
    <mergeCell ref="FA6:FA7"/>
    <mergeCell ref="FB6:FB7"/>
    <mergeCell ref="FC6:FC7"/>
    <mergeCell ref="FD6:FD7"/>
    <mergeCell ref="FE6:FE7"/>
    <mergeCell ref="FP6:FP7"/>
    <mergeCell ref="FF6:FF7"/>
    <mergeCell ref="FG6:FG7"/>
    <mergeCell ref="FT6:FT7"/>
    <mergeCell ref="DD5:DD7"/>
    <mergeCell ref="AM6:AM7"/>
    <mergeCell ref="AR6:AR7"/>
    <mergeCell ref="AS6:AS7"/>
    <mergeCell ref="AT6:AT7"/>
    <mergeCell ref="AU6:AU7"/>
    <mergeCell ref="AV6:AV7"/>
    <mergeCell ref="AW6:AW7"/>
    <mergeCell ref="AX6:AX7"/>
    <mergeCell ref="AY6:AY7"/>
    <mergeCell ref="DR6:DR7"/>
    <mergeCell ref="DS6:DS7"/>
    <mergeCell ref="DT6:DT7"/>
    <mergeCell ref="DU6:DU7"/>
    <mergeCell ref="DV6:DV7"/>
    <mergeCell ref="DW6:DW7"/>
    <mergeCell ref="DX6:DX7"/>
    <mergeCell ref="DY6:DY7"/>
    <mergeCell ref="DZ6:DZ7"/>
    <mergeCell ref="EV6:EV7"/>
    <mergeCell ref="EW6:EW7"/>
    <mergeCell ref="EN6:EN7"/>
    <mergeCell ref="EO6:EO7"/>
    <mergeCell ref="A5:A7"/>
    <mergeCell ref="L5:L7"/>
    <mergeCell ref="M5:M7"/>
    <mergeCell ref="N5:N7"/>
    <mergeCell ref="W5:W7"/>
    <mergeCell ref="B5:B7"/>
    <mergeCell ref="AQ5:AQ7"/>
    <mergeCell ref="AA5:AA7"/>
    <mergeCell ref="C5:C7"/>
    <mergeCell ref="AE5:AE7"/>
    <mergeCell ref="AF5:AF7"/>
    <mergeCell ref="AG5:AM5"/>
    <mergeCell ref="AN5:AN7"/>
    <mergeCell ref="AO5:AO7"/>
    <mergeCell ref="AP5:AP7"/>
    <mergeCell ref="E5:E7"/>
    <mergeCell ref="Y5:Y7"/>
    <mergeCell ref="AB5:AB7"/>
    <mergeCell ref="AD5:AD7"/>
    <mergeCell ref="AI6:AI7"/>
    <mergeCell ref="AJ6:AJ7"/>
    <mergeCell ref="AK6:AK7"/>
    <mergeCell ref="AL6:AL7"/>
    <mergeCell ref="D5:D7"/>
  </mergeCells>
  <phoneticPr fontId="3" type="noConversion"/>
  <conditionalFormatting sqref="G8">
    <cfRule type="duplicateValues" dxfId="306" priority="3"/>
  </conditionalFormatting>
  <conditionalFormatting sqref="P8:P57">
    <cfRule type="duplicateValues" dxfId="305" priority="1"/>
  </conditionalFormatting>
  <dataValidations xWindow="1180" yWindow="300" count="37">
    <dataValidation type="list" imeMode="on" allowBlank="1" showInputMessage="1" showErrorMessage="1" errorTitle="二擇一" error="請選擇下拉式選單二擇一" promptTitle="提醒！下拉點選" prompt="第一次申請助獎學金之學生稱之為【新生】，在貴校已領取過敝基金會助獎學金之學生稱之為【舊生】。" sqref="F8:F57">
      <formula1>"新生,舊生"</formula1>
    </dataValidation>
    <dataValidation type="list" allowBlank="1" showInputMessage="1" showErrorMessage="1" sqref="DB8:DB57">
      <formula1>"複審通過,複審不通過"</formula1>
    </dataValidation>
    <dataValidation allowBlank="1" showInputMessage="1" showErrorMessage="1" promptTitle="提醒!" prompt="例如:_x000a_※當基金會開放107學年度上學期助獎學金申請，請提交106學年度上學期之成績單。_x000a_※當基金會開放107學年度下學期助獎學金申請，請提交106學年度下學期之成績單。_x000a_以此類推~~~_x000a_1.請自行輸入最高分數科目。範例：英文_x000a_2.如最高分、最低分，同時有一科以上時，請依實填列各科目名稱。範例：英文、數學。" sqref="AY8:BB8 AX9:BB57"/>
    <dataValidation type="list" allowBlank="1" showInputMessage="1" showErrorMessage="1" promptTitle="提醒!" prompt="請下拉點選。" sqref="S8:S57">
      <formula1>"M,F"</formula1>
    </dataValidation>
    <dataValidation type="list" allowBlank="1" showInputMessage="1" showErrorMessage="1" promptTitle="提醒!" prompt="請下拉點選。" sqref="Q8:Q57">
      <formula1>"1：租屋,2：自有房屋,3：借住親友家"</formula1>
    </dataValidation>
    <dataValidation type="list" imeMode="on" allowBlank="1" showInputMessage="1" showErrorMessage="1" errorTitle="提醒！" error="請填入該生領取此筆助獎學金之年級。" promptTitle="提醒！" prompt="請下拉點選該生領取此筆助獎學金之年級。" sqref="I8:I57">
      <formula1>"1,2,3,4,5,6,7,8,9"</formula1>
    </dataValidation>
    <dataValidation type="list" imeMode="on" allowBlank="1" showInputMessage="1" showErrorMessage="1" errorTitle="提醒！" error="請填入該生領取此筆助獎學金之年級。" promptTitle="注意！" prompt="請下拉點選申請學生【領取此筆助獎學金】之級別。" sqref="E8:E57">
      <formula1>"國小部,國中部, 高中部, 高職部, 專一至專三, 專四至專五, 大學部[二專],大學部"</formula1>
    </dataValidation>
    <dataValidation type="custom" imeMode="on" operator="equal" allowBlank="1" showInputMessage="1" showErrorMessage="1" errorTitle="請訂正" error="請填入1個英文字母加9個數字" promptTitle="提醒！" prompt="請填入該生身分證字號(1個大寫英文字母加9個數字)" sqref="L8:L57">
      <formula1>AND(CODE(LEFT(L8))&lt;91,CODE(LEFT(L8))&gt;64,ISNUMBER(--RIGHT(L8,9)),LEN(L8)=10)</formula1>
    </dataValidation>
    <dataValidation allowBlank="1" showInputMessage="1" showErrorMessage="1" promptTitle="注意！" prompt="勿動！只要填寫【家庭成員】後，即可自動帶出此欄位。_x000a_" sqref="DF8:DF10 DF12:DF13 DG8:DK57"/>
    <dataValidation allowBlank="1" showInputMessage="1" showErrorMessage="1" promptTitle="提醒！" prompt="請填入該生領取此筆助獎學金之班級或班別。" sqref="J8:J57"/>
    <dataValidation type="list" allowBlank="1" showInputMessage="1" showErrorMessage="1" promptTitle="提醒！" prompt="※請填列「助學金申請截止日往前推算一年內」取得之技術士證照。_x000a_" sqref="BG8:BG57">
      <formula1>"甲級,乙級,丙級"</formula1>
    </dataValidation>
    <dataValidation allowBlank="1" showInputMessage="1" showErrorMessage="1" promptTitle="提醒！" prompt="※請填列「助學金申請截止日往前推算一年內」取得之技術士證照。_x000a_" sqref="BH8:BH57 BE8:BF57"/>
    <dataValidation allowBlank="1" showErrorMessage="1" sqref="T48:W53 T18:W23 T28:W33 T38:W43 T8:W13 AE8 Y8:AC8"/>
    <dataValidation type="textLength" imeMode="on" operator="equal" allowBlank="1" showInputMessage="1" showErrorMessage="1" errorTitle="請修正！" error="請輸入14碼「數字」，不要輸入其他任何符號或空格。" promptTitle="提醒！" prompt="請直接輸入數字，不要輸入其他任何符號或空格。" sqref="CN8:CN57">
      <formula1>14</formula1>
    </dataValidation>
    <dataValidation allowBlank="1" showInputMessage="1" showErrorMessage="1" promptTitle="提醒！" prompt="非每學期開放申請。請配合敝基金會公文行之。_x000a_※依照所得稅法，列入個人其他所得，開立扣繳憑單。" sqref="CU6"/>
    <dataValidation allowBlank="1" showInputMessage="1" showErrorMessage="1" errorTitle="請修正！" error="請填入【分行名稱】。" promptTitle="提醒！" prompt="請填入【分行名稱】。例如：竹北郵局。_x000a__x000a_※舊生(已領取過助獎學金之學生)請延續使用第一次提交之銀行帳戶資料，除非有特殊情況經基金會同意，則另議。_x000a_" sqref="CM8:CM57"/>
    <dataValidation allowBlank="1" showInputMessage="1" showErrorMessage="1" promptTitle="提醒！" prompt="※自簽名合格者清冊起至匯款助獎學金前，請勿更改姓名及帳戶資料，否則將取消該筆助獎學金。" sqref="CO8:CO57"/>
    <dataValidation type="textLength" allowBlank="1" showInputMessage="1" showErrorMessage="1" errorTitle="請修正！" error="請填入金融機構代號+分行代號共【7碼】數字。" promptTitle="提醒！" prompt="請填入金融機構代號+分行代號共【7碼】數字。例如：郵局代號為【700】+分行代號【0021】，請於此欄填入【7000021】。" sqref="CP8:CP57">
      <formula1>7</formula1>
      <formula2>7</formula2>
    </dataValidation>
    <dataValidation type="list" allowBlank="1" showInputMessage="1" showErrorMessage="1" promptTitle="提醒！" prompt="請下拉點選" sqref="FN8:FU57 GP8:GP57 FY8:GN57">
      <formula1>"已提交,未提交,已補件"</formula1>
    </dataValidation>
    <dataValidation type="list" allowBlank="1" showInputMessage="1" showErrorMessage="1" sqref="FM8:FM59 FK8:FL57 EX8:FI57">
      <formula1>"已提交,未提交,無須提交,已補件"</formula1>
    </dataValidation>
    <dataValidation type="list" imeMode="on" allowBlank="1" showInputMessage="1" showErrorMessage="1" errorTitle="修正" error="請選擇7大身分別。_x000a_" promptTitle="提醒！" prompt="請依下拉式選項選擇該生申請之身分別。_x000a_※提供之身分別證明文件如為影本，請加註【與正本相符】+【學生親簽】+【承辦人親簽+職章】。_x000a_※勾選身份別為【弱勢家庭子女】或【弱勢家庭身障學生或身障人士子女】者，請提交全戶上一個年度的所得稅清單及財產清單。_x000a_例如：欲申請107學年度第二學期助獎學金，請提交全戶106年度所得稅清單及財產清單。" sqref="N8:N57">
      <formula1>"低收入戶子女,特殊境遇家庭之子女,中低收入戶子女,中低收入身障學生或身障人士子女,弱勢家庭兒少,弱勢家庭子女,弱勢家庭身障學生或身障人士子女"</formula1>
    </dataValidation>
    <dataValidation allowBlank="1" showInputMessage="1" showErrorMessage="1" promptTitle="提醒！" prompt="民國年加1911即轉換為西元年。例如：中華民國95年+1911=西元2006年，民國95年3月15日，請輸入2006/3/15_x000a_" sqref="M8:M57"/>
    <dataValidation type="list" allowBlank="1" showInputMessage="1" showErrorMessage="1" sqref="FJ8:FJ57">
      <formula1>"已提交-附件七,已提交-附件八,已提交-附件九,無須提交,已補件"</formula1>
    </dataValidation>
    <dataValidation type="list" allowBlank="1" showInputMessage="1" showErrorMessage="1" sqref="DD8:DE57">
      <formula1>"優,佳,普通"</formula1>
    </dataValidation>
    <dataValidation allowBlank="1" showInputMessage="1" showErrorMessage="1" promptTitle="提醒！" prompt="戶籍地址中如有里、鄰、巷、弄等皆需填入，謝謝！" sqref="O8:O57"/>
    <dataValidation allowBlank="1" showInputMessage="1" showErrorMessage="1" errorTitle="請修正！" error="請填入【金融機構名稱】。" promptTitle="提醒！" prompt="請填入【金融機構名稱】。例如：郵政存簿。_x000a__x000a_※舊生(已領取過助獎學金之學生)請延續使用第一次提交之銀行帳戶資料，除非有特殊情況經基金會同意，則另議。_x000a_" sqref="CL8:CL57"/>
    <dataValidation type="list" allowBlank="1" showInputMessage="1" showErrorMessage="1" sqref="BC8:BC57">
      <formula1>$A$67:$A$102</formula1>
    </dataValidation>
    <dataValidation type="list" allowBlank="1" showInputMessage="1" showErrorMessage="1" sqref="AF8:AF57">
      <formula1>$AF$3:$AF$4</formula1>
    </dataValidation>
    <dataValidation type="list" allowBlank="1" showInputMessage="1" showErrorMessage="1" sqref="BY8:BY57">
      <formula1>$BY$2:$BY$3</formula1>
    </dataValidation>
    <dataValidation type="list" allowBlank="1" showInputMessage="1" showErrorMessage="1" sqref="CC8:CC57">
      <formula1>$CC$2:$CC$3</formula1>
    </dataValidation>
    <dataValidation type="list" allowBlank="1" showInputMessage="1" showErrorMessage="1" sqref="CG8:CG57">
      <formula1>$CG$2:$CG$3</formula1>
    </dataValidation>
    <dataValidation allowBlank="1" showInputMessage="1" showErrorMessage="1" promptTitle="提醒！" prompt="例如：_x000a_※當基金會開放107學年度上學期助獎學金申請，請提交106學年度上學期之獎懲紀錄表。_x000a_※當基金會開放107學年度下學期助獎學金申請，請提交106學年度下學期之獎懲紀錄表。_x000a_以此類推~~~_x000a_" sqref="AR9:AW57 AS8:AX8"/>
    <dataValidation type="list" allowBlank="1" showInputMessage="1" showErrorMessage="1" sqref="P8:P57">
      <formula1>$P$66:$P$78</formula1>
    </dataValidation>
    <dataValidation type="list" allowBlank="1" showInputMessage="1" showErrorMessage="1" sqref="B8:B57">
      <formula1>$D$66:$D$84</formula1>
    </dataValidation>
    <dataValidation type="textLength" operator="equal" allowBlank="1" showErrorMessage="1" errorTitle="請輸入共10碼數字(不要使用其他任何符號)" error="請輸入共10碼數字(不要使用其他任何符號)" promptTitle="請輸入共10碼數字" prompt="請輸入共10碼數字" sqref="X8:X57">
      <formula1>10</formula1>
    </dataValidation>
    <dataValidation type="textLength" operator="equal" allowBlank="1" showErrorMessage="1" errorTitle="請輸入共10碼數字 (不要使用其他任何符號)" error="請輸入共10碼數字 (不要使用其他任何符號)" sqref="AD8:AD57">
      <formula1>10</formula1>
    </dataValidation>
    <dataValidation type="list" allowBlank="1" showInputMessage="1" showErrorMessage="1" sqref="C8:C57">
      <formula1>$C$66:$C$221</formula1>
    </dataValidation>
  </dataValidations>
  <hyperlinks>
    <hyperlink ref="W8" r:id="rId2"/>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0">
    <tabColor rgb="FFFF00FF"/>
  </sheetPr>
  <dimension ref="A1:AE57"/>
  <sheetViews>
    <sheetView view="pageBreakPreview" zoomScale="70" zoomScaleNormal="70" zoomScaleSheetLayoutView="70" workbookViewId="0">
      <pane xSplit="2" ySplit="3" topLeftCell="C4" activePane="bottomRight" state="frozen"/>
      <selection pane="topRight" activeCell="C1" sqref="C1"/>
      <selection pane="bottomLeft" activeCell="A4" sqref="A4"/>
      <selection pane="bottomRight" activeCell="G6" sqref="G6"/>
    </sheetView>
  </sheetViews>
  <sheetFormatPr defaultColWidth="8.88671875" defaultRowHeight="15"/>
  <cols>
    <col min="1" max="1" width="16.88671875" style="7" customWidth="1"/>
    <col min="2" max="2" width="22.109375" style="8" customWidth="1"/>
    <col min="3" max="3" width="13.5546875" style="7" customWidth="1"/>
    <col min="4" max="4" width="14.44140625" style="7" customWidth="1"/>
    <col min="5" max="5" width="10.88671875" style="7" customWidth="1"/>
    <col min="6" max="6" width="11" style="7" customWidth="1"/>
    <col min="7" max="7" width="10.6640625" style="7" customWidth="1"/>
    <col min="8" max="8" width="10.77734375" style="7" customWidth="1"/>
    <col min="9" max="9" width="12.21875" style="7" customWidth="1"/>
    <col min="10" max="10" width="27" style="112" customWidth="1"/>
    <col min="11" max="11" width="18.6640625" style="8" customWidth="1"/>
    <col min="12" max="12" width="19" style="10" customWidth="1"/>
    <col min="13" max="13" width="18" style="7" customWidth="1"/>
    <col min="14" max="14" width="19.109375" style="11" customWidth="1"/>
    <col min="15" max="15" width="17.6640625" style="11" customWidth="1"/>
    <col min="16" max="16" width="18.21875" style="11" customWidth="1"/>
    <col min="17" max="18" width="16.44140625" style="11" customWidth="1"/>
    <col min="19" max="20" width="19.44140625" style="7" customWidth="1"/>
    <col min="21" max="21" width="16.21875" style="7" customWidth="1"/>
    <col min="22" max="22" width="20.5546875" style="7" customWidth="1"/>
    <col min="23" max="23" width="15.109375" style="7" customWidth="1"/>
    <col min="24" max="24" width="16.77734375" style="7" customWidth="1"/>
    <col min="25" max="25" width="20.21875" style="12" customWidth="1"/>
    <col min="26" max="31" width="17.88671875" style="120" customWidth="1"/>
    <col min="32" max="16384" width="8.88671875" style="2"/>
  </cols>
  <sheetData>
    <row r="1" spans="1:31" ht="54.6" customHeight="1">
      <c r="A1" s="600" t="s">
        <v>0</v>
      </c>
      <c r="B1" s="601"/>
      <c r="C1" s="601"/>
      <c r="D1" s="601"/>
      <c r="E1" s="601"/>
      <c r="F1" s="601"/>
      <c r="G1" s="601"/>
      <c r="H1" s="601"/>
      <c r="I1" s="601"/>
      <c r="J1" s="601"/>
      <c r="K1" s="601"/>
      <c r="L1" s="601"/>
      <c r="M1" s="601"/>
      <c r="N1" s="602" t="s">
        <v>858</v>
      </c>
      <c r="O1" s="602"/>
      <c r="P1" s="602"/>
      <c r="Q1" s="602"/>
      <c r="R1" s="603"/>
      <c r="S1" s="604" t="s">
        <v>162</v>
      </c>
      <c r="T1" s="605"/>
      <c r="U1" s="605"/>
      <c r="V1" s="605"/>
      <c r="W1" s="605"/>
      <c r="X1" s="605"/>
      <c r="Y1" s="605"/>
      <c r="Z1" s="605"/>
      <c r="AA1" s="605"/>
      <c r="AB1" s="605"/>
      <c r="AC1" s="605"/>
      <c r="AD1" s="605"/>
      <c r="AE1" s="605"/>
    </row>
    <row r="2" spans="1:31" s="3" customFormat="1" ht="223.2" customHeight="1">
      <c r="A2" s="606" t="s">
        <v>158</v>
      </c>
      <c r="B2" s="606"/>
      <c r="C2" s="606"/>
      <c r="D2" s="606"/>
      <c r="E2" s="606"/>
      <c r="F2" s="606"/>
      <c r="G2" s="606"/>
      <c r="H2" s="606"/>
      <c r="I2" s="606"/>
      <c r="J2" s="606"/>
      <c r="K2" s="606"/>
      <c r="L2" s="606"/>
      <c r="M2" s="606"/>
      <c r="N2" s="607" t="s">
        <v>899</v>
      </c>
      <c r="O2" s="608"/>
      <c r="P2" s="608"/>
      <c r="Q2" s="609" t="s">
        <v>900</v>
      </c>
      <c r="R2" s="609"/>
      <c r="S2" s="610" t="s">
        <v>159</v>
      </c>
      <c r="T2" s="611"/>
      <c r="U2" s="611"/>
      <c r="V2" s="611"/>
      <c r="W2" s="611"/>
      <c r="X2" s="612"/>
      <c r="Y2" s="40" t="s">
        <v>160</v>
      </c>
      <c r="Z2" s="613" t="s">
        <v>692</v>
      </c>
      <c r="AA2" s="614"/>
      <c r="AB2" s="614"/>
      <c r="AC2" s="615" t="s">
        <v>693</v>
      </c>
      <c r="AD2" s="615"/>
      <c r="AE2" s="615"/>
    </row>
    <row r="3" spans="1:31" s="4" customFormat="1" ht="129" customHeight="1">
      <c r="A3" s="56" t="s">
        <v>691</v>
      </c>
      <c r="B3" s="56" t="s">
        <v>317</v>
      </c>
      <c r="C3" s="55" t="s">
        <v>318</v>
      </c>
      <c r="D3" s="56" t="s">
        <v>319</v>
      </c>
      <c r="E3" s="56" t="s">
        <v>320</v>
      </c>
      <c r="F3" s="56" t="s">
        <v>321</v>
      </c>
      <c r="G3" s="56" t="s">
        <v>322</v>
      </c>
      <c r="H3" s="56" t="s">
        <v>323</v>
      </c>
      <c r="I3" s="56" t="s">
        <v>324</v>
      </c>
      <c r="J3" s="56" t="s">
        <v>325</v>
      </c>
      <c r="K3" s="56" t="s">
        <v>505</v>
      </c>
      <c r="L3" s="115" t="s">
        <v>326</v>
      </c>
      <c r="M3" s="56" t="s">
        <v>327</v>
      </c>
      <c r="N3" s="86" t="s">
        <v>506</v>
      </c>
      <c r="O3" s="50" t="s">
        <v>507</v>
      </c>
      <c r="P3" s="50" t="s">
        <v>508</v>
      </c>
      <c r="Q3" s="50" t="s">
        <v>509</v>
      </c>
      <c r="R3" s="50" t="s">
        <v>510</v>
      </c>
      <c r="S3" s="87" t="s">
        <v>766</v>
      </c>
      <c r="T3" s="87" t="s">
        <v>767</v>
      </c>
      <c r="U3" s="87" t="s">
        <v>768</v>
      </c>
      <c r="V3" s="88" t="s">
        <v>769</v>
      </c>
      <c r="W3" s="87" t="s">
        <v>770</v>
      </c>
      <c r="X3" s="89" t="s">
        <v>109</v>
      </c>
      <c r="Y3" s="90" t="s">
        <v>771</v>
      </c>
      <c r="Z3" s="91" t="s">
        <v>516</v>
      </c>
      <c r="AA3" s="91" t="s">
        <v>517</v>
      </c>
      <c r="AB3" s="92" t="s">
        <v>772</v>
      </c>
      <c r="AC3" s="93" t="s">
        <v>773</v>
      </c>
      <c r="AD3" s="93" t="s">
        <v>774</v>
      </c>
      <c r="AE3" s="93" t="s">
        <v>775</v>
      </c>
    </row>
    <row r="4" spans="1:31" s="163" customFormat="1" ht="49.95" customHeight="1">
      <c r="A4" s="199">
        <v>1</v>
      </c>
      <c r="B4" s="135" t="str">
        <f>'步驟1. 先填【114-1申請總表】第8列之B欄至CN欄'!G8</f>
        <v>許大明</v>
      </c>
      <c r="C4" s="79"/>
      <c r="D4" s="135">
        <v>1</v>
      </c>
      <c r="E4" s="135">
        <v>1</v>
      </c>
      <c r="F4" s="135">
        <v>0</v>
      </c>
      <c r="G4" s="79">
        <v>0</v>
      </c>
      <c r="H4" s="79">
        <v>0</v>
      </c>
      <c r="I4" s="135">
        <v>1</v>
      </c>
      <c r="J4" s="113" t="str">
        <f>'步驟1. 先填【114-1申請總表】第8列之B欄至CN欄'!C8</f>
        <v>臺中市立臺中女子高級中等學校</v>
      </c>
      <c r="K4" s="135" t="s">
        <v>1016</v>
      </c>
      <c r="L4" s="165"/>
      <c r="M4" s="77"/>
      <c r="N4" s="200"/>
      <c r="O4" s="165"/>
      <c r="P4" s="165"/>
      <c r="Q4" s="165"/>
      <c r="R4" s="165"/>
      <c r="S4" s="78" t="str">
        <f t="shared" ref="S4:S22" si="0">IF(OR(F4*H4),"0","1")</f>
        <v>1</v>
      </c>
      <c r="T4" s="78" t="str">
        <f t="shared" ref="T4:T22" si="1">IF(OR(G4*H4),"0","1")</f>
        <v>1</v>
      </c>
      <c r="U4" s="78" t="str">
        <f>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先填【114-1申請總表】第8列之B欄至CN欄'!$N$8="弱勢家庭子女",'步驟1. 先填【114-1申請總表】第8列之B欄至CN欄'!$N$8="弱勢家庭身障學生或身障人士子女")),U4*(G4=0)),"1","0")</f>
        <v>0</v>
      </c>
      <c r="W4" s="78" t="str">
        <f t="shared" ref="W4:W22" si="2">IF(U4*V4,"Y","N")</f>
        <v>N</v>
      </c>
      <c r="X4" s="620">
        <f>COUNTIF(U4:U22,"1")</f>
        <v>1</v>
      </c>
      <c r="Y4" s="623" t="str">
        <f>'步驟1. 先填【114-1申請總表】第8列之B欄至CN欄'!N8</f>
        <v>低收入戶子女</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符合標準</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符合標準</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符合標準</v>
      </c>
    </row>
    <row r="5" spans="1:31" s="163" customFormat="1" ht="49.95" customHeight="1">
      <c r="A5" s="77"/>
      <c r="B5" s="80"/>
      <c r="C5" s="79"/>
      <c r="D5" s="79"/>
      <c r="E5" s="79"/>
      <c r="F5" s="79"/>
      <c r="G5" s="79">
        <v>0</v>
      </c>
      <c r="H5" s="79">
        <v>0</v>
      </c>
      <c r="I5" s="79"/>
      <c r="J5" s="114"/>
      <c r="K5" s="79"/>
      <c r="L5" s="166"/>
      <c r="M5" s="77"/>
      <c r="N5" s="200"/>
      <c r="O5" s="165"/>
      <c r="P5" s="165"/>
      <c r="Q5" s="165"/>
      <c r="R5" s="165"/>
      <c r="S5" s="78" t="str">
        <f t="shared" si="0"/>
        <v>1</v>
      </c>
      <c r="T5" s="78" t="str">
        <f t="shared" si="1"/>
        <v>1</v>
      </c>
      <c r="U5" s="78" t="str">
        <f t="shared" ref="U5:U22" si="3">IF(OR((A5&lt;=0),(A5&gt;28),(A5&gt;3)*(A5&lt;=7)*(D5=2)*(E5=0)*(F5=0)*(H5=0),(A5&gt;3)*(A5&lt;=7)*(D5&lt;1)*(E5=0)*(F5=0)*(H5=0),(A5&gt;3)*(A5&lt;=7)*(D5&gt;5)*(E5=0)*(F5=0)*(H5=0),(A5=8)*(E5=0)*(F5=0)*(H5=0),(A5=9)*(E5=0)*(F5=0)*(H5=0),(A5=1)*F5,(A5=1)*G5,(A5=1)*H5,(A5=2)*(F5=0)*(H5=0),(A5=3)*(F5=0)*(H5=0),(A5=10)*(D5=1)*(F5=0)*(H5=0),(A5=10)*(D5=3)*(F5=0)*(H5=0),(A5=10)*(D5=4)*(F5=0)*(H5=0),F5*H5,G5*H5,AND((A5&gt;=11)*(F5=0),AND((A5&gt;=11)*(H5=0)))),"0","1")</f>
        <v>0</v>
      </c>
      <c r="V5" s="78" t="str">
        <f>IF(AND((OR('步驟1. 先填【114-1申請總表】第8列之B欄至CN欄'!$N$8="弱勢家庭子女",'步驟1. 先填【114-1申請總表】第8列之B欄至CN欄'!$N$8="弱勢家庭身障學生或身障人士子女")),U5*(G5=0)),"1","0")</f>
        <v>0</v>
      </c>
      <c r="W5" s="78" t="str">
        <f t="shared" si="2"/>
        <v>N</v>
      </c>
      <c r="X5" s="621"/>
      <c r="Y5" s="624"/>
      <c r="Z5" s="626"/>
      <c r="AA5" s="626"/>
      <c r="AB5" s="626"/>
      <c r="AC5" s="616"/>
      <c r="AD5" s="616"/>
      <c r="AE5" s="616"/>
    </row>
    <row r="6" spans="1:31" s="163" customFormat="1" ht="49.95" customHeight="1">
      <c r="A6" s="77"/>
      <c r="B6" s="80"/>
      <c r="C6" s="79"/>
      <c r="D6" s="79"/>
      <c r="E6" s="79"/>
      <c r="F6" s="79"/>
      <c r="G6" s="79">
        <v>0</v>
      </c>
      <c r="H6" s="79">
        <v>0</v>
      </c>
      <c r="I6" s="79"/>
      <c r="J6" s="81"/>
      <c r="K6" s="79"/>
      <c r="L6" s="165"/>
      <c r="M6" s="77"/>
      <c r="N6" s="200"/>
      <c r="O6" s="165"/>
      <c r="P6" s="165"/>
      <c r="Q6" s="165"/>
      <c r="R6" s="165"/>
      <c r="S6" s="78" t="str">
        <f t="shared" si="0"/>
        <v>1</v>
      </c>
      <c r="T6" s="78" t="str">
        <f t="shared" si="1"/>
        <v>1</v>
      </c>
      <c r="U6" s="78" t="str">
        <f t="shared" si="3"/>
        <v>0</v>
      </c>
      <c r="V6" s="78" t="str">
        <f>IF(AND((OR('步驟1. 先填【114-1申請總表】第8列之B欄至CN欄'!$N$8="弱勢家庭子女",'步驟1. 先填【114-1申請總表】第8列之B欄至CN欄'!$N$8="弱勢家庭身障學生或身障人士子女")),U6*(G6=0)),"1","0")</f>
        <v>0</v>
      </c>
      <c r="W6" s="78" t="str">
        <f t="shared" si="2"/>
        <v>N</v>
      </c>
      <c r="X6" s="621"/>
      <c r="Y6" s="624"/>
      <c r="Z6" s="626"/>
      <c r="AA6" s="626"/>
      <c r="AB6" s="626"/>
      <c r="AC6" s="616"/>
      <c r="AD6" s="616"/>
      <c r="AE6" s="616"/>
    </row>
    <row r="7" spans="1:31" s="163" customFormat="1" ht="49.95" customHeight="1">
      <c r="A7" s="77"/>
      <c r="B7" s="81"/>
      <c r="C7" s="79"/>
      <c r="D7" s="79"/>
      <c r="E7" s="79"/>
      <c r="F7" s="79"/>
      <c r="G7" s="79">
        <v>0</v>
      </c>
      <c r="H7" s="79">
        <v>0</v>
      </c>
      <c r="I7" s="79"/>
      <c r="J7" s="114"/>
      <c r="K7" s="79"/>
      <c r="L7" s="165"/>
      <c r="M7" s="77"/>
      <c r="N7" s="200"/>
      <c r="O7" s="165"/>
      <c r="P7" s="165"/>
      <c r="Q7" s="165"/>
      <c r="R7" s="165"/>
      <c r="S7" s="78" t="str">
        <f t="shared" si="0"/>
        <v>1</v>
      </c>
      <c r="T7" s="78" t="str">
        <f t="shared" si="1"/>
        <v>1</v>
      </c>
      <c r="U7" s="78" t="str">
        <f t="shared" si="3"/>
        <v>0</v>
      </c>
      <c r="V7" s="78" t="str">
        <f>IF(AND((OR('步驟1. 先填【114-1申請總表】第8列之B欄至CN欄'!$N$8="弱勢家庭子女",'步驟1. 先填【114-1申請總表】第8列之B欄至CN欄'!$N$8="弱勢家庭身障學生或身障人士子女")),U7*(G7=0)),"1","0")</f>
        <v>0</v>
      </c>
      <c r="W7" s="78" t="str">
        <f t="shared" si="2"/>
        <v>N</v>
      </c>
      <c r="X7" s="621"/>
      <c r="Y7" s="624"/>
      <c r="Z7" s="626"/>
      <c r="AA7" s="626"/>
      <c r="AB7" s="626"/>
      <c r="AC7" s="616"/>
      <c r="AD7" s="616"/>
      <c r="AE7" s="616"/>
    </row>
    <row r="8" spans="1:31" s="163" customFormat="1" ht="49.95" customHeight="1">
      <c r="A8" s="77"/>
      <c r="B8" s="80"/>
      <c r="C8" s="79"/>
      <c r="D8" s="79"/>
      <c r="E8" s="79"/>
      <c r="F8" s="79"/>
      <c r="G8" s="79">
        <v>0</v>
      </c>
      <c r="H8" s="79">
        <v>0</v>
      </c>
      <c r="I8" s="79"/>
      <c r="J8" s="114"/>
      <c r="K8" s="79"/>
      <c r="L8" s="165"/>
      <c r="M8" s="77"/>
      <c r="N8" s="200"/>
      <c r="O8" s="165"/>
      <c r="P8" s="165"/>
      <c r="Q8" s="165"/>
      <c r="R8" s="165"/>
      <c r="S8" s="78" t="str">
        <f t="shared" si="0"/>
        <v>1</v>
      </c>
      <c r="T8" s="78" t="str">
        <f t="shared" si="1"/>
        <v>1</v>
      </c>
      <c r="U8" s="78" t="str">
        <f t="shared" si="3"/>
        <v>0</v>
      </c>
      <c r="V8" s="78" t="str">
        <f>IF(AND((OR('步驟1. 先填【114-1申請總表】第8列之B欄至CN欄'!$N$8="弱勢家庭子女",'步驟1. 先填【114-1申請總表】第8列之B欄至CN欄'!$N$8="弱勢家庭身障學生或身障人士子女")),U8*(G8=0)),"1","0")</f>
        <v>0</v>
      </c>
      <c r="W8" s="78" t="str">
        <f t="shared" si="2"/>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5"/>
      <c r="M9" s="77"/>
      <c r="N9" s="200"/>
      <c r="O9" s="165"/>
      <c r="P9" s="165"/>
      <c r="Q9" s="165"/>
      <c r="R9" s="165"/>
      <c r="S9" s="78" t="str">
        <f t="shared" si="0"/>
        <v>1</v>
      </c>
      <c r="T9" s="78" t="str">
        <f t="shared" si="1"/>
        <v>1</v>
      </c>
      <c r="U9" s="78" t="str">
        <f t="shared" si="3"/>
        <v>0</v>
      </c>
      <c r="V9" s="78" t="str">
        <f>IF(AND((OR('步驟1. 先填【114-1申請總表】第8列之B欄至CN欄'!$N$8="弱勢家庭子女",'步驟1. 先填【114-1申請總表】第8列之B欄至CN欄'!$N$8="弱勢家庭身障學生或身障人士子女")),U9*(G9=0)),"1","0")</f>
        <v>0</v>
      </c>
      <c r="W9" s="78" t="str">
        <f t="shared" si="2"/>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5"/>
      <c r="M10" s="77"/>
      <c r="N10" s="200"/>
      <c r="O10" s="165"/>
      <c r="P10" s="165"/>
      <c r="Q10" s="165"/>
      <c r="R10" s="165"/>
      <c r="S10" s="78" t="str">
        <f t="shared" si="0"/>
        <v>1</v>
      </c>
      <c r="T10" s="78" t="str">
        <f t="shared" si="1"/>
        <v>1</v>
      </c>
      <c r="U10" s="78" t="str">
        <f t="shared" si="3"/>
        <v>0</v>
      </c>
      <c r="V10" s="78" t="str">
        <f>IF(AND((OR('步驟1. 先填【114-1申請總表】第8列之B欄至CN欄'!$N$8="弱勢家庭子女",'步驟1. 先填【114-1申請總表】第8列之B欄至CN欄'!$N$8="弱勢家庭身障學生或身障人士子女")),U10*(G10=0)),"1","0")</f>
        <v>0</v>
      </c>
      <c r="W10" s="78" t="str">
        <f t="shared" si="2"/>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5"/>
      <c r="M11" s="77"/>
      <c r="N11" s="200"/>
      <c r="O11" s="165"/>
      <c r="P11" s="165"/>
      <c r="Q11" s="165"/>
      <c r="R11" s="165"/>
      <c r="S11" s="78" t="str">
        <f t="shared" si="0"/>
        <v>1</v>
      </c>
      <c r="T11" s="78" t="str">
        <f t="shared" si="1"/>
        <v>1</v>
      </c>
      <c r="U11" s="78" t="str">
        <f t="shared" si="3"/>
        <v>0</v>
      </c>
      <c r="V11" s="78" t="str">
        <f>IF(AND((OR('步驟1. 先填【114-1申請總表】第8列之B欄至CN欄'!$N$8="弱勢家庭子女",'步驟1. 先填【114-1申請總表】第8列之B欄至CN欄'!$N$8="弱勢家庭身障學生或身障人士子女")),U11*(G11=0)),"1","0")</f>
        <v>0</v>
      </c>
      <c r="W11" s="78" t="str">
        <f t="shared" si="2"/>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5"/>
      <c r="M12" s="77"/>
      <c r="N12" s="200"/>
      <c r="O12" s="165"/>
      <c r="P12" s="165"/>
      <c r="Q12" s="165"/>
      <c r="R12" s="165"/>
      <c r="S12" s="78" t="str">
        <f t="shared" si="0"/>
        <v>1</v>
      </c>
      <c r="T12" s="78" t="str">
        <f t="shared" si="1"/>
        <v>1</v>
      </c>
      <c r="U12" s="78" t="str">
        <f t="shared" si="3"/>
        <v>0</v>
      </c>
      <c r="V12" s="78" t="str">
        <f>IF(AND((OR('步驟1. 先填【114-1申請總表】第8列之B欄至CN欄'!$N$8="弱勢家庭子女",'步驟1. 先填【114-1申請總表】第8列之B欄至CN欄'!$N$8="弱勢家庭身障學生或身障人士子女")),U12*(G12=0)),"1","0")</f>
        <v>0</v>
      </c>
      <c r="W12" s="78" t="str">
        <f t="shared" si="2"/>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5"/>
      <c r="M13" s="77"/>
      <c r="N13" s="200"/>
      <c r="O13" s="165"/>
      <c r="P13" s="165"/>
      <c r="Q13" s="165"/>
      <c r="R13" s="165"/>
      <c r="S13" s="78" t="str">
        <f t="shared" si="0"/>
        <v>1</v>
      </c>
      <c r="T13" s="78" t="str">
        <f t="shared" si="1"/>
        <v>1</v>
      </c>
      <c r="U13" s="78" t="str">
        <f t="shared" si="3"/>
        <v>0</v>
      </c>
      <c r="V13" s="78" t="str">
        <f>IF(AND((OR('步驟1. 先填【114-1申請總表】第8列之B欄至CN欄'!$N$8="弱勢家庭子女",'步驟1. 先填【114-1申請總表】第8列之B欄至CN欄'!$N$8="弱勢家庭身障學生或身障人士子女")),U13*(G13=0)),"1","0")</f>
        <v>0</v>
      </c>
      <c r="W13" s="78" t="str">
        <f t="shared" si="2"/>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5"/>
      <c r="M14" s="77"/>
      <c r="N14" s="200"/>
      <c r="O14" s="165"/>
      <c r="P14" s="165"/>
      <c r="Q14" s="165"/>
      <c r="R14" s="165"/>
      <c r="S14" s="78" t="str">
        <f t="shared" si="0"/>
        <v>1</v>
      </c>
      <c r="T14" s="78" t="str">
        <f t="shared" si="1"/>
        <v>1</v>
      </c>
      <c r="U14" s="78" t="str">
        <f t="shared" si="3"/>
        <v>0</v>
      </c>
      <c r="V14" s="78" t="str">
        <f>IF(AND((OR('步驟1. 先填【114-1申請總表】第8列之B欄至CN欄'!$N$8="弱勢家庭子女",'步驟1. 先填【114-1申請總表】第8列之B欄至CN欄'!$N$8="弱勢家庭身障學生或身障人士子女")),U14*(G14=0)),"1","0")</f>
        <v>0</v>
      </c>
      <c r="W14" s="78" t="str">
        <f t="shared" si="2"/>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5"/>
      <c r="M15" s="77"/>
      <c r="N15" s="200"/>
      <c r="O15" s="165"/>
      <c r="P15" s="165"/>
      <c r="Q15" s="165"/>
      <c r="R15" s="165"/>
      <c r="S15" s="78" t="str">
        <f t="shared" si="0"/>
        <v>1</v>
      </c>
      <c r="T15" s="78" t="str">
        <f t="shared" si="1"/>
        <v>1</v>
      </c>
      <c r="U15" s="78" t="str">
        <f t="shared" si="3"/>
        <v>0</v>
      </c>
      <c r="V15" s="78" t="str">
        <f>IF(AND((OR('步驟1. 先填【114-1申請總表】第8列之B欄至CN欄'!$N$8="弱勢家庭子女",'步驟1. 先填【114-1申請總表】第8列之B欄至CN欄'!$N$8="弱勢家庭身障學生或身障人士子女")),U15*(G15=0)),"1","0")</f>
        <v>0</v>
      </c>
      <c r="W15" s="78" t="str">
        <f t="shared" si="2"/>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5"/>
      <c r="M16" s="77"/>
      <c r="N16" s="200"/>
      <c r="O16" s="165"/>
      <c r="P16" s="165"/>
      <c r="Q16" s="165"/>
      <c r="R16" s="165"/>
      <c r="S16" s="78" t="str">
        <f t="shared" si="0"/>
        <v>1</v>
      </c>
      <c r="T16" s="78" t="str">
        <f t="shared" si="1"/>
        <v>1</v>
      </c>
      <c r="U16" s="78" t="str">
        <f t="shared" si="3"/>
        <v>0</v>
      </c>
      <c r="V16" s="78" t="str">
        <f>IF(AND((OR('步驟1. 先填【114-1申請總表】第8列之B欄至CN欄'!$N$8="弱勢家庭子女",'步驟1. 先填【114-1申請總表】第8列之B欄至CN欄'!$N$8="弱勢家庭身障學生或身障人士子女")),U16*(G16=0)),"1","0")</f>
        <v>0</v>
      </c>
      <c r="W16" s="78" t="str">
        <f t="shared" si="2"/>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5"/>
      <c r="M17" s="77"/>
      <c r="N17" s="200"/>
      <c r="O17" s="165"/>
      <c r="P17" s="165"/>
      <c r="Q17" s="165"/>
      <c r="R17" s="165"/>
      <c r="S17" s="78" t="str">
        <f t="shared" si="0"/>
        <v>1</v>
      </c>
      <c r="T17" s="78" t="str">
        <f t="shared" si="1"/>
        <v>1</v>
      </c>
      <c r="U17" s="78" t="str">
        <f t="shared" si="3"/>
        <v>0</v>
      </c>
      <c r="V17" s="78" t="str">
        <f>IF(AND((OR('步驟1. 先填【114-1申請總表】第8列之B欄至CN欄'!$N$8="弱勢家庭子女",'步驟1. 先填【114-1申請總表】第8列之B欄至CN欄'!$N$8="弱勢家庭身障學生或身障人士子女")),U17*(G17=0)),"1","0")</f>
        <v>0</v>
      </c>
      <c r="W17" s="78" t="str">
        <f t="shared" si="2"/>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5"/>
      <c r="M18" s="77"/>
      <c r="N18" s="200"/>
      <c r="O18" s="165"/>
      <c r="P18" s="165"/>
      <c r="Q18" s="165"/>
      <c r="R18" s="165"/>
      <c r="S18" s="78" t="str">
        <f t="shared" si="0"/>
        <v>1</v>
      </c>
      <c r="T18" s="78" t="str">
        <f t="shared" si="1"/>
        <v>1</v>
      </c>
      <c r="U18" s="78" t="str">
        <f t="shared" si="3"/>
        <v>0</v>
      </c>
      <c r="V18" s="78" t="str">
        <f>IF(AND((OR('步驟1. 先填【114-1申請總表】第8列之B欄至CN欄'!$N$8="弱勢家庭子女",'步驟1. 先填【114-1申請總表】第8列之B欄至CN欄'!$N$8="弱勢家庭身障學生或身障人士子女")),U18*(G18=0)),"1","0")</f>
        <v>0</v>
      </c>
      <c r="W18" s="78" t="str">
        <f t="shared" si="2"/>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5"/>
      <c r="M19" s="77"/>
      <c r="N19" s="200"/>
      <c r="O19" s="165"/>
      <c r="P19" s="165"/>
      <c r="Q19" s="165"/>
      <c r="R19" s="165"/>
      <c r="S19" s="78" t="str">
        <f t="shared" si="0"/>
        <v>1</v>
      </c>
      <c r="T19" s="78" t="str">
        <f t="shared" si="1"/>
        <v>1</v>
      </c>
      <c r="U19" s="78" t="str">
        <f t="shared" si="3"/>
        <v>0</v>
      </c>
      <c r="V19" s="78" t="str">
        <f>IF(AND((OR('步驟1. 先填【114-1申請總表】第8列之B欄至CN欄'!$N$8="弱勢家庭子女",'步驟1. 先填【114-1申請總表】第8列之B欄至CN欄'!$N$8="弱勢家庭身障學生或身障人士子女")),U19*(G19=0)),"1","0")</f>
        <v>0</v>
      </c>
      <c r="W19" s="78" t="str">
        <f t="shared" si="2"/>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5"/>
      <c r="M20" s="77"/>
      <c r="N20" s="200"/>
      <c r="O20" s="165"/>
      <c r="P20" s="165"/>
      <c r="Q20" s="165"/>
      <c r="R20" s="165"/>
      <c r="S20" s="78" t="str">
        <f t="shared" si="0"/>
        <v>1</v>
      </c>
      <c r="T20" s="78" t="str">
        <f t="shared" si="1"/>
        <v>1</v>
      </c>
      <c r="U20" s="78" t="str">
        <f t="shared" si="3"/>
        <v>0</v>
      </c>
      <c r="V20" s="78" t="str">
        <f>IF(AND((OR('步驟1. 先填【114-1申請總表】第8列之B欄至CN欄'!$N$8="弱勢家庭子女",'步驟1. 先填【114-1申請總表】第8列之B欄至CN欄'!$N$8="弱勢家庭身障學生或身障人士子女")),U20*(G20=0)),"1","0")</f>
        <v>0</v>
      </c>
      <c r="W20" s="78" t="str">
        <f t="shared" si="2"/>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5"/>
      <c r="M21" s="77"/>
      <c r="N21" s="200"/>
      <c r="O21" s="165"/>
      <c r="P21" s="165"/>
      <c r="Q21" s="165"/>
      <c r="R21" s="165"/>
      <c r="S21" s="78" t="str">
        <f t="shared" si="0"/>
        <v>1</v>
      </c>
      <c r="T21" s="78" t="str">
        <f t="shared" si="1"/>
        <v>1</v>
      </c>
      <c r="U21" s="78" t="str">
        <f t="shared" si="3"/>
        <v>0</v>
      </c>
      <c r="V21" s="78" t="str">
        <f>IF(AND((OR('步驟1. 先填【114-1申請總表】第8列之B欄至CN欄'!$N$8="弱勢家庭子女",'步驟1. 先填【114-1申請總表】第8列之B欄至CN欄'!$N$8="弱勢家庭身障學生或身障人士子女")),U21*(G21=0)),"1","0")</f>
        <v>0</v>
      </c>
      <c r="W21" s="78" t="str">
        <f t="shared" si="2"/>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5"/>
      <c r="M22" s="77"/>
      <c r="N22" s="200"/>
      <c r="O22" s="165"/>
      <c r="P22" s="165"/>
      <c r="Q22" s="165"/>
      <c r="R22" s="165"/>
      <c r="S22" s="78" t="str">
        <f t="shared" si="0"/>
        <v>1</v>
      </c>
      <c r="T22" s="78" t="str">
        <f t="shared" si="1"/>
        <v>1</v>
      </c>
      <c r="U22" s="78" t="str">
        <f t="shared" si="3"/>
        <v>0</v>
      </c>
      <c r="V22" s="78" t="str">
        <f>IF(AND((OR('步驟1. 先填【114-1申請總表】第8列之B欄至CN欄'!$N$8="弱勢家庭子女",'步驟1. 先填【114-1申請總表】第8列之B欄至CN欄'!$N$8="弱勢家庭身障學生或身障人士子女")),U22*(G22=0)),"1","0")</f>
        <v>0</v>
      </c>
      <c r="W22" s="78" t="str">
        <f t="shared" si="2"/>
        <v>N</v>
      </c>
      <c r="X22" s="622"/>
      <c r="Y22" s="625"/>
      <c r="Z22" s="626"/>
      <c r="AA22" s="626"/>
      <c r="AB22" s="626"/>
      <c r="AC22" s="616"/>
      <c r="AD22" s="616"/>
      <c r="AE22" s="616"/>
    </row>
    <row r="23" spans="1:31" s="164" customFormat="1" ht="45" customHeight="1">
      <c r="A23" s="617" t="s">
        <v>504</v>
      </c>
      <c r="B23" s="618"/>
      <c r="C23" s="618"/>
      <c r="D23" s="618"/>
      <c r="E23" s="618"/>
      <c r="F23" s="618"/>
      <c r="G23" s="618"/>
      <c r="H23" s="618"/>
      <c r="I23" s="618"/>
      <c r="J23" s="618"/>
      <c r="K23" s="618"/>
      <c r="L23" s="618"/>
      <c r="M23" s="619"/>
      <c r="N23" s="82">
        <f>SUM(N4:N22)</f>
        <v>0</v>
      </c>
      <c r="O23" s="82">
        <f>SUM(O4:O22)</f>
        <v>0</v>
      </c>
      <c r="P23" s="82">
        <f>SUM(P4:P22)</f>
        <v>0</v>
      </c>
      <c r="Q23" s="82">
        <f>SUM(Q4:Q22)</f>
        <v>0</v>
      </c>
      <c r="R23" s="82">
        <f>SUM(R4:R22)</f>
        <v>0</v>
      </c>
      <c r="S23" s="83"/>
      <c r="T23" s="83"/>
      <c r="U23" s="83"/>
      <c r="V23" s="83"/>
      <c r="W23" s="84"/>
      <c r="X23" s="85">
        <f>X4</f>
        <v>1</v>
      </c>
      <c r="Y23" s="41" t="str">
        <f>Y4</f>
        <v>低收入戶子女</v>
      </c>
      <c r="Z23" s="626"/>
      <c r="AA23" s="626"/>
      <c r="AB23" s="626"/>
      <c r="AC23" s="616"/>
      <c r="AD23" s="616"/>
      <c r="AE23" s="616"/>
    </row>
    <row r="25" spans="1:31" s="60" customFormat="1" ht="19.8">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120"/>
      <c r="AA25" s="120"/>
      <c r="AB25" s="120"/>
      <c r="AC25" s="120"/>
      <c r="AD25" s="120"/>
      <c r="AE25" s="120"/>
    </row>
    <row r="26" spans="1:31" s="60" customFormat="1" ht="19.8">
      <c r="A26" s="58">
        <v>1</v>
      </c>
      <c r="B26" s="59" t="s">
        <v>381</v>
      </c>
      <c r="C26" s="7"/>
      <c r="D26" s="7"/>
      <c r="E26" s="7"/>
      <c r="F26" s="7"/>
      <c r="G26" s="7"/>
      <c r="H26" s="7"/>
      <c r="I26" s="7"/>
      <c r="J26" s="112"/>
      <c r="K26" s="59" t="s">
        <v>411</v>
      </c>
      <c r="L26" s="118"/>
      <c r="M26" s="7"/>
      <c r="N26" s="11"/>
      <c r="O26" s="11"/>
      <c r="P26" s="11"/>
      <c r="Q26" s="11"/>
      <c r="R26" s="11"/>
      <c r="S26" s="7"/>
      <c r="T26" s="7"/>
      <c r="U26" s="7"/>
      <c r="V26" s="7"/>
      <c r="W26" s="7"/>
      <c r="X26" s="7"/>
      <c r="Y26" s="8"/>
      <c r="Z26" s="120"/>
      <c r="AA26" s="120"/>
      <c r="AB26" s="120"/>
      <c r="AC26" s="120"/>
      <c r="AD26" s="120"/>
      <c r="AE26" s="120"/>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120"/>
      <c r="AA27" s="120"/>
      <c r="AB27" s="120"/>
      <c r="AC27" s="120"/>
      <c r="AD27" s="120"/>
      <c r="AE27" s="120"/>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120"/>
      <c r="AA28" s="120"/>
      <c r="AB28" s="120"/>
      <c r="AC28" s="120"/>
      <c r="AD28" s="120"/>
      <c r="AE28" s="120"/>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120"/>
      <c r="AA29" s="120"/>
      <c r="AB29" s="120"/>
      <c r="AC29" s="120"/>
      <c r="AD29" s="120"/>
      <c r="AE29" s="120"/>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120"/>
      <c r="AA30" s="120"/>
      <c r="AB30" s="120"/>
      <c r="AC30" s="120"/>
      <c r="AD30" s="120"/>
      <c r="AE30" s="120"/>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120"/>
      <c r="AA31" s="120"/>
      <c r="AB31" s="120"/>
      <c r="AC31" s="120"/>
      <c r="AD31" s="120"/>
      <c r="AE31" s="120"/>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120"/>
      <c r="AA32" s="120"/>
      <c r="AB32" s="120"/>
      <c r="AC32" s="120"/>
      <c r="AD32" s="120"/>
      <c r="AE32" s="120"/>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120"/>
      <c r="AA33" s="120"/>
      <c r="AB33" s="120"/>
      <c r="AC33" s="120"/>
      <c r="AD33" s="120"/>
      <c r="AE33" s="120"/>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120"/>
      <c r="AA34" s="120"/>
      <c r="AB34" s="120"/>
      <c r="AC34" s="120"/>
      <c r="AD34" s="120"/>
      <c r="AE34" s="120"/>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120"/>
      <c r="AA35" s="120"/>
      <c r="AB35" s="120"/>
      <c r="AC35" s="120"/>
      <c r="AD35" s="120"/>
      <c r="AE35" s="120"/>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120"/>
      <c r="AA36" s="120"/>
      <c r="AB36" s="120"/>
      <c r="AC36" s="120"/>
      <c r="AD36" s="120"/>
      <c r="AE36" s="120"/>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120"/>
      <c r="AA37" s="120"/>
      <c r="AB37" s="120"/>
      <c r="AC37" s="120"/>
      <c r="AD37" s="120"/>
      <c r="AE37" s="120"/>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120"/>
      <c r="AA38" s="120"/>
      <c r="AB38" s="120"/>
      <c r="AC38" s="120"/>
      <c r="AD38" s="120"/>
      <c r="AE38" s="120"/>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120"/>
      <c r="AA39" s="120"/>
      <c r="AB39" s="120"/>
      <c r="AC39" s="120"/>
      <c r="AD39" s="120"/>
      <c r="AE39" s="120"/>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120"/>
      <c r="AA40" s="120"/>
      <c r="AB40" s="120"/>
      <c r="AC40" s="120"/>
      <c r="AD40" s="120"/>
      <c r="AE40" s="120"/>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120"/>
      <c r="AA41" s="120"/>
      <c r="AB41" s="120"/>
      <c r="AC41" s="120"/>
      <c r="AD41" s="120"/>
      <c r="AE41" s="120"/>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120"/>
      <c r="AA42" s="120"/>
      <c r="AB42" s="120"/>
      <c r="AC42" s="120"/>
      <c r="AD42" s="120"/>
      <c r="AE42" s="120"/>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120"/>
      <c r="AA43" s="120"/>
      <c r="AB43" s="120"/>
      <c r="AC43" s="120"/>
      <c r="AD43" s="120"/>
      <c r="AE43" s="120"/>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120"/>
      <c r="AA44" s="120"/>
      <c r="AB44" s="120"/>
      <c r="AC44" s="120"/>
      <c r="AD44" s="120"/>
      <c r="AE44" s="120"/>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120"/>
      <c r="AA45" s="120"/>
      <c r="AB45" s="120"/>
      <c r="AC45" s="120"/>
      <c r="AD45" s="120"/>
      <c r="AE45" s="120"/>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120"/>
      <c r="AA46" s="120"/>
      <c r="AB46" s="120"/>
      <c r="AC46" s="120"/>
      <c r="AD46" s="120"/>
      <c r="AE46" s="120"/>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120"/>
      <c r="AA47" s="120"/>
      <c r="AB47" s="120"/>
      <c r="AC47" s="120"/>
      <c r="AD47" s="120"/>
      <c r="AE47" s="120"/>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120"/>
      <c r="AA48" s="120"/>
      <c r="AB48" s="120"/>
      <c r="AC48" s="120"/>
      <c r="AD48" s="120"/>
      <c r="AE48" s="120"/>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120"/>
      <c r="AA49" s="120"/>
      <c r="AB49" s="120"/>
      <c r="AC49" s="120"/>
      <c r="AD49" s="120"/>
      <c r="AE49" s="120"/>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120"/>
      <c r="AA50" s="120"/>
      <c r="AB50" s="120"/>
      <c r="AC50" s="120"/>
      <c r="AD50" s="120"/>
      <c r="AE50" s="120"/>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120"/>
      <c r="AA51" s="120"/>
      <c r="AB51" s="120"/>
      <c r="AC51" s="120"/>
      <c r="AD51" s="120"/>
      <c r="AE51" s="120"/>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120"/>
      <c r="AA52" s="120"/>
      <c r="AB52" s="120"/>
      <c r="AC52" s="120"/>
      <c r="AD52" s="120"/>
      <c r="AE52" s="120"/>
    </row>
    <row r="53" spans="1:31" s="60" customFormat="1" ht="19.8">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120"/>
      <c r="AA53" s="120"/>
      <c r="AB53" s="120"/>
      <c r="AC53" s="120"/>
      <c r="AD53" s="120"/>
      <c r="AE53" s="120"/>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s="60" customFormat="1">
      <c r="A55" s="7"/>
      <c r="B55" s="8"/>
      <c r="C55" s="7"/>
      <c r="D55" s="7"/>
      <c r="E55" s="7"/>
      <c r="F55" s="7"/>
      <c r="G55" s="7"/>
      <c r="H55" s="7"/>
      <c r="I55" s="7"/>
      <c r="J55" s="112"/>
      <c r="K55" s="8"/>
      <c r="L55" s="10"/>
      <c r="M55" s="7"/>
      <c r="N55" s="11"/>
      <c r="O55" s="11"/>
      <c r="P55" s="11"/>
      <c r="Q55" s="11"/>
      <c r="R55" s="11"/>
      <c r="S55" s="7"/>
      <c r="T55" s="7"/>
      <c r="U55" s="7"/>
      <c r="V55" s="7"/>
      <c r="W55" s="7"/>
      <c r="X55" s="7"/>
      <c r="Y55" s="8"/>
      <c r="Z55" s="120"/>
      <c r="AA55" s="120"/>
      <c r="AB55" s="120"/>
      <c r="AC55" s="120"/>
      <c r="AD55" s="120"/>
      <c r="AE55" s="120"/>
    </row>
    <row r="56" spans="1:31" s="60" customFormat="1">
      <c r="A56" s="7"/>
      <c r="B56" s="8"/>
      <c r="C56" s="7"/>
      <c r="D56" s="7"/>
      <c r="E56" s="7"/>
      <c r="F56" s="7"/>
      <c r="G56" s="7"/>
      <c r="H56" s="7"/>
      <c r="I56" s="7"/>
      <c r="J56" s="112"/>
      <c r="K56" s="8"/>
      <c r="L56" s="10"/>
      <c r="M56" s="7"/>
      <c r="N56" s="11"/>
      <c r="O56" s="11"/>
      <c r="P56" s="11"/>
      <c r="Q56" s="11"/>
      <c r="R56" s="11"/>
      <c r="S56" s="7"/>
      <c r="T56" s="7"/>
      <c r="U56" s="7"/>
      <c r="V56" s="7"/>
      <c r="W56" s="7"/>
      <c r="X56" s="7"/>
      <c r="Y56" s="8"/>
      <c r="Z56" s="120"/>
      <c r="AA56" s="120"/>
      <c r="AB56" s="120"/>
      <c r="AC56" s="120"/>
      <c r="AD56" s="120"/>
      <c r="AE56" s="120"/>
    </row>
    <row r="57" spans="1:31" s="60" customFormat="1">
      <c r="A57" s="7"/>
      <c r="B57" s="8"/>
      <c r="C57" s="7"/>
      <c r="D57" s="7"/>
      <c r="E57" s="7"/>
      <c r="F57" s="7"/>
      <c r="G57" s="7"/>
      <c r="H57" s="7"/>
      <c r="I57" s="7"/>
      <c r="J57" s="112"/>
      <c r="K57" s="8"/>
      <c r="L57" s="10"/>
      <c r="M57" s="7"/>
      <c r="N57" s="11"/>
      <c r="O57" s="11"/>
      <c r="P57" s="11"/>
      <c r="Q57" s="11"/>
      <c r="R57" s="11"/>
      <c r="S57" s="7"/>
      <c r="T57" s="7"/>
      <c r="U57" s="7"/>
      <c r="V57" s="7"/>
      <c r="W57" s="7"/>
      <c r="X57" s="7"/>
      <c r="Y57" s="8"/>
      <c r="Z57" s="120"/>
      <c r="AA57" s="120"/>
      <c r="AB57" s="120"/>
      <c r="AC57" s="120"/>
      <c r="AD57" s="120"/>
      <c r="AE57" s="120"/>
    </row>
  </sheetData>
  <sheetProtection password="CCC5" sheet="1" objects="1" scenarios="1" formatColumns="0" formatRows="0" selectLockedCells="1"/>
  <dataConsolidate/>
  <customSheetViews>
    <customSheetView guid="{2E803300-2E27-461A-90ED-497A1CF7E874}" scale="60" topLeftCell="A4">
      <selection activeCell="Q8" sqref="Q8"/>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N5">
    <cfRule type="cellIs" dxfId="304" priority="1" operator="equal">
      <formula>"無須填寫"</formula>
    </cfRule>
  </conditionalFormatting>
  <conditionalFormatting sqref="N4:R22">
    <cfRule type="cellIs" dxfId="303" priority="2" operator="equal">
      <formula>"無須填寫"</formula>
    </cfRule>
  </conditionalFormatting>
  <conditionalFormatting sqref="S4:T22">
    <cfRule type="containsText" dxfId="302" priority="16" operator="containsText" text="0">
      <formula>NOT(ISERROR(SEARCH("0",S4)))</formula>
    </cfRule>
  </conditionalFormatting>
  <conditionalFormatting sqref="U4:U22">
    <cfRule type="containsText" dxfId="301" priority="15" operator="containsText" text="0">
      <formula>NOT(ISERROR(SEARCH("0",U4)))</formula>
    </cfRule>
  </conditionalFormatting>
  <conditionalFormatting sqref="V4:V22">
    <cfRule type="containsText" dxfId="300" priority="14" operator="containsText" text="1">
      <formula>NOT(ISERROR(SEARCH("1",V4)))</formula>
    </cfRule>
  </conditionalFormatting>
  <conditionalFormatting sqref="W4:W22 A23">
    <cfRule type="containsText" dxfId="299" priority="13" operator="containsText" text="Y">
      <formula>NOT(ISERROR(SEARCH("Y",A4)))</formula>
    </cfRule>
  </conditionalFormatting>
  <conditionalFormatting sqref="AC4:AE4">
    <cfRule type="cellIs" dxfId="298" priority="11" stopIfTrue="1" operator="equal">
      <formula>"身份空白"</formula>
    </cfRule>
    <cfRule type="cellIs" dxfId="297" priority="12"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rintOptions horizontalCentered="1"/>
  <pageMargins left="0" right="0" top="0" bottom="0" header="0" footer="0"/>
  <pageSetup paperSize="9" scale="46"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1">
    <tabColor theme="6" tint="0.59999389629810485"/>
  </sheetPr>
  <dimension ref="A1:F168"/>
  <sheetViews>
    <sheetView view="pageBreakPreview" zoomScale="80" zoomScaleNormal="100" zoomScaleSheetLayoutView="80" workbookViewId="0">
      <selection activeCell="A169" sqref="A169"/>
    </sheetView>
  </sheetViews>
  <sheetFormatPr defaultColWidth="8.88671875" defaultRowHeight="16.2"/>
  <cols>
    <col min="1" max="1" width="29.88671875" style="52" customWidth="1"/>
    <col min="2" max="2" width="30.33203125" style="52" customWidth="1"/>
    <col min="3" max="3" width="33" style="52" customWidth="1"/>
    <col min="4" max="4" width="34.44140625" style="52" customWidth="1"/>
    <col min="5" max="5" width="7.21875" style="52" customWidth="1"/>
    <col min="6" max="6" width="58.77734375" style="52" customWidth="1"/>
    <col min="7" max="16384" width="8.88671875" style="52"/>
  </cols>
  <sheetData>
    <row r="1" spans="1:6" s="126" customFormat="1" ht="28.8" customHeight="1">
      <c r="A1" s="703" t="s">
        <v>503</v>
      </c>
      <c r="B1" s="703"/>
      <c r="C1" s="703"/>
      <c r="D1" s="703"/>
      <c r="F1" s="704" t="s">
        <v>730</v>
      </c>
    </row>
    <row r="2" spans="1:6" s="126" customFormat="1" ht="27.6" customHeight="1">
      <c r="A2" s="643" t="str">
        <f>'步驟1. 先填【114-1申請總表】第8列之B欄至CN欄'!C8</f>
        <v>臺中市立臺中女子高級中等學校</v>
      </c>
      <c r="B2" s="644"/>
      <c r="C2" s="644"/>
      <c r="D2" s="645"/>
      <c r="F2" s="704"/>
    </row>
    <row r="3" spans="1:6" s="126" customFormat="1" ht="31.8" customHeight="1">
      <c r="A3" s="646" t="s">
        <v>1059</v>
      </c>
      <c r="B3" s="646"/>
      <c r="C3" s="646"/>
      <c r="D3" s="646"/>
      <c r="F3" s="704"/>
    </row>
    <row r="4" spans="1:6" ht="55.8" customHeight="1">
      <c r="A4" s="647" t="s">
        <v>1183</v>
      </c>
      <c r="B4" s="647"/>
      <c r="C4" s="647"/>
      <c r="D4" s="647"/>
      <c r="F4" s="674"/>
    </row>
    <row r="5" spans="1:6" ht="71.400000000000006" customHeight="1">
      <c r="A5" s="108" t="s">
        <v>720</v>
      </c>
      <c r="B5" s="290" t="str">
        <f>'步驟1. 先填【114-1申請總表】第8列之B欄至CN欄'!E8</f>
        <v>大學部</v>
      </c>
      <c r="C5" s="108" t="s">
        <v>1153</v>
      </c>
      <c r="D5" s="290" t="str">
        <f>'步驟1. 先填【114-1申請總表】第8列之B欄至CN欄'!F8</f>
        <v>舊生</v>
      </c>
    </row>
    <row r="6" spans="1:6" ht="48" customHeight="1">
      <c r="A6" s="109" t="s">
        <v>679</v>
      </c>
      <c r="B6" s="109" t="s">
        <v>1154</v>
      </c>
      <c r="C6" s="109" t="s">
        <v>1155</v>
      </c>
      <c r="D6" s="109" t="s">
        <v>1156</v>
      </c>
    </row>
    <row r="7" spans="1:6" ht="47.4" customHeight="1">
      <c r="A7" s="291" t="str">
        <f>'步驟1. 先填【114-1申請總表】第8列之B欄至CN欄'!G8</f>
        <v>許大明</v>
      </c>
      <c r="B7" s="292" t="str">
        <f>'步驟1. 先填【114-1申請總表】第8列之B欄至CN欄'!H8</f>
        <v>英文系</v>
      </c>
      <c r="C7" s="292" t="str">
        <f>'步驟1. 先填【114-1申請總表】第8列之B欄至CN欄'!I8</f>
        <v>1</v>
      </c>
      <c r="D7" s="292" t="str">
        <f>'步驟1. 先填【114-1申請總表】第8列之B欄至CN欄'!J8</f>
        <v>甲</v>
      </c>
      <c r="F7" s="296"/>
    </row>
    <row r="8" spans="1:6" ht="72" customHeight="1">
      <c r="A8" s="109" t="s">
        <v>680</v>
      </c>
      <c r="B8" s="109" t="s">
        <v>681</v>
      </c>
      <c r="C8" s="109" t="s">
        <v>863</v>
      </c>
      <c r="D8" s="663" t="s">
        <v>310</v>
      </c>
    </row>
    <row r="9" spans="1:6" ht="54" customHeight="1">
      <c r="A9" s="292" t="str">
        <f>'步驟1. 先填【114-1申請總表】第8列之B欄至CN欄'!K8</f>
        <v>123456</v>
      </c>
      <c r="B9" s="292" t="str">
        <f>'步驟1. 先填【114-1申請總表】第8列之B欄至CN欄'!L8</f>
        <v>T123456789</v>
      </c>
      <c r="C9" s="293">
        <f>'步驟1. 先填【114-1申請總表】第8列之B欄至CN欄'!M8</f>
        <v>36526</v>
      </c>
      <c r="D9" s="663"/>
    </row>
    <row r="10" spans="1:6" ht="27" customHeight="1">
      <c r="A10" s="110" t="s">
        <v>721</v>
      </c>
      <c r="B10" s="668" t="s">
        <v>682</v>
      </c>
      <c r="C10" s="668"/>
      <c r="D10" s="663"/>
    </row>
    <row r="11" spans="1:6" ht="96" customHeight="1">
      <c r="A11" s="291" t="str">
        <f>'步驟1. 先填【114-1申請總表】第8列之B欄至CN欄'!N8</f>
        <v>低收入戶子女</v>
      </c>
      <c r="B11" s="635" t="str">
        <f>'步驟1. 先填【114-1申請總表】第8列之B欄至CN欄'!O8</f>
        <v>XX縣XX鄉XX村XX鄰XX路XX號XX樓</v>
      </c>
      <c r="C11" s="635"/>
      <c r="D11" s="663"/>
    </row>
    <row r="12" spans="1:6" ht="45" customHeight="1">
      <c r="A12" s="109" t="s">
        <v>956</v>
      </c>
      <c r="B12" s="668" t="s">
        <v>957</v>
      </c>
      <c r="C12" s="668"/>
      <c r="D12" s="109" t="s">
        <v>958</v>
      </c>
    </row>
    <row r="13" spans="1:6" ht="97.8" customHeight="1">
      <c r="A13" s="291" t="str">
        <f>'步驟1. 先填【114-1申請總表】第8列之B欄至CN欄'!P8</f>
        <v>1.助學獎學金</v>
      </c>
      <c r="B13" s="292" t="str">
        <f>'步驟1. 先填【114-1申請總表】第8列之B欄至CN欄'!Q8</f>
        <v>1：租屋</v>
      </c>
      <c r="C13" s="291">
        <f>'步驟1. 先填【114-1申請總表】第8列之B欄至CN欄'!R8</f>
        <v>10000</v>
      </c>
      <c r="D13" s="291" t="str">
        <f>'步驟1. 先填【114-1申請總表】第8列之B欄至CN欄'!S8</f>
        <v>M</v>
      </c>
    </row>
    <row r="14" spans="1:6" ht="46.8" customHeight="1">
      <c r="A14" s="110" t="s">
        <v>959</v>
      </c>
      <c r="B14" s="110" t="s">
        <v>960</v>
      </c>
      <c r="C14" s="110" t="s">
        <v>961</v>
      </c>
      <c r="D14" s="124" t="s">
        <v>962</v>
      </c>
    </row>
    <row r="15" spans="1:6" ht="103.2" customHeight="1">
      <c r="A15" s="291" t="str">
        <f>'步驟1. 先填【114-1申請總表】第8列之B欄至CN欄'!T8</f>
        <v>英文</v>
      </c>
      <c r="B15" s="294" t="str">
        <f>'步驟1. 先填【114-1申請總表】第8列之B欄至CN欄'!U8</f>
        <v>畫畫</v>
      </c>
      <c r="C15" s="294" t="str">
        <f>'步驟1. 先填【114-1申請總表】第8列之B欄至CN欄'!V8</f>
        <v>辯論社</v>
      </c>
      <c r="D15" s="291" t="str">
        <f>'步驟1. 先填【114-1申請總表】第8列之B欄至CN欄'!W8</f>
        <v>123@gmail.com</v>
      </c>
    </row>
    <row r="16" spans="1:6" ht="49.8" customHeight="1">
      <c r="A16" s="110" t="s">
        <v>963</v>
      </c>
      <c r="B16" s="109" t="s">
        <v>964</v>
      </c>
      <c r="C16" s="109" t="s">
        <v>965</v>
      </c>
      <c r="D16" s="110" t="s">
        <v>955</v>
      </c>
    </row>
    <row r="17" spans="1:4" ht="68.400000000000006" customHeight="1">
      <c r="A17" s="295" t="str">
        <f>'步驟1. 先填【114-1申請總表】第8列之B欄至CN欄'!X8</f>
        <v>0932123456</v>
      </c>
      <c r="B17" s="295" t="str">
        <f>'步驟1. 先填【114-1申請總表】第8列之B欄至CN欄'!Y8</f>
        <v>AA</v>
      </c>
      <c r="C17" s="291" t="str">
        <f>'步驟1. 先填【114-1申請總表】第8列之B欄至CN欄'!Z8</f>
        <v>Peter</v>
      </c>
      <c r="D17" s="295" t="str">
        <f>'步驟1. 先填【114-1申請總表】第8列之B欄至CN欄'!AA8</f>
        <v>breeze</v>
      </c>
    </row>
    <row r="18" spans="1:4" ht="50.4" customHeight="1">
      <c r="A18" s="110" t="s">
        <v>954</v>
      </c>
      <c r="B18" s="109" t="s">
        <v>953</v>
      </c>
      <c r="C18" s="110" t="s">
        <v>952</v>
      </c>
      <c r="D18" s="109" t="s">
        <v>951</v>
      </c>
    </row>
    <row r="19" spans="1:4" ht="57.6" customHeight="1">
      <c r="A19" s="294" t="str">
        <f>'步驟1. 先填【114-1申請總表】第8列之B欄至CN欄'!AB8</f>
        <v>許一二</v>
      </c>
      <c r="B19" s="294" t="str">
        <f>'步驟1. 先填【114-1申請總表】第8列之B欄至CN欄'!AC8</f>
        <v>T987654321</v>
      </c>
      <c r="C19" s="294" t="str">
        <f>'步驟1. 先填【114-1申請總表】第8列之B欄至CN欄'!AD8</f>
        <v>0966123456</v>
      </c>
      <c r="D19" s="294" t="str">
        <f>'步驟1. 先填【114-1申請總表】第8列之B欄至CN欄'!AE8</f>
        <v>02-12345678</v>
      </c>
    </row>
    <row r="20" spans="1:4" ht="57.6" customHeight="1">
      <c r="A20" s="234" t="s">
        <v>950</v>
      </c>
      <c r="B20" s="294" t="str">
        <f>'步驟1. 先填【114-1申請總表】第8列之B欄至CN欄'!AF8</f>
        <v>無打工</v>
      </c>
      <c r="C20" s="235"/>
      <c r="D20" s="236"/>
    </row>
    <row r="21" spans="1:4" ht="19.8">
      <c r="D21" s="105" t="s">
        <v>673</v>
      </c>
    </row>
    <row r="22" spans="1:4" ht="205.8" customHeight="1">
      <c r="A22" s="664" t="s">
        <v>894</v>
      </c>
      <c r="B22" s="664"/>
      <c r="C22" s="664"/>
      <c r="D22" s="664"/>
    </row>
    <row r="23" spans="1:4" ht="33" customHeight="1">
      <c r="A23" s="665" t="s">
        <v>676</v>
      </c>
      <c r="B23" s="666"/>
      <c r="C23" s="666"/>
      <c r="D23" s="667"/>
    </row>
    <row r="24" spans="1:4" ht="72.599999999999994" customHeight="1">
      <c r="A24" s="648" t="s">
        <v>722</v>
      </c>
      <c r="B24" s="649"/>
      <c r="C24" s="649"/>
      <c r="D24" s="650"/>
    </row>
    <row r="25" spans="1:4" ht="25.8" customHeight="1">
      <c r="A25" s="651" t="s">
        <v>1078</v>
      </c>
      <c r="B25" s="652"/>
      <c r="C25" s="652"/>
      <c r="D25" s="653"/>
    </row>
    <row r="26" spans="1:4" ht="123" customHeight="1">
      <c r="A26" s="657" t="s">
        <v>1040</v>
      </c>
      <c r="B26" s="658"/>
      <c r="C26" s="659" t="s">
        <v>1041</v>
      </c>
      <c r="D26" s="660"/>
    </row>
    <row r="27" spans="1:4" ht="40.799999999999997" customHeight="1">
      <c r="A27" s="366" t="s">
        <v>927</v>
      </c>
      <c r="B27" s="300" t="str">
        <f>'步驟1. 先填【114-1申請總表】第8列之B欄至CN欄'!AC8</f>
        <v>T987654321</v>
      </c>
      <c r="C27" s="367" t="s">
        <v>927</v>
      </c>
      <c r="D27" s="365" t="str">
        <f>'步驟1. 先填【114-1申請總表】第8列之B欄至CN欄'!L8</f>
        <v>T123456789</v>
      </c>
    </row>
    <row r="28" spans="1:4" ht="34.200000000000003" customHeight="1">
      <c r="A28" s="633" t="s">
        <v>1159</v>
      </c>
      <c r="B28" s="661"/>
      <c r="C28" s="662" t="s">
        <v>1160</v>
      </c>
      <c r="D28" s="634"/>
    </row>
    <row r="29" spans="1:4" ht="36.6" customHeight="1">
      <c r="A29" s="654" t="s">
        <v>312</v>
      </c>
      <c r="B29" s="655"/>
      <c r="C29" s="655"/>
      <c r="D29" s="656"/>
    </row>
    <row r="30" spans="1:4" ht="31.2" customHeight="1">
      <c r="A30" s="638" t="s">
        <v>1042</v>
      </c>
      <c r="B30" s="638"/>
      <c r="C30" s="638"/>
      <c r="D30" s="638"/>
    </row>
    <row r="31" spans="1:4" ht="49.8" customHeight="1">
      <c r="A31" s="102" t="s">
        <v>943</v>
      </c>
      <c r="B31" s="102" t="s">
        <v>944</v>
      </c>
      <c r="C31" s="103" t="s">
        <v>945</v>
      </c>
      <c r="D31" s="102" t="s">
        <v>946</v>
      </c>
    </row>
    <row r="32" spans="1:4" ht="63.6" customHeight="1">
      <c r="A32" s="295" t="str">
        <f>'步驟1. 先填【114-1申請總表】第8列之B欄至CN欄'!AG8</f>
        <v>AA</v>
      </c>
      <c r="B32" s="294" t="str">
        <f>'步驟1. 先填【114-1申請總表】第8列之B欄至CN欄'!AH8</f>
        <v>BB</v>
      </c>
      <c r="C32" s="294">
        <f>'步驟1. 先填【114-1申請總表】第8列之B欄至CN欄'!AI8</f>
        <v>1000</v>
      </c>
      <c r="D32" s="294" t="str">
        <f>'步驟1. 先填【114-1申請總表】第8列之B欄至CN欄'!AJ8</f>
        <v>1學期</v>
      </c>
    </row>
    <row r="33" spans="1:4" ht="48.6" customHeight="1">
      <c r="A33" s="102" t="s">
        <v>947</v>
      </c>
      <c r="B33" s="102" t="s">
        <v>948</v>
      </c>
      <c r="C33" s="705" t="s">
        <v>949</v>
      </c>
      <c r="D33" s="706"/>
    </row>
    <row r="34" spans="1:4" ht="60" customHeight="1">
      <c r="A34" s="295" t="str">
        <f>'步驟1. 先填【114-1申請總表】第8列之B欄至CN欄'!AK8</f>
        <v>2024/9/1</v>
      </c>
      <c r="B34" s="295" t="str">
        <f>'步驟1. 先填【114-1申請總表】第8列之B欄至CN欄'!AL8</f>
        <v>2025/1/1</v>
      </c>
      <c r="C34" s="707" t="str">
        <f>'步驟1. 先填【114-1申請總表】第8列之B欄至CN欄'!AM8</f>
        <v>AAA</v>
      </c>
      <c r="D34" s="708"/>
    </row>
    <row r="35" spans="1:4" ht="32.4" customHeight="1">
      <c r="A35" s="638" t="s">
        <v>313</v>
      </c>
      <c r="B35" s="638"/>
      <c r="C35" s="638"/>
      <c r="D35" s="638"/>
    </row>
    <row r="36" spans="1:4" ht="90.6" customHeight="1">
      <c r="A36" s="104" t="s">
        <v>940</v>
      </c>
      <c r="B36" s="635" t="str">
        <f>'步驟1. 先填【114-1申請總表】第8列之B欄至CN欄'!AN8</f>
        <v>家中單親，監護人無法工作，亦沒有提供學生本人生活費的能力。</v>
      </c>
      <c r="C36" s="636"/>
      <c r="D36" s="636"/>
    </row>
    <row r="37" spans="1:4" ht="66" customHeight="1">
      <c r="A37" s="104" t="s">
        <v>941</v>
      </c>
      <c r="B37" s="636" t="str">
        <f>'步驟1. 先填【114-1申請總表】第8列之B欄至CN欄'!AO8</f>
        <v>熱心助人，認真向學。</v>
      </c>
      <c r="C37" s="636"/>
      <c r="D37" s="636"/>
    </row>
    <row r="38" spans="1:4" ht="73.2" customHeight="1">
      <c r="A38" s="104" t="s">
        <v>1184</v>
      </c>
      <c r="B38" s="636" t="str">
        <f>'步驟1. 先填【114-1申請總表】第8列之B欄至CN欄'!AP8</f>
        <v>AAA</v>
      </c>
      <c r="C38" s="636"/>
      <c r="D38" s="636"/>
    </row>
    <row r="39" spans="1:4" ht="90" customHeight="1">
      <c r="A39" s="104" t="s">
        <v>942</v>
      </c>
      <c r="B39" s="635" t="str">
        <f>'步驟1. 先填【114-1申請總表】第8列之B欄至CN欄'!AQ8</f>
        <v>113/12/1上過媒體採訪</v>
      </c>
      <c r="C39" s="636"/>
      <c r="D39" s="636"/>
    </row>
    <row r="40" spans="1:4" ht="21.6" customHeight="1">
      <c r="D40" s="62" t="s">
        <v>674</v>
      </c>
    </row>
    <row r="41" spans="1:4" ht="31.2" customHeight="1">
      <c r="A41" s="638" t="s">
        <v>314</v>
      </c>
      <c r="B41" s="638"/>
      <c r="C41" s="638"/>
      <c r="D41" s="638"/>
    </row>
    <row r="42" spans="1:4" ht="82.8" customHeight="1">
      <c r="A42" s="637" t="s">
        <v>1157</v>
      </c>
      <c r="B42" s="637"/>
      <c r="C42" s="637"/>
      <c r="D42" s="637"/>
    </row>
    <row r="43" spans="1:4" ht="29.4" customHeight="1">
      <c r="A43" s="638" t="s">
        <v>315</v>
      </c>
      <c r="B43" s="638"/>
      <c r="C43" s="638"/>
      <c r="D43" s="638"/>
    </row>
    <row r="44" spans="1:4" ht="59.4" customHeight="1">
      <c r="A44" s="637" t="s">
        <v>1158</v>
      </c>
      <c r="B44" s="637"/>
      <c r="C44" s="637"/>
      <c r="D44" s="637"/>
    </row>
    <row r="45" spans="1:4" ht="33" customHeight="1">
      <c r="A45" s="640" t="s">
        <v>726</v>
      </c>
      <c r="B45" s="640"/>
      <c r="C45" s="640"/>
      <c r="D45" s="640"/>
    </row>
    <row r="46" spans="1:4" ht="61.8" customHeight="1">
      <c r="A46" s="641" t="s">
        <v>1079</v>
      </c>
      <c r="B46" s="641"/>
      <c r="C46" s="641"/>
      <c r="D46" s="641"/>
    </row>
    <row r="47" spans="1:4" ht="35.4" customHeight="1">
      <c r="A47" s="630" t="s">
        <v>727</v>
      </c>
      <c r="B47" s="630"/>
      <c r="C47" s="630"/>
      <c r="D47" s="630"/>
    </row>
    <row r="48" spans="1:4" ht="63" customHeight="1">
      <c r="A48" s="639" t="s">
        <v>1161</v>
      </c>
      <c r="B48" s="639"/>
      <c r="C48" s="639"/>
      <c r="D48" s="639"/>
    </row>
    <row r="49" spans="1:4" ht="35.4" customHeight="1">
      <c r="A49" s="700" t="s">
        <v>933</v>
      </c>
      <c r="B49" s="700"/>
      <c r="C49" s="700" t="s">
        <v>934</v>
      </c>
      <c r="D49" s="700"/>
    </row>
    <row r="50" spans="1:4" s="53" customFormat="1" ht="82.8" customHeight="1">
      <c r="A50" s="642" t="str">
        <f>'步驟1. 先填【114-1申請總表】第8列之B欄至CN欄'!BC8</f>
        <v>全國性/個人代表/第1名</v>
      </c>
      <c r="B50" s="642"/>
      <c r="C50" s="642" t="str">
        <f>'步驟1. 先填【114-1申請總表】第8列之B欄至CN欄'!BD8</f>
        <v>舞蹈</v>
      </c>
      <c r="D50" s="642"/>
    </row>
    <row r="51" spans="1:4" ht="33" customHeight="1">
      <c r="A51" s="640" t="s">
        <v>683</v>
      </c>
      <c r="B51" s="640"/>
      <c r="C51" s="640"/>
      <c r="D51" s="640"/>
    </row>
    <row r="52" spans="1:4" ht="80.400000000000006" customHeight="1">
      <c r="A52" s="641" t="s">
        <v>935</v>
      </c>
      <c r="B52" s="641"/>
      <c r="C52" s="641"/>
      <c r="D52" s="641"/>
    </row>
    <row r="53" spans="1:4" ht="34.200000000000003" customHeight="1">
      <c r="A53" s="630" t="s">
        <v>725</v>
      </c>
      <c r="B53" s="630"/>
      <c r="C53" s="630"/>
      <c r="D53" s="630"/>
    </row>
    <row r="54" spans="1:4" s="53" customFormat="1" ht="59.4" customHeight="1">
      <c r="A54" s="125" t="s">
        <v>936</v>
      </c>
      <c r="B54" s="125" t="s">
        <v>937</v>
      </c>
      <c r="C54" s="125" t="s">
        <v>938</v>
      </c>
      <c r="D54" s="125" t="s">
        <v>939</v>
      </c>
    </row>
    <row r="55" spans="1:4" s="53" customFormat="1" ht="59.4" customHeight="1">
      <c r="A55" s="297" t="str">
        <f>'步驟1. 先填【114-1申請總表】第8列之B欄至CN欄'!BE8</f>
        <v>食品衛生</v>
      </c>
      <c r="B55" s="298" t="str">
        <f>'步驟1. 先填【114-1申請總表】第8列之B欄至CN欄'!BF8</f>
        <v>123456</v>
      </c>
      <c r="C55" s="297" t="str">
        <f>'步驟1. 先填【114-1申請總表】第8列之B欄至CN欄'!BG8</f>
        <v>乙級</v>
      </c>
      <c r="D55" s="299" t="str">
        <f>'步驟1. 先填【114-1申請總表】第8列之B欄至CN欄'!BH8</f>
        <v>111/12/31</v>
      </c>
    </row>
    <row r="56" spans="1:4" ht="165" customHeight="1">
      <c r="A56" s="627" t="s">
        <v>1080</v>
      </c>
      <c r="B56" s="628"/>
      <c r="C56" s="628"/>
      <c r="D56" s="629"/>
    </row>
    <row r="57" spans="1:4" ht="105" customHeight="1">
      <c r="A57" s="631" t="s">
        <v>1040</v>
      </c>
      <c r="B57" s="632"/>
      <c r="C57" s="631" t="s">
        <v>1041</v>
      </c>
      <c r="D57" s="632"/>
    </row>
    <row r="58" spans="1:4" ht="39.6" customHeight="1">
      <c r="A58" s="286" t="s">
        <v>927</v>
      </c>
      <c r="B58" s="301" t="str">
        <f>'步驟1. 先填【114-1申請總表】第8列之B欄至CN欄'!AC8</f>
        <v>T987654321</v>
      </c>
      <c r="C58" s="286" t="s">
        <v>927</v>
      </c>
      <c r="D58" s="301" t="str">
        <f>'步驟1. 先填【114-1申請總表】第8列之B欄至CN欄'!L8</f>
        <v>T123456789</v>
      </c>
    </row>
    <row r="59" spans="1:4" ht="34.200000000000003" customHeight="1">
      <c r="A59" s="633" t="s">
        <v>1159</v>
      </c>
      <c r="B59" s="634"/>
      <c r="C59" s="633" t="s">
        <v>1160</v>
      </c>
      <c r="D59" s="634"/>
    </row>
    <row r="60" spans="1:4" ht="30" customHeight="1">
      <c r="A60" s="630" t="s">
        <v>311</v>
      </c>
      <c r="B60" s="630"/>
      <c r="C60" s="630"/>
      <c r="D60" s="630"/>
    </row>
    <row r="61" spans="1:4" ht="21.6" customHeight="1">
      <c r="A61" s="54"/>
      <c r="B61" s="54"/>
      <c r="C61" s="54"/>
      <c r="D61" s="106" t="s">
        <v>675</v>
      </c>
    </row>
    <row r="62" spans="1:4" ht="63.6" customHeight="1">
      <c r="A62" s="669" t="s">
        <v>316</v>
      </c>
      <c r="B62" s="670"/>
      <c r="C62" s="670"/>
      <c r="D62" s="671"/>
    </row>
    <row r="63" spans="1:4" ht="408.6" customHeight="1">
      <c r="A63" s="673" t="s">
        <v>1058</v>
      </c>
      <c r="B63" s="674"/>
      <c r="C63" s="674"/>
      <c r="D63" s="675"/>
    </row>
    <row r="64" spans="1:4" ht="391.2" customHeight="1">
      <c r="A64" s="673"/>
      <c r="B64" s="674"/>
      <c r="C64" s="674"/>
      <c r="D64" s="675"/>
    </row>
    <row r="65" spans="1:4" ht="109.8" customHeight="1">
      <c r="A65" s="353" t="s">
        <v>1020</v>
      </c>
      <c r="B65" s="354" t="str">
        <f>'步驟1. 先填【114-1申請總表】第8列之B欄至CN欄'!L8</f>
        <v>T123456789</v>
      </c>
      <c r="C65" s="683" t="s">
        <v>1039</v>
      </c>
      <c r="D65" s="684"/>
    </row>
    <row r="66" spans="1:4" ht="41.4" customHeight="1">
      <c r="A66" s="680" t="s">
        <v>1164</v>
      </c>
      <c r="B66" s="681"/>
      <c r="C66" s="681"/>
      <c r="D66" s="682"/>
    </row>
    <row r="67" spans="1:4" ht="131.4" customHeight="1">
      <c r="A67" s="353" t="s">
        <v>1019</v>
      </c>
      <c r="B67" s="354" t="str">
        <f>'步驟1. 先填【114-1申請總表】第8列之B欄至CN欄'!AC8</f>
        <v>T987654321</v>
      </c>
      <c r="C67" s="683" t="s">
        <v>1038</v>
      </c>
      <c r="D67" s="684"/>
    </row>
    <row r="68" spans="1:4" ht="33.6" customHeight="1">
      <c r="A68" s="677" t="s">
        <v>1162</v>
      </c>
      <c r="B68" s="678"/>
      <c r="C68" s="678"/>
      <c r="D68" s="679"/>
    </row>
    <row r="69" spans="1:4" ht="22.8" customHeight="1">
      <c r="A69" s="672" t="s">
        <v>311</v>
      </c>
      <c r="B69" s="672"/>
      <c r="C69" s="672"/>
      <c r="D69" s="672"/>
    </row>
    <row r="70" spans="1:4" ht="19.8">
      <c r="D70" s="105" t="s">
        <v>677</v>
      </c>
    </row>
    <row r="71" spans="1:4" ht="95.4" customHeight="1">
      <c r="A71" s="681" t="s">
        <v>1163</v>
      </c>
      <c r="B71" s="681"/>
      <c r="C71" s="681"/>
      <c r="D71" s="681"/>
    </row>
    <row r="72" spans="1:4" ht="361.2" customHeight="1">
      <c r="A72" s="685" t="s">
        <v>1034</v>
      </c>
      <c r="B72" s="686"/>
      <c r="C72" s="686"/>
      <c r="D72" s="687"/>
    </row>
    <row r="73" spans="1:4" ht="237" customHeight="1">
      <c r="A73" s="688" t="s">
        <v>1130</v>
      </c>
      <c r="B73" s="688"/>
      <c r="C73" s="688"/>
      <c r="D73" s="688"/>
    </row>
    <row r="74" spans="1:4" ht="42.6" customHeight="1">
      <c r="A74" s="370" t="s">
        <v>1054</v>
      </c>
      <c r="B74" s="369"/>
      <c r="C74" s="369"/>
      <c r="D74" s="369"/>
    </row>
    <row r="75" spans="1:4" ht="66" customHeight="1">
      <c r="A75" s="371" t="s">
        <v>1053</v>
      </c>
      <c r="B75" s="688"/>
      <c r="C75" s="688"/>
      <c r="D75" s="688"/>
    </row>
    <row r="76" spans="1:4" ht="42" customHeight="1">
      <c r="A76" s="368" t="s">
        <v>1037</v>
      </c>
      <c r="B76" s="689" t="str">
        <f>'步驟1. 先填【114-1申請總表】第8列之B欄至CN欄'!L8</f>
        <v>T123456789</v>
      </c>
      <c r="C76" s="689"/>
      <c r="D76" s="689"/>
    </row>
    <row r="77" spans="1:4" ht="39.6" customHeight="1">
      <c r="A77" s="368" t="s">
        <v>1035</v>
      </c>
      <c r="B77" s="689" t="str">
        <f>'步驟1. 先填【114-1申請總表】第8列之B欄至CN欄'!O8</f>
        <v>XX縣XX鄉XX村XX鄰XX路XX號XX樓</v>
      </c>
      <c r="C77" s="688"/>
      <c r="D77" s="688"/>
    </row>
    <row r="78" spans="1:4" ht="52.2" customHeight="1">
      <c r="A78" s="368" t="s">
        <v>1036</v>
      </c>
      <c r="B78" s="689" t="str">
        <f>'步驟1. 先填【114-1申請總表】第8列之B欄至CN欄'!X8</f>
        <v>0932123456</v>
      </c>
      <c r="C78" s="688"/>
      <c r="D78" s="688"/>
    </row>
    <row r="79" spans="1:4" ht="42.6" customHeight="1">
      <c r="A79" s="690" t="s">
        <v>1081</v>
      </c>
      <c r="B79" s="690"/>
      <c r="C79" s="690"/>
      <c r="D79" s="690"/>
    </row>
    <row r="80" spans="1:4" ht="73.2" customHeight="1">
      <c r="A80" s="688" t="s">
        <v>1047</v>
      </c>
      <c r="B80" s="688"/>
      <c r="C80" s="691"/>
      <c r="D80" s="691"/>
    </row>
    <row r="81" spans="1:4" ht="47.4" customHeight="1">
      <c r="A81" s="368" t="s">
        <v>1045</v>
      </c>
      <c r="B81" s="689" t="str">
        <f>'步驟1. 先填【114-1申請總表】第8列之B欄至CN欄'!AC8</f>
        <v>T987654321</v>
      </c>
      <c r="C81" s="688"/>
      <c r="D81" s="688"/>
    </row>
    <row r="82" spans="1:4" ht="41.4" customHeight="1">
      <c r="A82" s="368" t="s">
        <v>1046</v>
      </c>
      <c r="B82" s="689" t="str">
        <f>'步驟1. 先填【114-1申請總表】第8列之B欄至CN欄'!AD8</f>
        <v>0966123456</v>
      </c>
      <c r="C82" s="688"/>
      <c r="D82" s="688"/>
    </row>
    <row r="83" spans="1:4" ht="40.200000000000003" customHeight="1">
      <c r="A83" s="688" t="s">
        <v>1165</v>
      </c>
      <c r="B83" s="688"/>
      <c r="C83" s="688"/>
      <c r="D83" s="688"/>
    </row>
    <row r="84" spans="1:4" ht="19.8">
      <c r="D84" s="106" t="s">
        <v>1055</v>
      </c>
    </row>
    <row r="85" spans="1:4" ht="30.6" customHeight="1">
      <c r="A85" s="676" t="s">
        <v>678</v>
      </c>
      <c r="B85" s="676"/>
      <c r="C85" s="676"/>
      <c r="D85" s="676"/>
    </row>
    <row r="86" spans="1:4" ht="34.200000000000003" customHeight="1">
      <c r="A86" s="630" t="s">
        <v>1021</v>
      </c>
      <c r="B86" s="630"/>
      <c r="C86" s="630"/>
      <c r="D86" s="630"/>
    </row>
    <row r="87" spans="1:4" ht="52.2" customHeight="1">
      <c r="A87" s="641" t="s">
        <v>1022</v>
      </c>
      <c r="B87" s="641"/>
      <c r="C87" s="641"/>
      <c r="D87" s="641"/>
    </row>
    <row r="88" spans="1:4" ht="31.2" customHeight="1">
      <c r="A88" s="639" t="s">
        <v>1166</v>
      </c>
      <c r="B88" s="639"/>
      <c r="C88" s="639"/>
      <c r="D88" s="639"/>
    </row>
    <row r="89" spans="1:4" ht="27.6" customHeight="1">
      <c r="A89" s="639" t="s">
        <v>1168</v>
      </c>
      <c r="B89" s="639"/>
      <c r="C89" s="639"/>
      <c r="D89" s="639"/>
    </row>
    <row r="90" spans="1:4" ht="78.599999999999994" customHeight="1">
      <c r="A90" s="693" t="s">
        <v>1167</v>
      </c>
      <c r="B90" s="693"/>
      <c r="C90" s="693"/>
      <c r="D90" s="693"/>
    </row>
    <row r="91" spans="1:4" ht="36.6" customHeight="1">
      <c r="A91" s="694" t="s">
        <v>1023</v>
      </c>
      <c r="B91" s="695"/>
      <c r="C91" s="695"/>
      <c r="D91" s="696"/>
    </row>
    <row r="92" spans="1:4" ht="30" customHeight="1">
      <c r="A92" s="697" t="s">
        <v>1024</v>
      </c>
      <c r="B92" s="697"/>
      <c r="C92" s="698" t="s">
        <v>1025</v>
      </c>
      <c r="D92" s="698"/>
    </row>
    <row r="93" spans="1:4" ht="26.4" customHeight="1">
      <c r="A93" s="289" t="s">
        <v>328</v>
      </c>
      <c r="B93" s="355" t="s">
        <v>329</v>
      </c>
      <c r="C93" s="356" t="s">
        <v>328</v>
      </c>
      <c r="D93" s="357" t="s">
        <v>358</v>
      </c>
    </row>
    <row r="94" spans="1:4" ht="24.6">
      <c r="A94" s="358">
        <v>1</v>
      </c>
      <c r="B94" s="359" t="s">
        <v>330</v>
      </c>
      <c r="C94" s="356">
        <v>1</v>
      </c>
      <c r="D94" s="357" t="s">
        <v>359</v>
      </c>
    </row>
    <row r="95" spans="1:4" ht="24.6">
      <c r="A95" s="358">
        <v>2</v>
      </c>
      <c r="B95" s="359" t="s">
        <v>331</v>
      </c>
      <c r="C95" s="356">
        <v>2</v>
      </c>
      <c r="D95" s="357" t="s">
        <v>360</v>
      </c>
    </row>
    <row r="96" spans="1:4" ht="25.2" thickBot="1">
      <c r="A96" s="360">
        <v>3</v>
      </c>
      <c r="B96" s="361" t="s">
        <v>332</v>
      </c>
      <c r="C96" s="362">
        <v>3</v>
      </c>
      <c r="D96" s="363" t="s">
        <v>361</v>
      </c>
    </row>
    <row r="97" spans="1:4" ht="25.2" thickBot="1">
      <c r="A97" s="360">
        <v>4</v>
      </c>
      <c r="B97" s="361" t="s">
        <v>333</v>
      </c>
      <c r="C97" s="362">
        <v>4</v>
      </c>
      <c r="D97" s="363" t="s">
        <v>362</v>
      </c>
    </row>
    <row r="98" spans="1:4" ht="25.2" thickBot="1">
      <c r="A98" s="360">
        <v>5</v>
      </c>
      <c r="B98" s="361" t="s">
        <v>334</v>
      </c>
      <c r="C98" s="362">
        <v>5</v>
      </c>
      <c r="D98" s="363" t="s">
        <v>363</v>
      </c>
    </row>
    <row r="99" spans="1:4" ht="25.2" thickBot="1">
      <c r="A99" s="360">
        <v>6</v>
      </c>
      <c r="B99" s="361" t="s">
        <v>335</v>
      </c>
      <c r="C99" s="362">
        <v>6</v>
      </c>
      <c r="D99" s="363" t="s">
        <v>364</v>
      </c>
    </row>
    <row r="100" spans="1:4" ht="55.2" customHeight="1" thickBot="1">
      <c r="A100" s="360">
        <v>7</v>
      </c>
      <c r="B100" s="361" t="s">
        <v>336</v>
      </c>
      <c r="C100" s="362">
        <v>7</v>
      </c>
      <c r="D100" s="363" t="s">
        <v>365</v>
      </c>
    </row>
    <row r="101" spans="1:4" ht="25.2" thickBot="1">
      <c r="A101" s="360">
        <v>8</v>
      </c>
      <c r="B101" s="361" t="s">
        <v>337</v>
      </c>
      <c r="C101" s="362">
        <v>8</v>
      </c>
      <c r="D101" s="363" t="s">
        <v>366</v>
      </c>
    </row>
    <row r="102" spans="1:4" ht="25.2" thickBot="1">
      <c r="A102" s="360">
        <v>9</v>
      </c>
      <c r="B102" s="361" t="s">
        <v>338</v>
      </c>
      <c r="C102" s="362">
        <v>9</v>
      </c>
      <c r="D102" s="363" t="s">
        <v>367</v>
      </c>
    </row>
    <row r="103" spans="1:4" ht="25.2" thickBot="1">
      <c r="A103" s="360">
        <v>10</v>
      </c>
      <c r="B103" s="361" t="s">
        <v>339</v>
      </c>
      <c r="C103" s="362">
        <v>10</v>
      </c>
      <c r="D103" s="363" t="s">
        <v>368</v>
      </c>
    </row>
    <row r="104" spans="1:4" ht="25.2" thickBot="1">
      <c r="A104" s="360">
        <v>11</v>
      </c>
      <c r="B104" s="361" t="s">
        <v>340</v>
      </c>
      <c r="C104" s="362">
        <v>11</v>
      </c>
      <c r="D104" s="363" t="s">
        <v>369</v>
      </c>
    </row>
    <row r="105" spans="1:4" ht="25.2" thickBot="1">
      <c r="A105" s="360">
        <v>12</v>
      </c>
      <c r="B105" s="361" t="s">
        <v>341</v>
      </c>
      <c r="C105" s="362">
        <v>12</v>
      </c>
      <c r="D105" s="363" t="s">
        <v>370</v>
      </c>
    </row>
    <row r="106" spans="1:4" ht="25.2" thickBot="1">
      <c r="A106" s="360">
        <v>13</v>
      </c>
      <c r="B106" s="361" t="s">
        <v>342</v>
      </c>
      <c r="C106" s="362">
        <v>13</v>
      </c>
      <c r="D106" s="363" t="s">
        <v>371</v>
      </c>
    </row>
    <row r="107" spans="1:4" ht="25.2" thickBot="1">
      <c r="A107" s="360">
        <v>14</v>
      </c>
      <c r="B107" s="361" t="s">
        <v>343</v>
      </c>
      <c r="C107" s="362">
        <v>14</v>
      </c>
      <c r="D107" s="363" t="s">
        <v>372</v>
      </c>
    </row>
    <row r="108" spans="1:4" ht="49.8" thickBot="1">
      <c r="A108" s="360">
        <v>15</v>
      </c>
      <c r="B108" s="361" t="s">
        <v>344</v>
      </c>
      <c r="C108" s="362">
        <v>15</v>
      </c>
      <c r="D108" s="363" t="s">
        <v>373</v>
      </c>
    </row>
    <row r="109" spans="1:4" ht="25.2" thickBot="1">
      <c r="A109" s="360">
        <v>16</v>
      </c>
      <c r="B109" s="361" t="s">
        <v>345</v>
      </c>
      <c r="C109" s="362">
        <v>16</v>
      </c>
      <c r="D109" s="363" t="s">
        <v>374</v>
      </c>
    </row>
    <row r="110" spans="1:4" ht="49.8" thickBot="1">
      <c r="A110" s="360">
        <v>17</v>
      </c>
      <c r="B110" s="361" t="s">
        <v>346</v>
      </c>
      <c r="C110" s="362">
        <v>17</v>
      </c>
      <c r="D110" s="363" t="s">
        <v>375</v>
      </c>
    </row>
    <row r="111" spans="1:4" ht="25.2" thickBot="1">
      <c r="A111" s="360">
        <v>18</v>
      </c>
      <c r="B111" s="361" t="s">
        <v>347</v>
      </c>
      <c r="C111" s="362">
        <v>18</v>
      </c>
      <c r="D111" s="363" t="s">
        <v>376</v>
      </c>
    </row>
    <row r="112" spans="1:4" ht="49.8" thickBot="1">
      <c r="A112" s="360">
        <v>19</v>
      </c>
      <c r="B112" s="361" t="s">
        <v>348</v>
      </c>
      <c r="C112" s="362">
        <v>19</v>
      </c>
      <c r="D112" s="363" t="s">
        <v>377</v>
      </c>
    </row>
    <row r="113" spans="1:4" ht="49.8" thickBot="1">
      <c r="A113" s="360">
        <v>20</v>
      </c>
      <c r="B113" s="361" t="s">
        <v>349</v>
      </c>
      <c r="C113" s="362">
        <v>20</v>
      </c>
      <c r="D113" s="363" t="s">
        <v>378</v>
      </c>
    </row>
    <row r="114" spans="1:4" ht="25.2" thickBot="1">
      <c r="A114" s="360">
        <v>21</v>
      </c>
      <c r="B114" s="361" t="s">
        <v>350</v>
      </c>
      <c r="C114" s="362">
        <v>21</v>
      </c>
      <c r="D114" s="363" t="s">
        <v>379</v>
      </c>
    </row>
    <row r="115" spans="1:4" ht="25.2" thickBot="1">
      <c r="A115" s="360">
        <v>22</v>
      </c>
      <c r="B115" s="361" t="s">
        <v>351</v>
      </c>
      <c r="C115" s="362">
        <v>22</v>
      </c>
      <c r="D115" s="363" t="s">
        <v>380</v>
      </c>
    </row>
    <row r="116" spans="1:4" ht="25.2" thickBot="1">
      <c r="A116" s="360">
        <v>23</v>
      </c>
      <c r="B116" s="361" t="s">
        <v>352</v>
      </c>
      <c r="C116" s="364"/>
      <c r="D116" s="364"/>
    </row>
    <row r="117" spans="1:4" ht="25.2" thickBot="1">
      <c r="A117" s="360">
        <v>24</v>
      </c>
      <c r="B117" s="361" t="s">
        <v>353</v>
      </c>
      <c r="C117" s="364"/>
      <c r="D117" s="364"/>
    </row>
    <row r="118" spans="1:4" ht="25.2" thickBot="1">
      <c r="A118" s="360">
        <v>25</v>
      </c>
      <c r="B118" s="361" t="s">
        <v>354</v>
      </c>
      <c r="C118" s="364"/>
      <c r="D118" s="364"/>
    </row>
    <row r="119" spans="1:4" ht="25.2" thickBot="1">
      <c r="A119" s="360">
        <v>26</v>
      </c>
      <c r="B119" s="361" t="s">
        <v>355</v>
      </c>
      <c r="C119" s="364"/>
      <c r="D119" s="364"/>
    </row>
    <row r="120" spans="1:4" ht="25.2" thickBot="1">
      <c r="A120" s="360">
        <v>27</v>
      </c>
      <c r="B120" s="361" t="s">
        <v>356</v>
      </c>
      <c r="C120" s="364"/>
      <c r="D120" s="364"/>
    </row>
    <row r="121" spans="1:4" ht="25.2" thickBot="1">
      <c r="A121" s="360">
        <v>28</v>
      </c>
      <c r="B121" s="361" t="s">
        <v>357</v>
      </c>
      <c r="C121" s="364"/>
      <c r="D121" s="364"/>
    </row>
    <row r="122" spans="1:4" ht="27" customHeight="1">
      <c r="D122" s="105" t="s">
        <v>1056</v>
      </c>
    </row>
    <row r="123" spans="1:4" s="62" customFormat="1" ht="32.4" customHeight="1">
      <c r="A123" s="712" t="s">
        <v>701</v>
      </c>
      <c r="B123" s="712"/>
      <c r="C123" s="712"/>
      <c r="D123" s="712"/>
    </row>
    <row r="124" spans="1:4" s="62" customFormat="1" ht="31.2" customHeight="1">
      <c r="A124" s="711" t="s">
        <v>703</v>
      </c>
      <c r="B124" s="711"/>
      <c r="C124" s="711"/>
      <c r="D124" s="711"/>
    </row>
    <row r="125" spans="1:4" s="62" customFormat="1" ht="27.6" customHeight="1">
      <c r="A125" s="630" t="s">
        <v>702</v>
      </c>
      <c r="B125" s="630"/>
      <c r="C125" s="630"/>
      <c r="D125" s="630"/>
    </row>
    <row r="126" spans="1:4" s="62" customFormat="1" ht="30.6" customHeight="1">
      <c r="A126" s="693" t="s">
        <v>704</v>
      </c>
      <c r="B126" s="693"/>
      <c r="C126" s="693"/>
      <c r="D126" s="693"/>
    </row>
    <row r="127" spans="1:4" s="62" customFormat="1" ht="52.8" customHeight="1">
      <c r="A127" s="693" t="s">
        <v>728</v>
      </c>
      <c r="B127" s="693"/>
      <c r="C127" s="693"/>
      <c r="D127" s="693"/>
    </row>
    <row r="128" spans="1:4" s="62" customFormat="1" ht="28.2" customHeight="1">
      <c r="A128" s="693" t="s">
        <v>705</v>
      </c>
      <c r="B128" s="693"/>
      <c r="C128" s="693"/>
      <c r="D128" s="693"/>
    </row>
    <row r="129" spans="1:4" s="62" customFormat="1" ht="30" customHeight="1">
      <c r="A129" s="693" t="s">
        <v>706</v>
      </c>
      <c r="B129" s="693"/>
      <c r="C129" s="693"/>
      <c r="D129" s="693"/>
    </row>
    <row r="130" spans="1:4" s="62" customFormat="1" ht="30" customHeight="1">
      <c r="A130" s="699" t="s">
        <v>694</v>
      </c>
      <c r="B130" s="699"/>
      <c r="C130" s="699"/>
      <c r="D130" s="699"/>
    </row>
    <row r="131" spans="1:4" s="62" customFormat="1" ht="27.6" customHeight="1">
      <c r="A131" s="692" t="s">
        <v>1169</v>
      </c>
      <c r="B131" s="692"/>
      <c r="C131" s="692"/>
      <c r="D131" s="692"/>
    </row>
    <row r="132" spans="1:4" s="62" customFormat="1" ht="27.6" customHeight="1">
      <c r="A132" s="692" t="s">
        <v>1170</v>
      </c>
      <c r="B132" s="692"/>
      <c r="C132" s="692"/>
      <c r="D132" s="692"/>
    </row>
    <row r="133" spans="1:4" s="62" customFormat="1" ht="27.6" customHeight="1">
      <c r="A133" s="692" t="s">
        <v>1171</v>
      </c>
      <c r="B133" s="692"/>
      <c r="C133" s="692"/>
      <c r="D133" s="692"/>
    </row>
    <row r="134" spans="1:4" s="62" customFormat="1" ht="27.6" customHeight="1">
      <c r="A134" s="692" t="s">
        <v>1172</v>
      </c>
      <c r="B134" s="692"/>
      <c r="C134" s="692"/>
      <c r="D134" s="692"/>
    </row>
    <row r="135" spans="1:4" s="62" customFormat="1" ht="51.6" customHeight="1">
      <c r="A135" s="637" t="s">
        <v>1185</v>
      </c>
      <c r="B135" s="637"/>
      <c r="C135" s="637"/>
      <c r="D135" s="637"/>
    </row>
    <row r="136" spans="1:4" s="62" customFormat="1" ht="30" customHeight="1">
      <c r="A136" s="692" t="s">
        <v>1173</v>
      </c>
      <c r="B136" s="692"/>
      <c r="C136" s="692"/>
      <c r="D136" s="692"/>
    </row>
    <row r="137" spans="1:4" s="62" customFormat="1" ht="53.4" customHeight="1">
      <c r="A137" s="693" t="s">
        <v>1174</v>
      </c>
      <c r="B137" s="693"/>
      <c r="C137" s="693"/>
      <c r="D137" s="693"/>
    </row>
    <row r="138" spans="1:4" s="62" customFormat="1" ht="30" customHeight="1">
      <c r="A138" s="659" t="s">
        <v>1175</v>
      </c>
      <c r="B138" s="659"/>
      <c r="C138" s="659"/>
      <c r="D138" s="659"/>
    </row>
    <row r="139" spans="1:4" s="62" customFormat="1" ht="30" customHeight="1">
      <c r="A139" s="659" t="s">
        <v>1176</v>
      </c>
      <c r="B139" s="659"/>
      <c r="C139" s="659"/>
      <c r="D139" s="659"/>
    </row>
    <row r="140" spans="1:4" s="62" customFormat="1" ht="52.8" customHeight="1">
      <c r="A140" s="693" t="s">
        <v>1177</v>
      </c>
      <c r="B140" s="693"/>
      <c r="C140" s="693"/>
      <c r="D140" s="693"/>
    </row>
    <row r="141" spans="1:4" s="62" customFormat="1" ht="28.8" customHeight="1">
      <c r="A141" s="693" t="s">
        <v>1178</v>
      </c>
      <c r="B141" s="693"/>
      <c r="C141" s="693"/>
      <c r="D141" s="693"/>
    </row>
    <row r="142" spans="1:4" s="62" customFormat="1" ht="26.4" customHeight="1">
      <c r="A142" s="710" t="s">
        <v>695</v>
      </c>
      <c r="B142" s="710"/>
      <c r="C142" s="710"/>
      <c r="D142" s="710"/>
    </row>
    <row r="143" spans="1:4" s="62" customFormat="1" ht="28.8" customHeight="1">
      <c r="A143" s="711" t="s">
        <v>1018</v>
      </c>
      <c r="B143" s="711"/>
      <c r="C143" s="711"/>
      <c r="D143" s="711"/>
    </row>
    <row r="144" spans="1:4" s="62" customFormat="1" ht="121.8" customHeight="1">
      <c r="A144" s="693" t="s">
        <v>864</v>
      </c>
      <c r="B144" s="693"/>
      <c r="C144" s="693"/>
      <c r="D144" s="693"/>
    </row>
    <row r="145" spans="1:6" s="62" customFormat="1" ht="56.4" customHeight="1">
      <c r="A145" s="693" t="s">
        <v>723</v>
      </c>
      <c r="B145" s="693"/>
      <c r="C145" s="693"/>
      <c r="D145" s="693"/>
    </row>
    <row r="146" spans="1:6" s="62" customFormat="1" ht="57" customHeight="1">
      <c r="A146" s="693" t="s">
        <v>724</v>
      </c>
      <c r="B146" s="693"/>
      <c r="C146" s="693"/>
      <c r="D146" s="693"/>
    </row>
    <row r="147" spans="1:6" s="62" customFormat="1" ht="27.6" customHeight="1">
      <c r="A147" s="710" t="s">
        <v>696</v>
      </c>
      <c r="B147" s="710"/>
      <c r="C147" s="710"/>
      <c r="D147" s="710"/>
    </row>
    <row r="148" spans="1:6" s="62" customFormat="1" ht="30" customHeight="1">
      <c r="A148" s="713" t="s">
        <v>697</v>
      </c>
      <c r="B148" s="713"/>
      <c r="C148" s="713"/>
      <c r="D148" s="713"/>
    </row>
    <row r="149" spans="1:6" s="62" customFormat="1" ht="50.4" customHeight="1">
      <c r="A149" s="713" t="s">
        <v>698</v>
      </c>
      <c r="B149" s="713"/>
      <c r="C149" s="713"/>
      <c r="D149" s="713"/>
    </row>
    <row r="150" spans="1:6" s="62" customFormat="1" ht="28.8" customHeight="1">
      <c r="A150" s="674" t="s">
        <v>699</v>
      </c>
      <c r="B150" s="674"/>
      <c r="C150" s="674"/>
      <c r="D150" s="674"/>
    </row>
    <row r="151" spans="1:6" s="62" customFormat="1" ht="30.6" customHeight="1">
      <c r="A151" s="642" t="s">
        <v>700</v>
      </c>
      <c r="B151" s="642"/>
      <c r="C151" s="642"/>
      <c r="D151" s="642"/>
    </row>
    <row r="152" spans="1:6" s="62" customFormat="1" ht="52.8" customHeight="1">
      <c r="A152" s="642" t="s">
        <v>729</v>
      </c>
      <c r="B152" s="642"/>
      <c r="C152" s="642"/>
      <c r="D152" s="642"/>
    </row>
    <row r="153" spans="1:6" s="62" customFormat="1" ht="33" customHeight="1">
      <c r="A153" s="693" t="s">
        <v>1179</v>
      </c>
      <c r="B153" s="693"/>
      <c r="C153" s="693"/>
      <c r="D153" s="693"/>
    </row>
    <row r="154" spans="1:6" s="62" customFormat="1" ht="20.399999999999999" customHeight="1">
      <c r="A154" s="107"/>
      <c r="B154" s="107"/>
      <c r="C154" s="107"/>
      <c r="D154" s="106" t="s">
        <v>1057</v>
      </c>
    </row>
    <row r="155" spans="1:6" s="62" customFormat="1" ht="229.8" customHeight="1">
      <c r="A155" s="709" t="s">
        <v>1033</v>
      </c>
      <c r="B155" s="709"/>
      <c r="C155" s="709"/>
      <c r="D155" s="709"/>
      <c r="F155" s="61"/>
    </row>
    <row r="156" spans="1:6" s="62" customFormat="1" ht="36.6" customHeight="1">
      <c r="A156" s="702" t="s">
        <v>435</v>
      </c>
      <c r="B156" s="702"/>
      <c r="C156" s="702"/>
      <c r="D156" s="702"/>
    </row>
    <row r="157" spans="1:6" s="62" customFormat="1" ht="107.4" customHeight="1">
      <c r="A157" s="659" t="s">
        <v>1027</v>
      </c>
      <c r="B157" s="659"/>
      <c r="C157" s="659"/>
      <c r="D157" s="659"/>
      <c r="F157" s="123"/>
    </row>
    <row r="158" spans="1:6" s="62" customFormat="1" ht="58.2" customHeight="1">
      <c r="A158" s="693" t="s">
        <v>1026</v>
      </c>
      <c r="B158" s="659"/>
      <c r="C158" s="659"/>
      <c r="D158" s="659"/>
    </row>
    <row r="159" spans="1:6" s="63" customFormat="1" ht="39" customHeight="1">
      <c r="A159" s="701" t="s">
        <v>436</v>
      </c>
      <c r="B159" s="701"/>
      <c r="C159" s="701"/>
      <c r="D159" s="701"/>
    </row>
    <row r="160" spans="1:6" s="62" customFormat="1" ht="55.8" customHeight="1">
      <c r="A160" s="693" t="s">
        <v>1180</v>
      </c>
      <c r="B160" s="693"/>
      <c r="C160" s="693"/>
      <c r="D160" s="693"/>
    </row>
    <row r="161" spans="1:4" s="62" customFormat="1" ht="105" customHeight="1">
      <c r="A161" s="693" t="s">
        <v>1028</v>
      </c>
      <c r="B161" s="693"/>
      <c r="C161" s="693"/>
      <c r="D161" s="693"/>
    </row>
    <row r="162" spans="1:4" s="62" customFormat="1" ht="144" customHeight="1">
      <c r="A162" s="659" t="s">
        <v>684</v>
      </c>
      <c r="B162" s="659"/>
      <c r="C162" s="659"/>
      <c r="D162" s="659"/>
    </row>
    <row r="163" spans="1:4" s="62" customFormat="1" ht="121.2" customHeight="1">
      <c r="A163" s="659" t="s">
        <v>685</v>
      </c>
      <c r="B163" s="659"/>
      <c r="C163" s="659"/>
      <c r="D163" s="659"/>
    </row>
    <row r="164" spans="1:4" s="62" customFormat="1" ht="160.80000000000001" customHeight="1">
      <c r="A164" s="693" t="s">
        <v>1032</v>
      </c>
      <c r="B164" s="693"/>
      <c r="C164" s="693"/>
      <c r="D164" s="693"/>
    </row>
    <row r="165" spans="1:4" s="62" customFormat="1" ht="80.400000000000006" customHeight="1">
      <c r="A165" s="693" t="s">
        <v>1029</v>
      </c>
      <c r="B165" s="693"/>
      <c r="C165" s="693"/>
      <c r="D165" s="693"/>
    </row>
    <row r="166" spans="1:4" s="62" customFormat="1" ht="31.8" customHeight="1">
      <c r="A166" s="693" t="s">
        <v>1030</v>
      </c>
      <c r="B166" s="693"/>
      <c r="C166" s="693"/>
      <c r="D166" s="693"/>
    </row>
    <row r="167" spans="1:4" s="62" customFormat="1" ht="30.6" customHeight="1">
      <c r="A167" s="693" t="s">
        <v>1031</v>
      </c>
      <c r="B167" s="693"/>
      <c r="C167" s="693"/>
      <c r="D167" s="693"/>
    </row>
    <row r="168" spans="1:4" ht="19.8">
      <c r="D168" s="106" t="s">
        <v>1048</v>
      </c>
    </row>
  </sheetData>
  <sheetProtection password="CCC5" sheet="1" objects="1" scenarios="1" selectLockedCells="1"/>
  <mergeCells count="120">
    <mergeCell ref="A1:D1"/>
    <mergeCell ref="F1:F4"/>
    <mergeCell ref="C33:D33"/>
    <mergeCell ref="C34:D34"/>
    <mergeCell ref="A155:D155"/>
    <mergeCell ref="A140:D140"/>
    <mergeCell ref="A141:D141"/>
    <mergeCell ref="A142:D142"/>
    <mergeCell ref="A143:D143"/>
    <mergeCell ref="A144:D144"/>
    <mergeCell ref="A137:D137"/>
    <mergeCell ref="A123:D123"/>
    <mergeCell ref="A124:D124"/>
    <mergeCell ref="A125:D125"/>
    <mergeCell ref="A138:D138"/>
    <mergeCell ref="A139:D139"/>
    <mergeCell ref="A153:D153"/>
    <mergeCell ref="A145:D145"/>
    <mergeCell ref="A146:D146"/>
    <mergeCell ref="A147:D147"/>
    <mergeCell ref="A148:D148"/>
    <mergeCell ref="A149:D149"/>
    <mergeCell ref="A150:D150"/>
    <mergeCell ref="A89:D89"/>
    <mergeCell ref="A163:D163"/>
    <mergeCell ref="A165:D165"/>
    <mergeCell ref="A166:D166"/>
    <mergeCell ref="A167:D167"/>
    <mergeCell ref="B10:C10"/>
    <mergeCell ref="B11:C11"/>
    <mergeCell ref="A49:B49"/>
    <mergeCell ref="A50:B50"/>
    <mergeCell ref="C49:D49"/>
    <mergeCell ref="A164:D164"/>
    <mergeCell ref="A162:D162"/>
    <mergeCell ref="A158:D158"/>
    <mergeCell ref="A159:D159"/>
    <mergeCell ref="A160:D160"/>
    <mergeCell ref="A161:D161"/>
    <mergeCell ref="A156:D156"/>
    <mergeCell ref="A132:D132"/>
    <mergeCell ref="A133:D133"/>
    <mergeCell ref="A134:D134"/>
    <mergeCell ref="A135:D135"/>
    <mergeCell ref="A136:D136"/>
    <mergeCell ref="A157:D157"/>
    <mergeCell ref="A151:D151"/>
    <mergeCell ref="A152:D152"/>
    <mergeCell ref="A131:D131"/>
    <mergeCell ref="A90:D90"/>
    <mergeCell ref="A91:D91"/>
    <mergeCell ref="A92:B92"/>
    <mergeCell ref="C92:D92"/>
    <mergeCell ref="A126:D126"/>
    <mergeCell ref="A127:D127"/>
    <mergeCell ref="A128:D128"/>
    <mergeCell ref="A129:D129"/>
    <mergeCell ref="A130:D130"/>
    <mergeCell ref="A87:D87"/>
    <mergeCell ref="A88:D88"/>
    <mergeCell ref="A62:D62"/>
    <mergeCell ref="A69:D69"/>
    <mergeCell ref="A63:D64"/>
    <mergeCell ref="A85:D85"/>
    <mergeCell ref="A86:D86"/>
    <mergeCell ref="A68:D68"/>
    <mergeCell ref="A66:D66"/>
    <mergeCell ref="A71:D71"/>
    <mergeCell ref="C65:D65"/>
    <mergeCell ref="C67:D67"/>
    <mergeCell ref="A72:D72"/>
    <mergeCell ref="A73:D73"/>
    <mergeCell ref="B76:D76"/>
    <mergeCell ref="B77:D77"/>
    <mergeCell ref="B78:D78"/>
    <mergeCell ref="A79:D79"/>
    <mergeCell ref="A83:D83"/>
    <mergeCell ref="B81:D81"/>
    <mergeCell ref="B82:D82"/>
    <mergeCell ref="B75:D75"/>
    <mergeCell ref="A80:B80"/>
    <mergeCell ref="C80:D80"/>
    <mergeCell ref="A2:D2"/>
    <mergeCell ref="A3:D3"/>
    <mergeCell ref="A4:D4"/>
    <mergeCell ref="A35:D35"/>
    <mergeCell ref="A24:D24"/>
    <mergeCell ref="A25:D25"/>
    <mergeCell ref="A29:D29"/>
    <mergeCell ref="A30:D30"/>
    <mergeCell ref="A26:B26"/>
    <mergeCell ref="C26:D26"/>
    <mergeCell ref="A28:B28"/>
    <mergeCell ref="C28:D28"/>
    <mergeCell ref="D8:D11"/>
    <mergeCell ref="A22:D22"/>
    <mergeCell ref="A23:D23"/>
    <mergeCell ref="B12:C12"/>
    <mergeCell ref="A56:D56"/>
    <mergeCell ref="A60:D60"/>
    <mergeCell ref="A53:D53"/>
    <mergeCell ref="A57:B57"/>
    <mergeCell ref="C57:D57"/>
    <mergeCell ref="A59:B59"/>
    <mergeCell ref="C59:D59"/>
    <mergeCell ref="B36:D36"/>
    <mergeCell ref="B37:D37"/>
    <mergeCell ref="B38:D38"/>
    <mergeCell ref="B39:D39"/>
    <mergeCell ref="A42:D42"/>
    <mergeCell ref="A41:D41"/>
    <mergeCell ref="A48:D48"/>
    <mergeCell ref="A51:D51"/>
    <mergeCell ref="A52:D52"/>
    <mergeCell ref="C50:D50"/>
    <mergeCell ref="A43:D43"/>
    <mergeCell ref="A44:D44"/>
    <mergeCell ref="A45:D45"/>
    <mergeCell ref="A46:D46"/>
    <mergeCell ref="A47:D47"/>
  </mergeCells>
  <phoneticPr fontId="3" type="noConversion"/>
  <printOptions horizontalCentered="1"/>
  <pageMargins left="0" right="0" top="0" bottom="0" header="0" footer="0"/>
  <pageSetup paperSize="9" scale="69" fitToWidth="0" orientation="portrait" r:id="rId1"/>
  <rowBreaks count="6" manualBreakCount="6">
    <brk id="21" max="16383" man="1"/>
    <brk id="40" max="16383" man="1"/>
    <brk id="61" max="16383" man="1"/>
    <brk id="84" max="16383" man="1"/>
    <brk id="122" max="16383" man="1"/>
    <brk id="15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8"/>
  <dimension ref="A1:B21"/>
  <sheetViews>
    <sheetView view="pageBreakPreview" topLeftCell="A19" zoomScale="30" zoomScaleNormal="40" zoomScaleSheetLayoutView="30" workbookViewId="0">
      <selection activeCell="B26" sqref="B26"/>
    </sheetView>
  </sheetViews>
  <sheetFormatPr defaultRowHeight="55.8"/>
  <cols>
    <col min="1" max="1" width="134.44140625" style="228" customWidth="1"/>
    <col min="2" max="2" width="177.5546875" style="228" customWidth="1"/>
    <col min="3" max="3" width="8.88671875" style="228" customWidth="1"/>
    <col min="4" max="4" width="32.21875" style="228" customWidth="1"/>
    <col min="5" max="16384" width="8.88671875" style="228"/>
  </cols>
  <sheetData>
    <row r="1" spans="1:2" ht="168" customHeight="1">
      <c r="A1" s="714" t="s">
        <v>874</v>
      </c>
      <c r="B1" s="714"/>
    </row>
    <row r="2" spans="1:2" ht="409.6" customHeight="1">
      <c r="A2" s="715" t="s">
        <v>886</v>
      </c>
      <c r="B2" s="715"/>
    </row>
    <row r="3" spans="1:2" ht="409.6" customHeight="1">
      <c r="A3" s="715"/>
      <c r="B3" s="715"/>
    </row>
    <row r="4" spans="1:2" ht="327" customHeight="1">
      <c r="A4" s="715" t="s">
        <v>881</v>
      </c>
      <c r="B4" s="715"/>
    </row>
    <row r="5" spans="1:2" ht="135" customHeight="1">
      <c r="A5" s="233" t="s">
        <v>882</v>
      </c>
      <c r="B5" s="230" t="str">
        <f>'步驟1. 先填【114-1申請總表】第8列之B欄至CN欄'!G8</f>
        <v>許大明</v>
      </c>
    </row>
    <row r="6" spans="1:2" ht="135" customHeight="1">
      <c r="A6" s="233" t="s">
        <v>878</v>
      </c>
      <c r="B6" s="232" t="str">
        <f>'步驟1. 先填【114-1申請總表】第8列之B欄至CN欄'!L8</f>
        <v>T123456789</v>
      </c>
    </row>
    <row r="7" spans="1:2" ht="135" customHeight="1">
      <c r="A7" s="233" t="s">
        <v>879</v>
      </c>
      <c r="B7" s="232" t="str">
        <f>'步驟1. 先填【114-1申請總表】第8列之B欄至CN欄'!O8</f>
        <v>XX縣XX鄉XX村XX鄰XX路XX號XX樓</v>
      </c>
    </row>
    <row r="8" spans="1:2" ht="193.8" customHeight="1">
      <c r="A8" s="715" t="s">
        <v>1082</v>
      </c>
      <c r="B8" s="715"/>
    </row>
    <row r="9" spans="1:2" ht="135.6" customHeight="1">
      <c r="A9" s="231" t="s">
        <v>883</v>
      </c>
      <c r="B9" s="229" t="str">
        <f>'步驟1. 先填【114-1申請總表】第8列之B欄至CN欄'!AB8</f>
        <v>許一二</v>
      </c>
    </row>
    <row r="10" spans="1:2" ht="135.6" customHeight="1">
      <c r="A10" s="231" t="s">
        <v>875</v>
      </c>
      <c r="B10" s="229" t="str">
        <f>'步驟1. 先填【114-1申請總表】第8列之B欄至CN欄'!AC8</f>
        <v>T987654321</v>
      </c>
    </row>
    <row r="11" spans="1:2" ht="135.6" customHeight="1">
      <c r="A11" s="229" t="s">
        <v>884</v>
      </c>
      <c r="B11" s="229" t="str">
        <f>'步驟1. 先填【114-1申請總表】第8列之B欄至CN欄'!AD8</f>
        <v>0966123456</v>
      </c>
    </row>
    <row r="12" spans="1:2" ht="150.6" customHeight="1">
      <c r="A12" s="716" t="s">
        <v>1181</v>
      </c>
      <c r="B12" s="716"/>
    </row>
    <row r="13" spans="1:2" ht="137.4" customHeight="1">
      <c r="A13" s="717" t="s">
        <v>885</v>
      </c>
      <c r="B13" s="717"/>
    </row>
    <row r="14" spans="1:2" ht="178.2" customHeight="1">
      <c r="A14" s="714" t="s">
        <v>874</v>
      </c>
      <c r="B14" s="714"/>
    </row>
    <row r="15" spans="1:2" ht="409.6" customHeight="1">
      <c r="A15" s="715" t="s">
        <v>886</v>
      </c>
      <c r="B15" s="715"/>
    </row>
    <row r="16" spans="1:2" ht="409.6" customHeight="1">
      <c r="A16" s="715"/>
      <c r="B16" s="715"/>
    </row>
    <row r="17" spans="1:2" ht="364.2" customHeight="1">
      <c r="A17" s="715" t="s">
        <v>880</v>
      </c>
      <c r="B17" s="715"/>
    </row>
    <row r="18" spans="1:2" ht="152.4" customHeight="1">
      <c r="A18" s="231" t="s">
        <v>1017</v>
      </c>
      <c r="B18" s="229"/>
    </row>
    <row r="19" spans="1:2" ht="152.4" customHeight="1">
      <c r="A19" s="231" t="s">
        <v>878</v>
      </c>
      <c r="B19" s="232"/>
    </row>
    <row r="20" spans="1:2" ht="152.4" customHeight="1">
      <c r="A20" s="231" t="s">
        <v>879</v>
      </c>
      <c r="B20" s="232"/>
    </row>
    <row r="21" spans="1:2" s="229" customFormat="1" ht="205.8" customHeight="1">
      <c r="A21" s="716" t="s">
        <v>1181</v>
      </c>
      <c r="B21" s="716"/>
    </row>
  </sheetData>
  <sheetProtection password="CCC5" sheet="1" objects="1" scenarios="1"/>
  <mergeCells count="10">
    <mergeCell ref="A1:B1"/>
    <mergeCell ref="A8:B8"/>
    <mergeCell ref="A4:B4"/>
    <mergeCell ref="A21:B21"/>
    <mergeCell ref="A15:B16"/>
    <mergeCell ref="A2:B3"/>
    <mergeCell ref="A12:B12"/>
    <mergeCell ref="A13:B13"/>
    <mergeCell ref="A14:B14"/>
    <mergeCell ref="A17:B17"/>
  </mergeCells>
  <phoneticPr fontId="3" type="noConversion"/>
  <pageMargins left="0.7" right="0.7" top="0.75" bottom="0.75" header="0.3" footer="0.3"/>
  <pageSetup paperSize="9" scale="28" orientation="portrait" r:id="rId1"/>
  <rowBreaks count="1" manualBreakCount="1">
    <brk id="12" max="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9"/>
  <dimension ref="A1:B12"/>
  <sheetViews>
    <sheetView view="pageBreakPreview" zoomScale="30" zoomScaleNormal="40" zoomScaleSheetLayoutView="30" workbookViewId="0">
      <selection activeCell="B14" sqref="B14"/>
    </sheetView>
  </sheetViews>
  <sheetFormatPr defaultRowHeight="55.8"/>
  <cols>
    <col min="1" max="1" width="134.44140625" style="228" customWidth="1"/>
    <col min="2" max="2" width="177.5546875" style="228" customWidth="1"/>
    <col min="3" max="3" width="8.88671875" style="228" customWidth="1"/>
    <col min="4" max="4" width="32.21875" style="228" customWidth="1"/>
    <col min="5" max="16384" width="8.88671875" style="228"/>
  </cols>
  <sheetData>
    <row r="1" spans="1:2" ht="168" customHeight="1">
      <c r="A1" s="714" t="s">
        <v>887</v>
      </c>
      <c r="B1" s="714"/>
    </row>
    <row r="2" spans="1:2" ht="409.6" customHeight="1">
      <c r="A2" s="715" t="s">
        <v>888</v>
      </c>
      <c r="B2" s="715"/>
    </row>
    <row r="3" spans="1:2" ht="409.6" customHeight="1">
      <c r="A3" s="715"/>
      <c r="B3" s="715"/>
    </row>
    <row r="4" spans="1:2" ht="327" customHeight="1">
      <c r="A4" s="715" t="s">
        <v>881</v>
      </c>
      <c r="B4" s="715"/>
    </row>
    <row r="5" spans="1:2" ht="135" customHeight="1">
      <c r="A5" s="233" t="s">
        <v>882</v>
      </c>
      <c r="B5" s="230" t="str">
        <f>'步驟1. 先填【114-1申請總表】第8列之B欄至CN欄'!G8</f>
        <v>許大明</v>
      </c>
    </row>
    <row r="6" spans="1:2" ht="135" customHeight="1">
      <c r="A6" s="233" t="s">
        <v>878</v>
      </c>
      <c r="B6" s="232" t="str">
        <f>'步驟1. 先填【114-1申請總表】第8列之B欄至CN欄'!L8</f>
        <v>T123456789</v>
      </c>
    </row>
    <row r="7" spans="1:2" ht="135" customHeight="1">
      <c r="A7" s="233" t="s">
        <v>879</v>
      </c>
      <c r="B7" s="232" t="str">
        <f>'步驟1. 先填【114-1申請總表】第8列之B欄至CN欄'!O8</f>
        <v>XX縣XX鄉XX村XX鄰XX路XX號XX樓</v>
      </c>
    </row>
    <row r="8" spans="1:2" ht="193.8" customHeight="1">
      <c r="A8" s="715" t="s">
        <v>1082</v>
      </c>
      <c r="B8" s="715"/>
    </row>
    <row r="9" spans="1:2" ht="135.6" customHeight="1">
      <c r="A9" s="231" t="s">
        <v>883</v>
      </c>
      <c r="B9" s="229" t="str">
        <f>'步驟1. 先填【114-1申請總表】第8列之B欄至CN欄'!AB8</f>
        <v>許一二</v>
      </c>
    </row>
    <row r="10" spans="1:2" ht="135.6" customHeight="1">
      <c r="A10" s="231" t="s">
        <v>875</v>
      </c>
      <c r="B10" s="229" t="str">
        <f>'步驟1. 先填【114-1申請總表】第8列之B欄至CN欄'!AC8</f>
        <v>T987654321</v>
      </c>
    </row>
    <row r="11" spans="1:2" ht="135.6" customHeight="1">
      <c r="A11" s="229" t="s">
        <v>884</v>
      </c>
      <c r="B11" s="229" t="str">
        <f>'步驟1. 先填【114-1申請總表】第8列之B欄至CN欄'!AD8</f>
        <v>0966123456</v>
      </c>
    </row>
    <row r="12" spans="1:2" ht="150.6" customHeight="1">
      <c r="A12" s="716" t="s">
        <v>1181</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2"/>
  <dimension ref="A1:B12"/>
  <sheetViews>
    <sheetView view="pageBreakPreview" zoomScale="30" zoomScaleNormal="40" zoomScaleSheetLayoutView="30" workbookViewId="0">
      <selection activeCell="B15" sqref="B15"/>
    </sheetView>
  </sheetViews>
  <sheetFormatPr defaultRowHeight="55.8"/>
  <cols>
    <col min="1" max="1" width="134.44140625" style="228" customWidth="1"/>
    <col min="2" max="2" width="177.5546875" style="228" customWidth="1"/>
    <col min="3" max="3" width="8.88671875" style="228" customWidth="1"/>
    <col min="4" max="4" width="32.21875" style="228" customWidth="1"/>
    <col min="5" max="16384" width="8.88671875" style="228"/>
  </cols>
  <sheetData>
    <row r="1" spans="1:2" ht="168" customHeight="1">
      <c r="A1" s="714" t="s">
        <v>890</v>
      </c>
      <c r="B1" s="714"/>
    </row>
    <row r="2" spans="1:2" ht="409.6" customHeight="1">
      <c r="A2" s="715" t="s">
        <v>889</v>
      </c>
      <c r="B2" s="715"/>
    </row>
    <row r="3" spans="1:2" ht="409.6" customHeight="1">
      <c r="A3" s="715"/>
      <c r="B3" s="715"/>
    </row>
    <row r="4" spans="1:2" ht="327" customHeight="1">
      <c r="A4" s="715" t="s">
        <v>881</v>
      </c>
      <c r="B4" s="715"/>
    </row>
    <row r="5" spans="1:2" ht="135" customHeight="1">
      <c r="A5" s="233" t="s">
        <v>882</v>
      </c>
      <c r="B5" s="230" t="str">
        <f>'步驟1. 先填【114-1申請總表】第8列之B欄至CN欄'!G8</f>
        <v>許大明</v>
      </c>
    </row>
    <row r="6" spans="1:2" ht="135" customHeight="1">
      <c r="A6" s="233" t="s">
        <v>878</v>
      </c>
      <c r="B6" s="232" t="str">
        <f>'步驟1. 先填【114-1申請總表】第8列之B欄至CN欄'!L8</f>
        <v>T123456789</v>
      </c>
    </row>
    <row r="7" spans="1:2" ht="135" customHeight="1">
      <c r="A7" s="233" t="s">
        <v>879</v>
      </c>
      <c r="B7" s="232" t="str">
        <f>'步驟1. 先填【114-1申請總表】第8列之B欄至CN欄'!O8</f>
        <v>XX縣XX鄉XX村XX鄰XX路XX號XX樓</v>
      </c>
    </row>
    <row r="8" spans="1:2" ht="193.8" customHeight="1">
      <c r="A8" s="715" t="s">
        <v>1082</v>
      </c>
      <c r="B8" s="715"/>
    </row>
    <row r="9" spans="1:2" ht="135.6" customHeight="1">
      <c r="A9" s="231" t="s">
        <v>883</v>
      </c>
      <c r="B9" s="229" t="str">
        <f>'步驟1. 先填【114-1申請總表】第8列之B欄至CN欄'!AB8</f>
        <v>許一二</v>
      </c>
    </row>
    <row r="10" spans="1:2" ht="135.6" customHeight="1">
      <c r="A10" s="231" t="s">
        <v>875</v>
      </c>
      <c r="B10" s="229" t="str">
        <f>'步驟1. 先填【114-1申請總表】第8列之B欄至CN欄'!AC8</f>
        <v>T987654321</v>
      </c>
    </row>
    <row r="11" spans="1:2" ht="135.6" customHeight="1">
      <c r="A11" s="229" t="s">
        <v>884</v>
      </c>
      <c r="B11" s="229" t="str">
        <f>'步驟1. 先填【114-1申請總表】第8列之B欄至CN欄'!AD8</f>
        <v>0966123456</v>
      </c>
    </row>
    <row r="12" spans="1:2" ht="150.6" customHeight="1">
      <c r="A12" s="716" t="s">
        <v>1181</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3"/>
  <dimension ref="A1:B12"/>
  <sheetViews>
    <sheetView view="pageBreakPreview" zoomScale="30" zoomScaleNormal="40" zoomScaleSheetLayoutView="30" workbookViewId="0">
      <selection activeCell="B14" sqref="B14"/>
    </sheetView>
  </sheetViews>
  <sheetFormatPr defaultRowHeight="55.8"/>
  <cols>
    <col min="1" max="1" width="134.44140625" style="228" customWidth="1"/>
    <col min="2" max="2" width="177.5546875" style="228" customWidth="1"/>
    <col min="3" max="3" width="8.88671875" style="228" customWidth="1"/>
    <col min="4" max="4" width="32.21875" style="228" customWidth="1"/>
    <col min="5" max="16384" width="8.88671875" style="228"/>
  </cols>
  <sheetData>
    <row r="1" spans="1:2" ht="168" customHeight="1">
      <c r="A1" s="714" t="s">
        <v>891</v>
      </c>
      <c r="B1" s="714"/>
    </row>
    <row r="2" spans="1:2" ht="409.6" customHeight="1">
      <c r="A2" s="715" t="s">
        <v>892</v>
      </c>
      <c r="B2" s="715"/>
    </row>
    <row r="3" spans="1:2" ht="409.6" customHeight="1">
      <c r="A3" s="715"/>
      <c r="B3" s="715"/>
    </row>
    <row r="4" spans="1:2" ht="327" customHeight="1">
      <c r="A4" s="715" t="s">
        <v>881</v>
      </c>
      <c r="B4" s="715"/>
    </row>
    <row r="5" spans="1:2" ht="135" customHeight="1">
      <c r="A5" s="233" t="s">
        <v>882</v>
      </c>
      <c r="B5" s="230" t="str">
        <f>'步驟1. 先填【114-1申請總表】第8列之B欄至CN欄'!G8</f>
        <v>許大明</v>
      </c>
    </row>
    <row r="6" spans="1:2" ht="135" customHeight="1">
      <c r="A6" s="233" t="s">
        <v>878</v>
      </c>
      <c r="B6" s="232" t="str">
        <f>'步驟1. 先填【114-1申請總表】第8列之B欄至CN欄'!L8</f>
        <v>T123456789</v>
      </c>
    </row>
    <row r="7" spans="1:2" ht="135" customHeight="1">
      <c r="A7" s="233" t="s">
        <v>879</v>
      </c>
      <c r="B7" s="232" t="str">
        <f>'步驟1. 先填【114-1申請總表】第8列之B欄至CN欄'!O8</f>
        <v>XX縣XX鄉XX村XX鄰XX路XX號XX樓</v>
      </c>
    </row>
    <row r="8" spans="1:2" ht="193.8" customHeight="1">
      <c r="A8" s="715" t="s">
        <v>1082</v>
      </c>
      <c r="B8" s="715"/>
    </row>
    <row r="9" spans="1:2" ht="135.6" customHeight="1">
      <c r="A9" s="231" t="s">
        <v>883</v>
      </c>
      <c r="B9" s="229" t="str">
        <f>'步驟1. 先填【114-1申請總表】第8列之B欄至CN欄'!AB8</f>
        <v>許一二</v>
      </c>
    </row>
    <row r="10" spans="1:2" ht="135.6" customHeight="1">
      <c r="A10" s="231" t="s">
        <v>875</v>
      </c>
      <c r="B10" s="229" t="str">
        <f>'步驟1. 先填【114-1申請總表】第8列之B欄至CN欄'!AC8</f>
        <v>T987654321</v>
      </c>
    </row>
    <row r="11" spans="1:2" ht="135.6" customHeight="1">
      <c r="A11" s="229" t="s">
        <v>884</v>
      </c>
      <c r="B11" s="229" t="str">
        <f>'步驟1. 先填【114-1申請總表】第8列之B欄至CN欄'!AD8</f>
        <v>0966123456</v>
      </c>
    </row>
    <row r="12" spans="1:2" ht="150.6" customHeight="1">
      <c r="A12" s="716" t="s">
        <v>1181</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4">
    <tabColor theme="8" tint="0.79998168889431442"/>
  </sheetPr>
  <dimension ref="A1:B12"/>
  <sheetViews>
    <sheetView view="pageBreakPreview" zoomScale="30" zoomScaleNormal="40" zoomScaleSheetLayoutView="30" workbookViewId="0">
      <selection activeCell="B17" sqref="B17"/>
    </sheetView>
  </sheetViews>
  <sheetFormatPr defaultRowHeight="55.8"/>
  <cols>
    <col min="1" max="1" width="134.44140625" style="228" customWidth="1"/>
    <col min="2" max="2" width="177.5546875" style="228" customWidth="1"/>
    <col min="3" max="3" width="8.88671875" style="228" customWidth="1"/>
    <col min="4" max="4" width="32.21875" style="228" customWidth="1"/>
    <col min="5" max="16384" width="8.88671875" style="228"/>
  </cols>
  <sheetData>
    <row r="1" spans="1:2" ht="168" customHeight="1">
      <c r="A1" s="714" t="s">
        <v>1083</v>
      </c>
      <c r="B1" s="714"/>
    </row>
    <row r="2" spans="1:2" ht="409.6" customHeight="1">
      <c r="A2" s="718" t="s">
        <v>1084</v>
      </c>
      <c r="B2" s="718"/>
    </row>
    <row r="3" spans="1:2" ht="409.6" customHeight="1">
      <c r="A3" s="718"/>
      <c r="B3" s="718"/>
    </row>
    <row r="4" spans="1:2" ht="327" customHeight="1">
      <c r="A4" s="715" t="s">
        <v>881</v>
      </c>
      <c r="B4" s="715"/>
    </row>
    <row r="5" spans="1:2" ht="139.19999999999999" customHeight="1">
      <c r="A5" s="233" t="s">
        <v>882</v>
      </c>
      <c r="B5" s="230" t="str">
        <f>'步驟1. 先填【114-1申請總表】第8列之B欄至CN欄'!G8</f>
        <v>許大明</v>
      </c>
    </row>
    <row r="6" spans="1:2" ht="135" customHeight="1">
      <c r="A6" s="233" t="s">
        <v>878</v>
      </c>
      <c r="B6" s="232" t="str">
        <f>'步驟1. 先填【114-1申請總表】第8列之B欄至CN欄'!L8</f>
        <v>T123456789</v>
      </c>
    </row>
    <row r="7" spans="1:2" ht="135" customHeight="1">
      <c r="A7" s="233" t="s">
        <v>879</v>
      </c>
      <c r="B7" s="232" t="str">
        <f>'步驟1. 先填【114-1申請總表】第8列之B欄至CN欄'!O8</f>
        <v>XX縣XX鄉XX村XX鄰XX路XX號XX樓</v>
      </c>
    </row>
    <row r="8" spans="1:2" ht="193.8" customHeight="1">
      <c r="A8" s="715" t="s">
        <v>1082</v>
      </c>
      <c r="B8" s="715"/>
    </row>
    <row r="9" spans="1:2" ht="135.6" customHeight="1">
      <c r="A9" s="231" t="s">
        <v>883</v>
      </c>
      <c r="B9" s="229" t="str">
        <f>'步驟1. 先填【114-1申請總表】第8列之B欄至CN欄'!AB8</f>
        <v>許一二</v>
      </c>
    </row>
    <row r="10" spans="1:2" ht="135.6" customHeight="1">
      <c r="A10" s="231" t="s">
        <v>875</v>
      </c>
      <c r="B10" s="229" t="str">
        <f>'步驟1. 先填【114-1申請總表】第8列之B欄至CN欄'!AC8</f>
        <v>T987654321</v>
      </c>
    </row>
    <row r="11" spans="1:2" ht="135.6" customHeight="1">
      <c r="A11" s="229" t="s">
        <v>884</v>
      </c>
      <c r="B11" s="229" t="str">
        <f>'步驟1. 先填【114-1申請總表】第8列之B欄至CN欄'!AD8</f>
        <v>0966123456</v>
      </c>
    </row>
    <row r="12" spans="1:2" ht="150.6" customHeight="1">
      <c r="A12" s="716" t="s">
        <v>1182</v>
      </c>
      <c r="B12" s="716"/>
    </row>
  </sheetData>
  <sheetProtection password="CCC5" sheet="1" objects="1" scenarios="1"/>
  <mergeCells count="5">
    <mergeCell ref="A1:B1"/>
    <mergeCell ref="A2:B3"/>
    <mergeCell ref="A4:B4"/>
    <mergeCell ref="A8:B8"/>
    <mergeCell ref="A12:B12"/>
  </mergeCells>
  <phoneticPr fontId="3" type="noConversion"/>
  <pageMargins left="0.7" right="0.7" top="0.75" bottom="0.75" header="0.3" footer="0.3"/>
  <pageSetup paperSize="9" scale="2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5">
    <tabColor theme="8" tint="0.79998168889431442"/>
  </sheetPr>
  <dimension ref="A1:J26"/>
  <sheetViews>
    <sheetView view="pageBreakPreview" topLeftCell="A19" zoomScale="60" zoomScaleNormal="100" workbookViewId="0">
      <selection activeCell="G3" sqref="G3:J3"/>
    </sheetView>
  </sheetViews>
  <sheetFormatPr defaultColWidth="25.109375" defaultRowHeight="28.2"/>
  <cols>
    <col min="1" max="1" width="23.21875" style="382" customWidth="1"/>
    <col min="2" max="2" width="36.6640625" style="382" customWidth="1"/>
    <col min="3" max="3" width="7.77734375" style="382" customWidth="1"/>
    <col min="4" max="4" width="30.44140625" style="382" customWidth="1"/>
    <col min="5" max="5" width="7.77734375" style="382" customWidth="1"/>
    <col min="6" max="6" width="31.77734375" style="382" customWidth="1"/>
    <col min="7" max="7" width="7.77734375" style="382" customWidth="1"/>
    <col min="8" max="8" width="27.33203125" style="382" customWidth="1"/>
    <col min="9" max="9" width="7.77734375" style="382" customWidth="1"/>
    <col min="10" max="10" width="23.6640625" style="382" customWidth="1"/>
    <col min="11" max="16384" width="25.109375" style="382"/>
  </cols>
  <sheetData>
    <row r="1" spans="1:10" ht="55.2" customHeight="1">
      <c r="A1" s="719" t="s">
        <v>1115</v>
      </c>
      <c r="B1" s="719"/>
      <c r="C1" s="719"/>
      <c r="D1" s="719"/>
      <c r="E1" s="719"/>
      <c r="F1" s="719"/>
      <c r="G1" s="719"/>
      <c r="H1" s="719"/>
      <c r="I1" s="719"/>
      <c r="J1" s="719"/>
    </row>
    <row r="2" spans="1:10" ht="49.2" customHeight="1">
      <c r="A2" s="392" t="s">
        <v>1116</v>
      </c>
      <c r="B2" s="733" t="str">
        <f>'步驟1. 先填【114-1申請總表】第8列之B欄至CN欄'!C8</f>
        <v>臺中市立臺中女子高級中等學校</v>
      </c>
      <c r="C2" s="733"/>
      <c r="D2" s="733"/>
      <c r="E2" s="733"/>
      <c r="F2" s="733"/>
      <c r="G2" s="733"/>
      <c r="H2" s="392" t="s">
        <v>1117</v>
      </c>
      <c r="I2" s="733" t="str">
        <f>'步驟1. 先填【114-1申請總表】第8列之B欄至CN欄'!G8</f>
        <v>許大明</v>
      </c>
      <c r="J2" s="733"/>
    </row>
    <row r="3" spans="1:10" ht="43.2" customHeight="1">
      <c r="A3" s="392" t="s">
        <v>1119</v>
      </c>
      <c r="B3" s="720" t="str">
        <f>'步驟1. 先填【114-1申請總表】第8列之B欄至CN欄'!I8</f>
        <v>1</v>
      </c>
      <c r="C3" s="721"/>
      <c r="D3" s="721"/>
      <c r="E3" s="722"/>
      <c r="F3" s="392" t="s">
        <v>1118</v>
      </c>
      <c r="G3" s="720" t="str">
        <f>'步驟1. 先填【114-1申請總表】第8列之B欄至CN欄'!J8</f>
        <v>甲</v>
      </c>
      <c r="H3" s="721"/>
      <c r="I3" s="721"/>
      <c r="J3" s="722"/>
    </row>
    <row r="4" spans="1:10" ht="50.4" customHeight="1">
      <c r="A4" s="734" t="s">
        <v>1127</v>
      </c>
      <c r="B4" s="734"/>
      <c r="C4" s="734"/>
      <c r="D4" s="734"/>
      <c r="E4" s="734"/>
      <c r="F4" s="734"/>
      <c r="G4" s="734"/>
      <c r="H4" s="734"/>
      <c r="I4" s="734"/>
      <c r="J4" s="734"/>
    </row>
    <row r="5" spans="1:10" ht="75" customHeight="1">
      <c r="A5" s="387" t="s">
        <v>1121</v>
      </c>
      <c r="B5" s="388" t="s">
        <v>1125</v>
      </c>
      <c r="C5" s="731" t="s">
        <v>1122</v>
      </c>
      <c r="D5" s="732"/>
      <c r="E5" s="731" t="s">
        <v>1123</v>
      </c>
      <c r="F5" s="732"/>
      <c r="G5" s="731" t="s">
        <v>1124</v>
      </c>
      <c r="H5" s="732"/>
      <c r="I5" s="731" t="s">
        <v>1120</v>
      </c>
      <c r="J5" s="732"/>
    </row>
    <row r="6" spans="1:10" s="383" customFormat="1" ht="84" customHeight="1">
      <c r="A6" s="723" t="s">
        <v>1126</v>
      </c>
      <c r="B6" s="384" t="s">
        <v>1104</v>
      </c>
      <c r="C6" s="384"/>
      <c r="D6" s="384" t="s">
        <v>1086</v>
      </c>
      <c r="E6" s="384"/>
      <c r="F6" s="384" t="s">
        <v>1087</v>
      </c>
      <c r="G6" s="384"/>
      <c r="H6" s="384" t="s">
        <v>1088</v>
      </c>
      <c r="I6" s="384"/>
      <c r="J6" s="384" t="s">
        <v>1089</v>
      </c>
    </row>
    <row r="7" spans="1:10" s="383" customFormat="1" ht="48.6" customHeight="1">
      <c r="A7" s="724"/>
      <c r="B7" s="384" t="s">
        <v>1105</v>
      </c>
      <c r="C7" s="384"/>
      <c r="D7" s="384" t="s">
        <v>1106</v>
      </c>
      <c r="E7" s="384"/>
      <c r="F7" s="384" t="s">
        <v>1107</v>
      </c>
      <c r="G7" s="384"/>
      <c r="H7" s="384" t="s">
        <v>1108</v>
      </c>
      <c r="I7" s="384"/>
      <c r="J7" s="384" t="s">
        <v>1090</v>
      </c>
    </row>
    <row r="8" spans="1:10" s="383" customFormat="1" ht="79.8" customHeight="1">
      <c r="A8" s="724"/>
      <c r="B8" s="384" t="s">
        <v>1109</v>
      </c>
      <c r="C8" s="384"/>
      <c r="D8" s="384" t="s">
        <v>1091</v>
      </c>
      <c r="E8" s="384"/>
      <c r="F8" s="384" t="s">
        <v>1110</v>
      </c>
      <c r="G8" s="384"/>
      <c r="H8" s="384" t="s">
        <v>1092</v>
      </c>
      <c r="I8" s="384"/>
      <c r="J8" s="384" t="s">
        <v>1093</v>
      </c>
    </row>
    <row r="9" spans="1:10" s="383" customFormat="1" ht="84" customHeight="1">
      <c r="A9" s="724"/>
      <c r="B9" s="384" t="s">
        <v>1111</v>
      </c>
      <c r="C9" s="384"/>
      <c r="D9" s="384" t="s">
        <v>1094</v>
      </c>
      <c r="E9" s="384"/>
      <c r="F9" s="384" t="s">
        <v>1095</v>
      </c>
      <c r="G9" s="384"/>
      <c r="H9" s="384" t="s">
        <v>1096</v>
      </c>
      <c r="I9" s="384"/>
      <c r="J9" s="384" t="s">
        <v>1097</v>
      </c>
    </row>
    <row r="10" spans="1:10" s="383" customFormat="1" ht="87" customHeight="1">
      <c r="A10" s="725"/>
      <c r="B10" s="384" t="s">
        <v>1112</v>
      </c>
      <c r="C10" s="384"/>
      <c r="D10" s="384" t="s">
        <v>1098</v>
      </c>
      <c r="E10" s="384"/>
      <c r="F10" s="384" t="s">
        <v>1099</v>
      </c>
      <c r="G10" s="384"/>
      <c r="H10" s="384" t="s">
        <v>1100</v>
      </c>
      <c r="I10" s="384"/>
      <c r="J10" s="384" t="s">
        <v>1101</v>
      </c>
    </row>
    <row r="11" spans="1:10" s="391" customFormat="1" ht="58.2" customHeight="1">
      <c r="A11" s="389"/>
      <c r="B11" s="390" t="s">
        <v>1102</v>
      </c>
      <c r="C11" s="730" t="s">
        <v>1129</v>
      </c>
      <c r="D11" s="730"/>
      <c r="E11" s="730"/>
      <c r="F11" s="730"/>
      <c r="G11" s="730"/>
      <c r="H11" s="730"/>
      <c r="I11" s="730"/>
      <c r="J11" s="730"/>
    </row>
    <row r="12" spans="1:10" s="383" customFormat="1" ht="75" customHeight="1">
      <c r="A12" s="727" t="s">
        <v>1085</v>
      </c>
      <c r="B12" s="726" t="s">
        <v>1128</v>
      </c>
      <c r="C12" s="728" t="s">
        <v>1114</v>
      </c>
      <c r="D12" s="728"/>
      <c r="E12" s="728"/>
      <c r="F12" s="728"/>
      <c r="G12" s="728"/>
      <c r="H12" s="728"/>
      <c r="I12" s="728"/>
      <c r="J12" s="728"/>
    </row>
    <row r="13" spans="1:10" ht="73.2" customHeight="1">
      <c r="A13" s="727"/>
      <c r="B13" s="726"/>
      <c r="C13" s="728" t="s">
        <v>1113</v>
      </c>
      <c r="D13" s="728"/>
      <c r="E13" s="728"/>
      <c r="F13" s="728"/>
      <c r="G13" s="728"/>
      <c r="H13" s="728"/>
      <c r="I13" s="728"/>
      <c r="J13" s="728"/>
    </row>
    <row r="14" spans="1:10" ht="68.400000000000006" customHeight="1">
      <c r="A14" s="727"/>
      <c r="B14" s="385" t="s">
        <v>1103</v>
      </c>
      <c r="C14" s="729"/>
      <c r="D14" s="729"/>
      <c r="E14" s="729"/>
      <c r="F14" s="729"/>
      <c r="G14" s="729"/>
      <c r="H14" s="729"/>
      <c r="I14" s="729"/>
      <c r="J14" s="729"/>
    </row>
    <row r="15" spans="1:10" ht="43.8" customHeight="1">
      <c r="A15" s="386"/>
      <c r="B15" s="386"/>
      <c r="C15" s="386"/>
      <c r="D15" s="386"/>
      <c r="E15" s="386"/>
      <c r="F15" s="386"/>
      <c r="G15" s="386"/>
      <c r="H15" s="386"/>
      <c r="I15" s="386"/>
      <c r="J15" s="386"/>
    </row>
    <row r="16" spans="1:10" ht="50.4" customHeight="1">
      <c r="A16" s="734" t="s">
        <v>1127</v>
      </c>
      <c r="B16" s="734"/>
      <c r="C16" s="734"/>
      <c r="D16" s="734"/>
      <c r="E16" s="734"/>
      <c r="F16" s="734"/>
      <c r="G16" s="734"/>
      <c r="H16" s="734"/>
      <c r="I16" s="734"/>
      <c r="J16" s="734"/>
    </row>
    <row r="17" spans="1:10" ht="75" customHeight="1">
      <c r="A17" s="387" t="s">
        <v>1121</v>
      </c>
      <c r="B17" s="388" t="s">
        <v>1125</v>
      </c>
      <c r="C17" s="731" t="s">
        <v>1122</v>
      </c>
      <c r="D17" s="732"/>
      <c r="E17" s="731" t="s">
        <v>1123</v>
      </c>
      <c r="F17" s="732"/>
      <c r="G17" s="731" t="s">
        <v>1124</v>
      </c>
      <c r="H17" s="732"/>
      <c r="I17" s="731" t="s">
        <v>1120</v>
      </c>
      <c r="J17" s="732"/>
    </row>
    <row r="18" spans="1:10" s="383" customFormat="1" ht="84" customHeight="1">
      <c r="A18" s="723" t="s">
        <v>1126</v>
      </c>
      <c r="B18" s="384" t="s">
        <v>1104</v>
      </c>
      <c r="C18" s="384"/>
      <c r="D18" s="384" t="s">
        <v>1086</v>
      </c>
      <c r="E18" s="384"/>
      <c r="F18" s="384" t="s">
        <v>1087</v>
      </c>
      <c r="G18" s="384"/>
      <c r="H18" s="384" t="s">
        <v>1088</v>
      </c>
      <c r="I18" s="384"/>
      <c r="J18" s="384" t="s">
        <v>1089</v>
      </c>
    </row>
    <row r="19" spans="1:10" s="383" customFormat="1" ht="48.6" customHeight="1">
      <c r="A19" s="724"/>
      <c r="B19" s="384" t="s">
        <v>1105</v>
      </c>
      <c r="C19" s="384"/>
      <c r="D19" s="384" t="s">
        <v>1106</v>
      </c>
      <c r="E19" s="384"/>
      <c r="F19" s="384" t="s">
        <v>1107</v>
      </c>
      <c r="G19" s="384"/>
      <c r="H19" s="384" t="s">
        <v>1108</v>
      </c>
      <c r="I19" s="384"/>
      <c r="J19" s="384" t="s">
        <v>1090</v>
      </c>
    </row>
    <row r="20" spans="1:10" s="383" customFormat="1" ht="79.8" customHeight="1">
      <c r="A20" s="724"/>
      <c r="B20" s="384" t="s">
        <v>1109</v>
      </c>
      <c r="C20" s="384"/>
      <c r="D20" s="384" t="s">
        <v>1091</v>
      </c>
      <c r="E20" s="384"/>
      <c r="F20" s="384" t="s">
        <v>1110</v>
      </c>
      <c r="G20" s="384"/>
      <c r="H20" s="384" t="s">
        <v>1092</v>
      </c>
      <c r="I20" s="384"/>
      <c r="J20" s="384" t="s">
        <v>1093</v>
      </c>
    </row>
    <row r="21" spans="1:10" s="383" customFormat="1" ht="84" customHeight="1">
      <c r="A21" s="724"/>
      <c r="B21" s="384" t="s">
        <v>1111</v>
      </c>
      <c r="C21" s="384"/>
      <c r="D21" s="384" t="s">
        <v>1094</v>
      </c>
      <c r="E21" s="384"/>
      <c r="F21" s="384" t="s">
        <v>1095</v>
      </c>
      <c r="G21" s="384"/>
      <c r="H21" s="384" t="s">
        <v>1096</v>
      </c>
      <c r="I21" s="384"/>
      <c r="J21" s="384" t="s">
        <v>1097</v>
      </c>
    </row>
    <row r="22" spans="1:10" s="383" customFormat="1" ht="87" customHeight="1">
      <c r="A22" s="725"/>
      <c r="B22" s="384" t="s">
        <v>1112</v>
      </c>
      <c r="C22" s="384"/>
      <c r="D22" s="384" t="s">
        <v>1098</v>
      </c>
      <c r="E22" s="384"/>
      <c r="F22" s="384" t="s">
        <v>1099</v>
      </c>
      <c r="G22" s="384"/>
      <c r="H22" s="384" t="s">
        <v>1100</v>
      </c>
      <c r="I22" s="384"/>
      <c r="J22" s="384" t="s">
        <v>1101</v>
      </c>
    </row>
    <row r="23" spans="1:10" s="391" customFormat="1" ht="58.2" customHeight="1">
      <c r="A23" s="389"/>
      <c r="B23" s="390" t="s">
        <v>1102</v>
      </c>
      <c r="C23" s="730" t="s">
        <v>1129</v>
      </c>
      <c r="D23" s="730"/>
      <c r="E23" s="730"/>
      <c r="F23" s="730"/>
      <c r="G23" s="730"/>
      <c r="H23" s="730"/>
      <c r="I23" s="730"/>
      <c r="J23" s="730"/>
    </row>
    <row r="24" spans="1:10" s="383" customFormat="1" ht="75" customHeight="1">
      <c r="A24" s="727" t="s">
        <v>1085</v>
      </c>
      <c r="B24" s="726" t="s">
        <v>1128</v>
      </c>
      <c r="C24" s="728" t="s">
        <v>1114</v>
      </c>
      <c r="D24" s="728"/>
      <c r="E24" s="728"/>
      <c r="F24" s="728"/>
      <c r="G24" s="728"/>
      <c r="H24" s="728"/>
      <c r="I24" s="728"/>
      <c r="J24" s="728"/>
    </row>
    <row r="25" spans="1:10" ht="73.2" customHeight="1">
      <c r="A25" s="727"/>
      <c r="B25" s="726"/>
      <c r="C25" s="728" t="s">
        <v>1113</v>
      </c>
      <c r="D25" s="728"/>
      <c r="E25" s="728"/>
      <c r="F25" s="728"/>
      <c r="G25" s="728"/>
      <c r="H25" s="728"/>
      <c r="I25" s="728"/>
      <c r="J25" s="728"/>
    </row>
    <row r="26" spans="1:10" ht="68.400000000000006" customHeight="1">
      <c r="A26" s="727"/>
      <c r="B26" s="385" t="s">
        <v>1103</v>
      </c>
      <c r="C26" s="729"/>
      <c r="D26" s="729"/>
      <c r="E26" s="729"/>
      <c r="F26" s="729"/>
      <c r="G26" s="729"/>
      <c r="H26" s="729"/>
      <c r="I26" s="729"/>
      <c r="J26" s="729"/>
    </row>
  </sheetData>
  <sheetProtection password="CCC5" sheet="1" objects="1" scenarios="1"/>
  <mergeCells count="29">
    <mergeCell ref="E17:F17"/>
    <mergeCell ref="G17:H17"/>
    <mergeCell ref="I17:J17"/>
    <mergeCell ref="I2:J2"/>
    <mergeCell ref="B2:G2"/>
    <mergeCell ref="C5:D5"/>
    <mergeCell ref="E5:F5"/>
    <mergeCell ref="G5:H5"/>
    <mergeCell ref="I5:J5"/>
    <mergeCell ref="A4:J4"/>
    <mergeCell ref="A16:J16"/>
    <mergeCell ref="C17:D17"/>
    <mergeCell ref="A18:A22"/>
    <mergeCell ref="C23:J23"/>
    <mergeCell ref="A24:A26"/>
    <mergeCell ref="B24:B25"/>
    <mergeCell ref="C24:J24"/>
    <mergeCell ref="C25:J25"/>
    <mergeCell ref="C26:J26"/>
    <mergeCell ref="A1:J1"/>
    <mergeCell ref="G3:J3"/>
    <mergeCell ref="B3:E3"/>
    <mergeCell ref="A6:A10"/>
    <mergeCell ref="B12:B13"/>
    <mergeCell ref="A12:A14"/>
    <mergeCell ref="C13:J13"/>
    <mergeCell ref="C14:J14"/>
    <mergeCell ref="C11:J11"/>
    <mergeCell ref="C12:J12"/>
  </mergeCells>
  <phoneticPr fontId="3" type="noConversion"/>
  <printOptions horizontalCentered="1"/>
  <pageMargins left="0" right="0" top="0" bottom="0" header="0" footer="0"/>
  <pageSetup paperSize="9" scale="4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1"/>
  <dimension ref="A1:AE54"/>
  <sheetViews>
    <sheetView view="pageBreakPreview" zoomScale="64" zoomScaleNormal="70" zoomScaleSheetLayoutView="64" workbookViewId="0">
      <pane xSplit="2" ySplit="3" topLeftCell="H4" activePane="bottomRight" state="frozen"/>
      <selection pane="topRight" activeCell="C1" sqref="C1"/>
      <selection pane="bottomLeft" activeCell="A4" sqref="A4"/>
      <selection pane="bottomRight" activeCell="G5" sqref="G5"/>
    </sheetView>
  </sheetViews>
  <sheetFormatPr defaultColWidth="8.88671875" defaultRowHeight="17.399999999999999"/>
  <cols>
    <col min="1" max="1" width="17.21875" style="7" customWidth="1"/>
    <col min="2" max="2" width="19.77734375" style="8" customWidth="1"/>
    <col min="3" max="3" width="13.21875" style="7" customWidth="1"/>
    <col min="4" max="4" width="14.33203125" style="7" customWidth="1"/>
    <col min="5" max="5" width="13.6640625" style="7" customWidth="1"/>
    <col min="6" max="6" width="14.21875" style="7" customWidth="1"/>
    <col min="7" max="8" width="11.77734375" style="7" customWidth="1"/>
    <col min="9" max="9" width="13.88671875" style="7" customWidth="1"/>
    <col min="10" max="10" width="26.88671875" style="112" customWidth="1"/>
    <col min="11" max="11" width="19.21875" style="8" customWidth="1"/>
    <col min="12" max="12" width="24.21875" style="10" customWidth="1"/>
    <col min="13" max="13" width="20.33203125" style="7" customWidth="1"/>
    <col min="14" max="14" width="19.6640625" style="122" customWidth="1"/>
    <col min="15" max="15" width="20.5546875" style="122" customWidth="1"/>
    <col min="16" max="16" width="19.88671875" style="122" customWidth="1"/>
    <col min="17" max="17" width="18.44140625" style="122" customWidth="1"/>
    <col min="18" max="18" width="23.88671875" style="122" customWidth="1"/>
    <col min="19" max="20" width="18.5546875" style="7" customWidth="1"/>
    <col min="21" max="21" width="15.5546875" style="7" customWidth="1"/>
    <col min="22" max="22" width="16.5546875" style="7" customWidth="1"/>
    <col min="23" max="23" width="15.44140625" style="7" customWidth="1"/>
    <col min="24" max="24" width="16.6640625" style="7" customWidth="1"/>
    <col min="25" max="25" width="17.88671875" style="12" customWidth="1"/>
    <col min="26" max="28" width="19.5546875" style="120" customWidth="1"/>
    <col min="29" max="31" width="21.77734375" style="120" customWidth="1"/>
    <col min="32" max="16384" width="8.88671875" style="2"/>
  </cols>
  <sheetData>
    <row r="1" spans="1:31" ht="56.4" customHeight="1">
      <c r="A1" s="735" t="s">
        <v>0</v>
      </c>
      <c r="B1" s="736"/>
      <c r="C1" s="736"/>
      <c r="D1" s="736"/>
      <c r="E1" s="736"/>
      <c r="F1" s="736"/>
      <c r="G1" s="736"/>
      <c r="H1" s="736"/>
      <c r="I1" s="736"/>
      <c r="J1" s="736"/>
      <c r="K1" s="736"/>
      <c r="L1" s="736"/>
      <c r="M1" s="736"/>
      <c r="N1" s="602" t="s">
        <v>733</v>
      </c>
      <c r="O1" s="602"/>
      <c r="P1" s="602"/>
      <c r="Q1" s="602"/>
      <c r="R1" s="603"/>
      <c r="S1" s="737" t="s">
        <v>162</v>
      </c>
      <c r="T1" s="738"/>
      <c r="U1" s="738"/>
      <c r="V1" s="738"/>
      <c r="W1" s="738"/>
      <c r="X1" s="738"/>
      <c r="Y1" s="738"/>
      <c r="Z1" s="738"/>
      <c r="AA1" s="738"/>
      <c r="AB1" s="738"/>
      <c r="AC1" s="738"/>
      <c r="AD1" s="738"/>
      <c r="AE1" s="738"/>
    </row>
    <row r="2" spans="1:31" s="3" customFormat="1" ht="217.8" customHeight="1">
      <c r="A2" s="606" t="s">
        <v>1</v>
      </c>
      <c r="B2" s="606"/>
      <c r="C2" s="606"/>
      <c r="D2" s="606"/>
      <c r="E2" s="606"/>
      <c r="F2" s="606"/>
      <c r="G2" s="606"/>
      <c r="H2" s="606"/>
      <c r="I2" s="606"/>
      <c r="J2" s="606"/>
      <c r="K2" s="606"/>
      <c r="L2" s="606"/>
      <c r="M2" s="606"/>
      <c r="N2" s="607" t="s">
        <v>899</v>
      </c>
      <c r="O2" s="608"/>
      <c r="P2" s="608"/>
      <c r="Q2" s="609" t="s">
        <v>901</v>
      </c>
      <c r="R2" s="609"/>
      <c r="S2" s="739" t="s">
        <v>159</v>
      </c>
      <c r="T2" s="738"/>
      <c r="U2" s="738"/>
      <c r="V2" s="738"/>
      <c r="W2" s="738"/>
      <c r="X2" s="738"/>
      <c r="Y2" s="40" t="s">
        <v>160</v>
      </c>
      <c r="Z2" s="613" t="s">
        <v>692</v>
      </c>
      <c r="AA2" s="614"/>
      <c r="AB2" s="614"/>
      <c r="AC2" s="615" t="s">
        <v>693</v>
      </c>
      <c r="AD2" s="615"/>
      <c r="AE2" s="615"/>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70" customFormat="1" ht="49.95" customHeight="1">
      <c r="A4" s="144">
        <v>1</v>
      </c>
      <c r="B4" s="147">
        <f>'步驟1. 先填【114-1申請總表】第8列之B欄至CN欄'!G9</f>
        <v>0</v>
      </c>
      <c r="C4" s="114"/>
      <c r="D4" s="113">
        <v>1</v>
      </c>
      <c r="E4" s="113">
        <v>1</v>
      </c>
      <c r="F4" s="113">
        <v>0</v>
      </c>
      <c r="G4" s="114">
        <v>0</v>
      </c>
      <c r="H4" s="114">
        <v>0</v>
      </c>
      <c r="I4" s="113">
        <v>1</v>
      </c>
      <c r="J4" s="113" t="str">
        <f>'步驟1. 先填【114-1申請總表】第8列之B欄至CN欄'!C8</f>
        <v>臺中市立臺中女子高級中等學校</v>
      </c>
      <c r="K4" s="113" t="s">
        <v>412</v>
      </c>
      <c r="L4" s="237"/>
      <c r="M4" s="143"/>
      <c r="N4" s="167"/>
      <c r="O4" s="167"/>
      <c r="P4" s="167"/>
      <c r="Q4" s="167">
        <v>0</v>
      </c>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先填【114-1申請總表】第8列之B欄至CN欄'!$N$9="弱勢家庭子女",'步驟1. 先填【114-1申請總表】第8列之B欄至CN欄'!$N$9="弱勢家庭身障學生或身障人士子女")),U4*(G4=0)),"1","0")</f>
        <v>0</v>
      </c>
      <c r="W4" s="148" t="str">
        <f t="shared" ref="W4:W22" si="3">IF(U4*V4,"Y","N")</f>
        <v>N</v>
      </c>
      <c r="X4" s="740">
        <f>COUNTIF(U4:U22,"1")</f>
        <v>1</v>
      </c>
      <c r="Y4" s="741">
        <f>'步驟1. 先填【114-1申請總表】第8列之B欄至CN欄'!N9</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70" customFormat="1" ht="49.95" customHeight="1">
      <c r="A5" s="143"/>
      <c r="B5" s="114"/>
      <c r="C5" s="114"/>
      <c r="D5" s="114"/>
      <c r="E5" s="114"/>
      <c r="F5" s="114"/>
      <c r="G5" s="114">
        <v>0</v>
      </c>
      <c r="H5" s="114">
        <v>0</v>
      </c>
      <c r="I5" s="114"/>
      <c r="J5" s="114"/>
      <c r="K5" s="114"/>
      <c r="L5" s="167"/>
      <c r="M5" s="143"/>
      <c r="N5" s="167"/>
      <c r="O5" s="167"/>
      <c r="P5" s="167"/>
      <c r="Q5" s="167">
        <v>0</v>
      </c>
      <c r="R5" s="167"/>
      <c r="S5" s="148" t="str">
        <f t="shared" si="0"/>
        <v>1</v>
      </c>
      <c r="T5" s="148" t="str">
        <f t="shared" si="1"/>
        <v>1</v>
      </c>
      <c r="U5" s="148" t="str">
        <f t="shared" si="2"/>
        <v>0</v>
      </c>
      <c r="V5" s="148" t="str">
        <f>IF(AND((OR('步驟1. 先填【114-1申請總表】第8列之B欄至CN欄'!$N$9="弱勢家庭子女",'步驟1. 先填【114-1申請總表】第8列之B欄至CN欄'!$N$9="弱勢家庭身障學生或身障人士子女")),U5*(G5=0)),"1","0")</f>
        <v>0</v>
      </c>
      <c r="W5" s="148" t="str">
        <f t="shared" si="3"/>
        <v>N</v>
      </c>
      <c r="X5" s="740"/>
      <c r="Y5" s="741"/>
      <c r="Z5" s="626"/>
      <c r="AA5" s="626"/>
      <c r="AB5" s="626"/>
      <c r="AC5" s="616"/>
      <c r="AD5" s="616"/>
      <c r="AE5" s="616"/>
    </row>
    <row r="6" spans="1:31" s="170" customFormat="1" ht="49.95" customHeight="1">
      <c r="A6" s="143"/>
      <c r="B6" s="114"/>
      <c r="C6" s="114"/>
      <c r="D6" s="114"/>
      <c r="E6" s="114"/>
      <c r="F6" s="114"/>
      <c r="G6" s="114">
        <v>0</v>
      </c>
      <c r="H6" s="114">
        <v>0</v>
      </c>
      <c r="I6" s="114"/>
      <c r="J6" s="114"/>
      <c r="K6" s="114"/>
      <c r="L6" s="167"/>
      <c r="M6" s="143"/>
      <c r="N6" s="167"/>
      <c r="O6" s="167"/>
      <c r="P6" s="167"/>
      <c r="Q6" s="167">
        <v>0</v>
      </c>
      <c r="R6" s="167"/>
      <c r="S6" s="148" t="str">
        <f t="shared" si="0"/>
        <v>1</v>
      </c>
      <c r="T6" s="148" t="str">
        <f t="shared" si="1"/>
        <v>1</v>
      </c>
      <c r="U6" s="148" t="str">
        <f t="shared" si="2"/>
        <v>0</v>
      </c>
      <c r="V6" s="148" t="str">
        <f>IF(AND((OR('步驟1. 先填【114-1申請總表】第8列之B欄至CN欄'!$N$9="弱勢家庭子女",'步驟1. 先填【114-1申請總表】第8列之B欄至CN欄'!$N$9="弱勢家庭身障學生或身障人士子女")),U6*(G6=0)),"1","0")</f>
        <v>0</v>
      </c>
      <c r="W6" s="148" t="str">
        <f t="shared" si="3"/>
        <v>N</v>
      </c>
      <c r="X6" s="740"/>
      <c r="Y6" s="741"/>
      <c r="Z6" s="626"/>
      <c r="AA6" s="626"/>
      <c r="AB6" s="626"/>
      <c r="AC6" s="616"/>
      <c r="AD6" s="616"/>
      <c r="AE6" s="616"/>
    </row>
    <row r="7" spans="1:31" s="170" customFormat="1" ht="49.95" customHeight="1">
      <c r="A7" s="143"/>
      <c r="B7" s="81"/>
      <c r="C7" s="114"/>
      <c r="D7" s="114"/>
      <c r="E7" s="114"/>
      <c r="F7" s="114"/>
      <c r="G7" s="114">
        <v>0</v>
      </c>
      <c r="H7" s="114">
        <v>0</v>
      </c>
      <c r="I7" s="114"/>
      <c r="J7" s="114"/>
      <c r="K7" s="114"/>
      <c r="L7" s="167"/>
      <c r="M7" s="143"/>
      <c r="N7" s="167"/>
      <c r="O7" s="167"/>
      <c r="P7" s="167"/>
      <c r="Q7" s="167">
        <v>0</v>
      </c>
      <c r="R7" s="167"/>
      <c r="S7" s="148" t="str">
        <f t="shared" si="0"/>
        <v>1</v>
      </c>
      <c r="T7" s="148" t="str">
        <f t="shared" si="1"/>
        <v>1</v>
      </c>
      <c r="U7" s="148" t="str">
        <f t="shared" si="2"/>
        <v>0</v>
      </c>
      <c r="V7" s="148" t="str">
        <f>IF(AND((OR('步驟1. 先填【114-1申請總表】第8列之B欄至CN欄'!$N$9="弱勢家庭子女",'步驟1. 先填【114-1申請總表】第8列之B欄至CN欄'!$N$9="弱勢家庭身障學生或身障人士子女")),U7*(G7=0)),"1","0")</f>
        <v>0</v>
      </c>
      <c r="W7" s="148" t="str">
        <f t="shared" si="3"/>
        <v>N</v>
      </c>
      <c r="X7" s="740"/>
      <c r="Y7" s="741"/>
      <c r="Z7" s="626"/>
      <c r="AA7" s="626"/>
      <c r="AB7" s="626"/>
      <c r="AC7" s="616"/>
      <c r="AD7" s="616"/>
      <c r="AE7" s="616"/>
    </row>
    <row r="8" spans="1:31" s="170" customFormat="1" ht="49.95" customHeight="1">
      <c r="A8" s="143"/>
      <c r="B8" s="114"/>
      <c r="C8" s="114"/>
      <c r="D8" s="114"/>
      <c r="E8" s="114"/>
      <c r="F8" s="114"/>
      <c r="G8" s="114">
        <v>0</v>
      </c>
      <c r="H8" s="114">
        <v>0</v>
      </c>
      <c r="I8" s="114"/>
      <c r="J8" s="114"/>
      <c r="K8" s="114"/>
      <c r="L8" s="167"/>
      <c r="M8" s="143"/>
      <c r="N8" s="167"/>
      <c r="O8" s="167"/>
      <c r="P8" s="167"/>
      <c r="Q8" s="167">
        <v>0</v>
      </c>
      <c r="R8" s="167"/>
      <c r="S8" s="148" t="str">
        <f t="shared" si="0"/>
        <v>1</v>
      </c>
      <c r="T8" s="148" t="str">
        <f t="shared" si="1"/>
        <v>1</v>
      </c>
      <c r="U8" s="148" t="str">
        <f t="shared" si="2"/>
        <v>0</v>
      </c>
      <c r="V8" s="148" t="str">
        <f>IF(AND((OR('步驟1. 先填【114-1申請總表】第8列之B欄至CN欄'!$N$9="弱勢家庭子女",'步驟1. 先填【114-1申請總表】第8列之B欄至CN欄'!$N$9="弱勢家庭身障學生或身障人士子女")),U8*(G8=0)),"1","0")</f>
        <v>0</v>
      </c>
      <c r="W8" s="148" t="str">
        <f t="shared" si="3"/>
        <v>N</v>
      </c>
      <c r="X8" s="740"/>
      <c r="Y8" s="741"/>
      <c r="Z8" s="626"/>
      <c r="AA8" s="626"/>
      <c r="AB8" s="626"/>
      <c r="AC8" s="616"/>
      <c r="AD8" s="616"/>
      <c r="AE8" s="616"/>
    </row>
    <row r="9" spans="1:31" s="170" customFormat="1" ht="49.95" customHeight="1">
      <c r="A9" s="143"/>
      <c r="B9" s="114"/>
      <c r="C9" s="114"/>
      <c r="D9" s="114"/>
      <c r="E9" s="114"/>
      <c r="F9" s="114"/>
      <c r="G9" s="114">
        <v>0</v>
      </c>
      <c r="H9" s="114">
        <v>0</v>
      </c>
      <c r="I9" s="114"/>
      <c r="J9" s="114"/>
      <c r="K9" s="114"/>
      <c r="L9" s="167"/>
      <c r="M9" s="143"/>
      <c r="N9" s="167"/>
      <c r="O9" s="167"/>
      <c r="P9" s="167"/>
      <c r="Q9" s="167">
        <v>0</v>
      </c>
      <c r="R9" s="167"/>
      <c r="S9" s="148" t="str">
        <f t="shared" si="0"/>
        <v>1</v>
      </c>
      <c r="T9" s="148" t="str">
        <f t="shared" si="1"/>
        <v>1</v>
      </c>
      <c r="U9" s="148" t="str">
        <f t="shared" si="2"/>
        <v>0</v>
      </c>
      <c r="V9" s="148" t="str">
        <f>IF(AND((OR('步驟1. 先填【114-1申請總表】第8列之B欄至CN欄'!$N$9="弱勢家庭子女",'步驟1. 先填【114-1申請總表】第8列之B欄至CN欄'!$N$9="弱勢家庭身障學生或身障人士子女")),U9*(G9=0)),"1","0")</f>
        <v>0</v>
      </c>
      <c r="W9" s="148" t="str">
        <f t="shared" si="3"/>
        <v>N</v>
      </c>
      <c r="X9" s="740"/>
      <c r="Y9" s="741"/>
      <c r="Z9" s="626"/>
      <c r="AA9" s="626"/>
      <c r="AB9" s="626"/>
      <c r="AC9" s="616"/>
      <c r="AD9" s="616"/>
      <c r="AE9" s="616"/>
    </row>
    <row r="10" spans="1:31" s="170" customFormat="1" ht="49.95" customHeight="1">
      <c r="A10" s="143"/>
      <c r="B10" s="114"/>
      <c r="C10" s="114"/>
      <c r="D10" s="114"/>
      <c r="E10" s="114"/>
      <c r="F10" s="114"/>
      <c r="G10" s="114">
        <v>0</v>
      </c>
      <c r="H10" s="114">
        <v>0</v>
      </c>
      <c r="I10" s="114"/>
      <c r="J10" s="114"/>
      <c r="K10" s="114"/>
      <c r="L10" s="167"/>
      <c r="M10" s="143"/>
      <c r="N10" s="167"/>
      <c r="O10" s="167"/>
      <c r="P10" s="167"/>
      <c r="Q10" s="167">
        <v>0</v>
      </c>
      <c r="R10" s="167"/>
      <c r="S10" s="148" t="str">
        <f t="shared" si="0"/>
        <v>1</v>
      </c>
      <c r="T10" s="148" t="str">
        <f t="shared" si="1"/>
        <v>1</v>
      </c>
      <c r="U10" s="148" t="str">
        <f t="shared" si="2"/>
        <v>0</v>
      </c>
      <c r="V10" s="148" t="str">
        <f>IF(AND((OR('步驟1. 先填【114-1申請總表】第8列之B欄至CN欄'!$N$9="弱勢家庭子女",'步驟1. 先填【114-1申請總表】第8列之B欄至CN欄'!$N$9="弱勢家庭身障學生或身障人士子女")),U10*(G10=0)),"1","0")</f>
        <v>0</v>
      </c>
      <c r="W10" s="148" t="str">
        <f t="shared" si="3"/>
        <v>N</v>
      </c>
      <c r="X10" s="740"/>
      <c r="Y10" s="741"/>
      <c r="Z10" s="626"/>
      <c r="AA10" s="626"/>
      <c r="AB10" s="626"/>
      <c r="AC10" s="616"/>
      <c r="AD10" s="616"/>
      <c r="AE10" s="616"/>
    </row>
    <row r="11" spans="1:31" s="170" customFormat="1" ht="49.95" customHeight="1">
      <c r="A11" s="143"/>
      <c r="B11" s="114"/>
      <c r="C11" s="114"/>
      <c r="D11" s="114"/>
      <c r="E11" s="114"/>
      <c r="F11" s="114"/>
      <c r="G11" s="114">
        <v>0</v>
      </c>
      <c r="H11" s="114">
        <v>0</v>
      </c>
      <c r="I11" s="114"/>
      <c r="J11" s="114"/>
      <c r="K11" s="114"/>
      <c r="L11" s="167"/>
      <c r="M11" s="143"/>
      <c r="N11" s="167"/>
      <c r="O11" s="167"/>
      <c r="P11" s="167"/>
      <c r="Q11" s="167">
        <v>0</v>
      </c>
      <c r="R11" s="167"/>
      <c r="S11" s="148" t="str">
        <f t="shared" si="0"/>
        <v>1</v>
      </c>
      <c r="T11" s="148" t="str">
        <f t="shared" si="1"/>
        <v>1</v>
      </c>
      <c r="U11" s="148" t="str">
        <f t="shared" si="2"/>
        <v>0</v>
      </c>
      <c r="V11" s="148" t="str">
        <f>IF(AND((OR('步驟1. 先填【114-1申請總表】第8列之B欄至CN欄'!$N$9="弱勢家庭子女",'步驟1. 先填【114-1申請總表】第8列之B欄至CN欄'!$N$9="弱勢家庭身障學生或身障人士子女")),U11*(G11=0)),"1","0")</f>
        <v>0</v>
      </c>
      <c r="W11" s="148" t="str">
        <f t="shared" si="3"/>
        <v>N</v>
      </c>
      <c r="X11" s="740"/>
      <c r="Y11" s="741"/>
      <c r="Z11" s="626"/>
      <c r="AA11" s="626"/>
      <c r="AB11" s="626"/>
      <c r="AC11" s="616"/>
      <c r="AD11" s="616"/>
      <c r="AE11" s="616"/>
    </row>
    <row r="12" spans="1:31" s="170" customFormat="1" ht="49.95" customHeight="1">
      <c r="A12" s="143"/>
      <c r="B12" s="114"/>
      <c r="C12" s="114"/>
      <c r="D12" s="114"/>
      <c r="E12" s="114"/>
      <c r="F12" s="114"/>
      <c r="G12" s="114">
        <v>0</v>
      </c>
      <c r="H12" s="114">
        <v>0</v>
      </c>
      <c r="I12" s="114"/>
      <c r="J12" s="114"/>
      <c r="K12" s="114"/>
      <c r="L12" s="167"/>
      <c r="M12" s="143"/>
      <c r="N12" s="167"/>
      <c r="O12" s="167"/>
      <c r="P12" s="167"/>
      <c r="Q12" s="167">
        <v>0</v>
      </c>
      <c r="R12" s="167"/>
      <c r="S12" s="148" t="str">
        <f t="shared" si="0"/>
        <v>1</v>
      </c>
      <c r="T12" s="148" t="str">
        <f t="shared" si="1"/>
        <v>1</v>
      </c>
      <c r="U12" s="148" t="str">
        <f t="shared" si="2"/>
        <v>0</v>
      </c>
      <c r="V12" s="148" t="str">
        <f>IF(AND((OR('步驟1. 先填【114-1申請總表】第8列之B欄至CN欄'!$N$9="弱勢家庭子女",'步驟1. 先填【114-1申請總表】第8列之B欄至CN欄'!$N$9="弱勢家庭身障學生或身障人士子女")),U12*(G12=0)),"1","0")</f>
        <v>0</v>
      </c>
      <c r="W12" s="148" t="str">
        <f t="shared" si="3"/>
        <v>N</v>
      </c>
      <c r="X12" s="740"/>
      <c r="Y12" s="741"/>
      <c r="Z12" s="626"/>
      <c r="AA12" s="626"/>
      <c r="AB12" s="626"/>
      <c r="AC12" s="616"/>
      <c r="AD12" s="616"/>
      <c r="AE12" s="616"/>
    </row>
    <row r="13" spans="1:31" s="170" customFormat="1" ht="49.95" customHeight="1">
      <c r="A13" s="143"/>
      <c r="B13" s="114"/>
      <c r="C13" s="114"/>
      <c r="D13" s="114"/>
      <c r="E13" s="114"/>
      <c r="F13" s="114"/>
      <c r="G13" s="114">
        <v>0</v>
      </c>
      <c r="H13" s="114">
        <v>0</v>
      </c>
      <c r="I13" s="114"/>
      <c r="J13" s="114"/>
      <c r="K13" s="114"/>
      <c r="L13" s="167"/>
      <c r="M13" s="143"/>
      <c r="N13" s="167"/>
      <c r="O13" s="167"/>
      <c r="P13" s="167"/>
      <c r="Q13" s="167">
        <v>0</v>
      </c>
      <c r="R13" s="167"/>
      <c r="S13" s="148" t="str">
        <f t="shared" si="0"/>
        <v>1</v>
      </c>
      <c r="T13" s="148" t="str">
        <f t="shared" si="1"/>
        <v>1</v>
      </c>
      <c r="U13" s="148" t="str">
        <f t="shared" si="2"/>
        <v>0</v>
      </c>
      <c r="V13" s="148" t="str">
        <f>IF(AND((OR('步驟1. 先填【114-1申請總表】第8列之B欄至CN欄'!$N$9="弱勢家庭子女",'步驟1. 先填【114-1申請總表】第8列之B欄至CN欄'!$N$9="弱勢家庭身障學生或身障人士子女")),U13*(G13=0)),"1","0")</f>
        <v>0</v>
      </c>
      <c r="W13" s="148" t="str">
        <f t="shared" si="3"/>
        <v>N</v>
      </c>
      <c r="X13" s="740"/>
      <c r="Y13" s="741"/>
      <c r="Z13" s="626"/>
      <c r="AA13" s="626"/>
      <c r="AB13" s="626"/>
      <c r="AC13" s="616"/>
      <c r="AD13" s="616"/>
      <c r="AE13" s="616"/>
    </row>
    <row r="14" spans="1:31" s="170" customFormat="1" ht="49.95" customHeight="1">
      <c r="A14" s="143"/>
      <c r="B14" s="114"/>
      <c r="C14" s="114"/>
      <c r="D14" s="114"/>
      <c r="E14" s="114"/>
      <c r="F14" s="114"/>
      <c r="G14" s="114">
        <v>0</v>
      </c>
      <c r="H14" s="114">
        <v>0</v>
      </c>
      <c r="I14" s="114"/>
      <c r="J14" s="114"/>
      <c r="K14" s="114"/>
      <c r="L14" s="167"/>
      <c r="M14" s="143"/>
      <c r="N14" s="167"/>
      <c r="O14" s="167"/>
      <c r="P14" s="167"/>
      <c r="Q14" s="167">
        <v>0</v>
      </c>
      <c r="R14" s="167"/>
      <c r="S14" s="148" t="str">
        <f t="shared" si="0"/>
        <v>1</v>
      </c>
      <c r="T14" s="148" t="str">
        <f t="shared" si="1"/>
        <v>1</v>
      </c>
      <c r="U14" s="148" t="str">
        <f t="shared" si="2"/>
        <v>0</v>
      </c>
      <c r="V14" s="148" t="str">
        <f>IF(AND((OR('步驟1. 先填【114-1申請總表】第8列之B欄至CN欄'!$N$9="弱勢家庭子女",'步驟1. 先填【114-1申請總表】第8列之B欄至CN欄'!$N$9="弱勢家庭身障學生或身障人士子女")),U14*(G14=0)),"1","0")</f>
        <v>0</v>
      </c>
      <c r="W14" s="148" t="str">
        <f t="shared" si="3"/>
        <v>N</v>
      </c>
      <c r="X14" s="740"/>
      <c r="Y14" s="741"/>
      <c r="Z14" s="626"/>
      <c r="AA14" s="626"/>
      <c r="AB14" s="626"/>
      <c r="AC14" s="616"/>
      <c r="AD14" s="616"/>
      <c r="AE14" s="616"/>
    </row>
    <row r="15" spans="1:31" s="170" customFormat="1" ht="49.95" customHeight="1">
      <c r="A15" s="143"/>
      <c r="B15" s="114"/>
      <c r="C15" s="114"/>
      <c r="D15" s="114"/>
      <c r="E15" s="114"/>
      <c r="F15" s="114"/>
      <c r="G15" s="114">
        <v>0</v>
      </c>
      <c r="H15" s="114">
        <v>0</v>
      </c>
      <c r="I15" s="114"/>
      <c r="J15" s="114"/>
      <c r="K15" s="114"/>
      <c r="L15" s="167"/>
      <c r="M15" s="143"/>
      <c r="N15" s="167"/>
      <c r="O15" s="167"/>
      <c r="P15" s="167"/>
      <c r="Q15" s="167">
        <v>0</v>
      </c>
      <c r="R15" s="167"/>
      <c r="S15" s="148" t="str">
        <f t="shared" si="0"/>
        <v>1</v>
      </c>
      <c r="T15" s="148" t="str">
        <f t="shared" si="1"/>
        <v>1</v>
      </c>
      <c r="U15" s="148" t="str">
        <f t="shared" si="2"/>
        <v>0</v>
      </c>
      <c r="V15" s="148" t="str">
        <f>IF(AND((OR('步驟1. 先填【114-1申請總表】第8列之B欄至CN欄'!$N$9="弱勢家庭子女",'步驟1. 先填【114-1申請總表】第8列之B欄至CN欄'!$N$9="弱勢家庭身障學生或身障人士子女")),U15*(G15=0)),"1","0")</f>
        <v>0</v>
      </c>
      <c r="W15" s="148" t="str">
        <f t="shared" si="3"/>
        <v>N</v>
      </c>
      <c r="X15" s="740"/>
      <c r="Y15" s="741"/>
      <c r="Z15" s="626"/>
      <c r="AA15" s="626"/>
      <c r="AB15" s="626"/>
      <c r="AC15" s="616"/>
      <c r="AD15" s="616"/>
      <c r="AE15" s="616"/>
    </row>
    <row r="16" spans="1:31" s="170" customFormat="1" ht="49.95" customHeight="1">
      <c r="A16" s="143"/>
      <c r="B16" s="114"/>
      <c r="C16" s="114"/>
      <c r="D16" s="114"/>
      <c r="E16" s="114"/>
      <c r="F16" s="114"/>
      <c r="G16" s="114">
        <v>0</v>
      </c>
      <c r="H16" s="114">
        <v>0</v>
      </c>
      <c r="I16" s="114"/>
      <c r="J16" s="114"/>
      <c r="K16" s="114"/>
      <c r="L16" s="167"/>
      <c r="M16" s="143"/>
      <c r="N16" s="167"/>
      <c r="O16" s="167"/>
      <c r="P16" s="167"/>
      <c r="Q16" s="167">
        <v>0</v>
      </c>
      <c r="R16" s="167"/>
      <c r="S16" s="148" t="str">
        <f t="shared" si="0"/>
        <v>1</v>
      </c>
      <c r="T16" s="148" t="str">
        <f t="shared" si="1"/>
        <v>1</v>
      </c>
      <c r="U16" s="148" t="str">
        <f t="shared" si="2"/>
        <v>0</v>
      </c>
      <c r="V16" s="148" t="str">
        <f>IF(AND((OR('步驟1. 先填【114-1申請總表】第8列之B欄至CN欄'!$N$9="弱勢家庭子女",'步驟1. 先填【114-1申請總表】第8列之B欄至CN欄'!$N$9="弱勢家庭身障學生或身障人士子女")),U16*(G16=0)),"1","0")</f>
        <v>0</v>
      </c>
      <c r="W16" s="148" t="str">
        <f t="shared" si="3"/>
        <v>N</v>
      </c>
      <c r="X16" s="740"/>
      <c r="Y16" s="741"/>
      <c r="Z16" s="626"/>
      <c r="AA16" s="626"/>
      <c r="AB16" s="626"/>
      <c r="AC16" s="616"/>
      <c r="AD16" s="616"/>
      <c r="AE16" s="616"/>
    </row>
    <row r="17" spans="1:31" s="170" customFormat="1" ht="49.95" customHeight="1">
      <c r="A17" s="143"/>
      <c r="B17" s="114"/>
      <c r="C17" s="114"/>
      <c r="D17" s="114"/>
      <c r="E17" s="114"/>
      <c r="F17" s="114"/>
      <c r="G17" s="114">
        <v>0</v>
      </c>
      <c r="H17" s="114">
        <v>0</v>
      </c>
      <c r="I17" s="114"/>
      <c r="J17" s="114"/>
      <c r="K17" s="114"/>
      <c r="L17" s="167"/>
      <c r="M17" s="143"/>
      <c r="N17" s="167"/>
      <c r="O17" s="167"/>
      <c r="P17" s="167"/>
      <c r="Q17" s="167">
        <v>0</v>
      </c>
      <c r="R17" s="167"/>
      <c r="S17" s="148" t="str">
        <f t="shared" si="0"/>
        <v>1</v>
      </c>
      <c r="T17" s="148" t="str">
        <f t="shared" si="1"/>
        <v>1</v>
      </c>
      <c r="U17" s="148" t="str">
        <f t="shared" si="2"/>
        <v>0</v>
      </c>
      <c r="V17" s="148" t="str">
        <f>IF(AND((OR('步驟1. 先填【114-1申請總表】第8列之B欄至CN欄'!$N$9="弱勢家庭子女",'步驟1. 先填【114-1申請總表】第8列之B欄至CN欄'!$N$9="弱勢家庭身障學生或身障人士子女")),U17*(G17=0)),"1","0")</f>
        <v>0</v>
      </c>
      <c r="W17" s="148" t="str">
        <f t="shared" si="3"/>
        <v>N</v>
      </c>
      <c r="X17" s="740"/>
      <c r="Y17" s="741"/>
      <c r="Z17" s="626"/>
      <c r="AA17" s="626"/>
      <c r="AB17" s="626"/>
      <c r="AC17" s="616"/>
      <c r="AD17" s="616"/>
      <c r="AE17" s="616"/>
    </row>
    <row r="18" spans="1:31" s="170" customFormat="1" ht="49.95" customHeight="1">
      <c r="A18" s="143"/>
      <c r="B18" s="114"/>
      <c r="C18" s="114"/>
      <c r="D18" s="114"/>
      <c r="E18" s="114"/>
      <c r="F18" s="114"/>
      <c r="G18" s="114">
        <v>0</v>
      </c>
      <c r="H18" s="114">
        <v>0</v>
      </c>
      <c r="I18" s="114"/>
      <c r="J18" s="114"/>
      <c r="K18" s="114"/>
      <c r="L18" s="167"/>
      <c r="M18" s="143"/>
      <c r="N18" s="167"/>
      <c r="O18" s="167"/>
      <c r="P18" s="167"/>
      <c r="Q18" s="167">
        <v>0</v>
      </c>
      <c r="R18" s="167"/>
      <c r="S18" s="148" t="str">
        <f t="shared" si="0"/>
        <v>1</v>
      </c>
      <c r="T18" s="148" t="str">
        <f t="shared" si="1"/>
        <v>1</v>
      </c>
      <c r="U18" s="148" t="str">
        <f t="shared" si="2"/>
        <v>0</v>
      </c>
      <c r="V18" s="148" t="str">
        <f>IF(AND((OR('步驟1. 先填【114-1申請總表】第8列之B欄至CN欄'!$N$9="弱勢家庭子女",'步驟1. 先填【114-1申請總表】第8列之B欄至CN欄'!$N$9="弱勢家庭身障學生或身障人士子女")),U18*(G18=0)),"1","0")</f>
        <v>0</v>
      </c>
      <c r="W18" s="148" t="str">
        <f t="shared" si="3"/>
        <v>N</v>
      </c>
      <c r="X18" s="740"/>
      <c r="Y18" s="741"/>
      <c r="Z18" s="626"/>
      <c r="AA18" s="626"/>
      <c r="AB18" s="626"/>
      <c r="AC18" s="616"/>
      <c r="AD18" s="616"/>
      <c r="AE18" s="616"/>
    </row>
    <row r="19" spans="1:31" s="170" customFormat="1" ht="49.95" customHeight="1">
      <c r="A19" s="143"/>
      <c r="B19" s="114"/>
      <c r="C19" s="114"/>
      <c r="D19" s="114"/>
      <c r="E19" s="114"/>
      <c r="F19" s="114"/>
      <c r="G19" s="114">
        <v>0</v>
      </c>
      <c r="H19" s="114">
        <v>0</v>
      </c>
      <c r="I19" s="114"/>
      <c r="J19" s="114"/>
      <c r="K19" s="114"/>
      <c r="L19" s="167"/>
      <c r="M19" s="143"/>
      <c r="N19" s="167"/>
      <c r="O19" s="167"/>
      <c r="P19" s="167"/>
      <c r="Q19" s="167">
        <v>0</v>
      </c>
      <c r="R19" s="167"/>
      <c r="S19" s="148" t="str">
        <f t="shared" si="0"/>
        <v>1</v>
      </c>
      <c r="T19" s="148" t="str">
        <f t="shared" si="1"/>
        <v>1</v>
      </c>
      <c r="U19" s="148" t="str">
        <f t="shared" si="2"/>
        <v>0</v>
      </c>
      <c r="V19" s="148" t="str">
        <f>IF(AND((OR('步驟1. 先填【114-1申請總表】第8列之B欄至CN欄'!$N$9="弱勢家庭子女",'步驟1. 先填【114-1申請總表】第8列之B欄至CN欄'!$N$9="弱勢家庭身障學生或身障人士子女")),U19*(G19=0)),"1","0")</f>
        <v>0</v>
      </c>
      <c r="W19" s="148" t="str">
        <f t="shared" si="3"/>
        <v>N</v>
      </c>
      <c r="X19" s="740"/>
      <c r="Y19" s="741"/>
      <c r="Z19" s="626"/>
      <c r="AA19" s="626"/>
      <c r="AB19" s="626"/>
      <c r="AC19" s="616"/>
      <c r="AD19" s="616"/>
      <c r="AE19" s="616"/>
    </row>
    <row r="20" spans="1:31" s="170" customFormat="1" ht="49.95" customHeight="1">
      <c r="A20" s="143"/>
      <c r="B20" s="114"/>
      <c r="C20" s="114"/>
      <c r="D20" s="114"/>
      <c r="E20" s="114"/>
      <c r="F20" s="114"/>
      <c r="G20" s="114">
        <v>0</v>
      </c>
      <c r="H20" s="114">
        <v>0</v>
      </c>
      <c r="I20" s="114"/>
      <c r="J20" s="114"/>
      <c r="K20" s="114"/>
      <c r="L20" s="167"/>
      <c r="M20" s="143"/>
      <c r="N20" s="167"/>
      <c r="O20" s="167"/>
      <c r="P20" s="167"/>
      <c r="Q20" s="167">
        <v>0</v>
      </c>
      <c r="R20" s="167"/>
      <c r="S20" s="148" t="str">
        <f t="shared" si="0"/>
        <v>1</v>
      </c>
      <c r="T20" s="148" t="str">
        <f t="shared" si="1"/>
        <v>1</v>
      </c>
      <c r="U20" s="148" t="str">
        <f t="shared" si="2"/>
        <v>0</v>
      </c>
      <c r="V20" s="148" t="str">
        <f>IF(AND((OR('步驟1. 先填【114-1申請總表】第8列之B欄至CN欄'!$N$9="弱勢家庭子女",'步驟1. 先填【114-1申請總表】第8列之B欄至CN欄'!$N$9="弱勢家庭身障學生或身障人士子女")),U20*(G20=0)),"1","0")</f>
        <v>0</v>
      </c>
      <c r="W20" s="148" t="str">
        <f t="shared" si="3"/>
        <v>N</v>
      </c>
      <c r="X20" s="740"/>
      <c r="Y20" s="741"/>
      <c r="Z20" s="626"/>
      <c r="AA20" s="626"/>
      <c r="AB20" s="626"/>
      <c r="AC20" s="616"/>
      <c r="AD20" s="616"/>
      <c r="AE20" s="616"/>
    </row>
    <row r="21" spans="1:31" s="170" customFormat="1" ht="49.95" customHeight="1">
      <c r="A21" s="143"/>
      <c r="B21" s="114"/>
      <c r="C21" s="114"/>
      <c r="D21" s="114"/>
      <c r="E21" s="114"/>
      <c r="F21" s="114"/>
      <c r="G21" s="114">
        <v>0</v>
      </c>
      <c r="H21" s="114">
        <v>0</v>
      </c>
      <c r="I21" s="114"/>
      <c r="J21" s="114"/>
      <c r="K21" s="114"/>
      <c r="L21" s="167"/>
      <c r="M21" s="143"/>
      <c r="N21" s="167"/>
      <c r="O21" s="167"/>
      <c r="P21" s="167"/>
      <c r="Q21" s="167">
        <v>0</v>
      </c>
      <c r="R21" s="167"/>
      <c r="S21" s="148" t="str">
        <f t="shared" si="0"/>
        <v>1</v>
      </c>
      <c r="T21" s="148" t="str">
        <f t="shared" si="1"/>
        <v>1</v>
      </c>
      <c r="U21" s="148" t="str">
        <f t="shared" si="2"/>
        <v>0</v>
      </c>
      <c r="V21" s="148" t="str">
        <f>IF(AND((OR('步驟1. 先填【114-1申請總表】第8列之B欄至CN欄'!$N$9="弱勢家庭子女",'步驟1. 先填【114-1申請總表】第8列之B欄至CN欄'!$N$9="弱勢家庭身障學生或身障人士子女")),U21*(G21=0)),"1","0")</f>
        <v>0</v>
      </c>
      <c r="W21" s="148" t="str">
        <f t="shared" si="3"/>
        <v>N</v>
      </c>
      <c r="X21" s="740"/>
      <c r="Y21" s="741"/>
      <c r="Z21" s="626"/>
      <c r="AA21" s="626"/>
      <c r="AB21" s="626"/>
      <c r="AC21" s="616"/>
      <c r="AD21" s="616"/>
      <c r="AE21" s="616"/>
    </row>
    <row r="22" spans="1:31" s="170" customFormat="1" ht="49.95" customHeight="1">
      <c r="A22" s="143"/>
      <c r="B22" s="114"/>
      <c r="C22" s="114"/>
      <c r="D22" s="114"/>
      <c r="E22" s="114"/>
      <c r="F22" s="114"/>
      <c r="G22" s="114">
        <v>0</v>
      </c>
      <c r="H22" s="114">
        <v>0</v>
      </c>
      <c r="I22" s="114"/>
      <c r="J22" s="114"/>
      <c r="K22" s="114"/>
      <c r="L22" s="167"/>
      <c r="M22" s="143"/>
      <c r="N22" s="167"/>
      <c r="O22" s="167"/>
      <c r="P22" s="167"/>
      <c r="Q22" s="167">
        <v>0</v>
      </c>
      <c r="R22" s="167"/>
      <c r="S22" s="148" t="str">
        <f t="shared" si="0"/>
        <v>1</v>
      </c>
      <c r="T22" s="148" t="str">
        <f t="shared" si="1"/>
        <v>1</v>
      </c>
      <c r="U22" s="148" t="str">
        <f t="shared" si="2"/>
        <v>0</v>
      </c>
      <c r="V22" s="148" t="str">
        <f>IF(AND((OR('步驟1. 先填【114-1申請總表】第8列之B欄至CN欄'!$N$9="弱勢家庭子女",'步驟1. 先填【114-1申請總表】第8列之B欄至CN欄'!$N$9="弱勢家庭身障學生或身障人士子女")),U22*(G22=0)),"1","0")</f>
        <v>0</v>
      </c>
      <c r="W22" s="148" t="str">
        <f t="shared" si="3"/>
        <v>N</v>
      </c>
      <c r="X22" s="740"/>
      <c r="Y22" s="741"/>
      <c r="Z22" s="626"/>
      <c r="AA22" s="626"/>
      <c r="AB22" s="626"/>
      <c r="AC22" s="616"/>
      <c r="AD22" s="616"/>
      <c r="AE22" s="616"/>
    </row>
    <row r="23" spans="1:31" s="42" customFormat="1" ht="45" customHeight="1">
      <c r="A23" s="617" t="s">
        <v>504</v>
      </c>
      <c r="B23" s="618"/>
      <c r="C23" s="618"/>
      <c r="D23" s="618"/>
      <c r="E23" s="618"/>
      <c r="F23" s="618"/>
      <c r="G23" s="618"/>
      <c r="H23" s="618"/>
      <c r="I23" s="618"/>
      <c r="J23" s="618"/>
      <c r="K23" s="618"/>
      <c r="L23" s="618"/>
      <c r="M23" s="619"/>
      <c r="N23" s="82">
        <f>SUM(N4:N22)</f>
        <v>0</v>
      </c>
      <c r="O23" s="82">
        <f>SUM(O4:O22)</f>
        <v>0</v>
      </c>
      <c r="P23" s="82">
        <f>SUM(P4:P22)</f>
        <v>0</v>
      </c>
      <c r="Q23" s="82">
        <f>SUM(Q4:Q22)</f>
        <v>0</v>
      </c>
      <c r="R23" s="82">
        <f>SUM(R4:R22)</f>
        <v>0</v>
      </c>
      <c r="S23" s="168"/>
      <c r="T23" s="168"/>
      <c r="U23" s="168"/>
      <c r="V23" s="168"/>
      <c r="W23" s="168"/>
      <c r="X23" s="85">
        <f>X4</f>
        <v>1</v>
      </c>
      <c r="Y23" s="87">
        <f>Y4</f>
        <v>0</v>
      </c>
      <c r="Z23" s="626"/>
      <c r="AA23" s="626"/>
      <c r="AB23" s="626"/>
      <c r="AC23" s="616"/>
      <c r="AD23" s="616"/>
      <c r="AE23" s="616"/>
    </row>
    <row r="25" spans="1:31" s="60" customFormat="1" ht="19.8">
      <c r="A25" s="121" t="s">
        <v>409</v>
      </c>
      <c r="B25" s="8"/>
      <c r="C25" s="7"/>
      <c r="D25" s="7"/>
      <c r="E25" s="7"/>
      <c r="F25" s="7"/>
      <c r="G25" s="7"/>
      <c r="H25" s="7"/>
      <c r="I25" s="7"/>
      <c r="J25" s="112"/>
      <c r="K25" s="64" t="s">
        <v>410</v>
      </c>
      <c r="L25" s="10"/>
      <c r="M25" s="7"/>
      <c r="N25" s="122"/>
      <c r="O25" s="122"/>
      <c r="P25" s="122"/>
      <c r="Q25" s="122"/>
      <c r="R25" s="122"/>
      <c r="S25" s="7"/>
      <c r="T25" s="7"/>
      <c r="U25" s="7"/>
      <c r="V25" s="7"/>
      <c r="W25" s="7"/>
      <c r="X25" s="7"/>
      <c r="Y25" s="8"/>
      <c r="Z25" s="120"/>
      <c r="AA25" s="120"/>
      <c r="AB25" s="120"/>
      <c r="AC25" s="120"/>
      <c r="AD25" s="120"/>
      <c r="AE25" s="120"/>
    </row>
    <row r="26" spans="1:31" s="60" customFormat="1" ht="19.8">
      <c r="A26" s="58">
        <v>1</v>
      </c>
      <c r="B26" s="59" t="s">
        <v>381</v>
      </c>
      <c r="C26" s="7"/>
      <c r="D26" s="7"/>
      <c r="E26" s="7"/>
      <c r="F26" s="7"/>
      <c r="G26" s="7"/>
      <c r="H26" s="7"/>
      <c r="I26" s="7"/>
      <c r="J26" s="112"/>
      <c r="K26" s="59" t="s">
        <v>411</v>
      </c>
      <c r="L26" s="136"/>
      <c r="M26" s="7"/>
      <c r="N26" s="122"/>
      <c r="O26" s="122"/>
      <c r="P26" s="122"/>
      <c r="Q26" s="122"/>
      <c r="R26" s="122"/>
      <c r="S26" s="7"/>
      <c r="T26" s="7"/>
      <c r="U26" s="7"/>
      <c r="V26" s="7"/>
      <c r="W26" s="7"/>
      <c r="X26" s="7"/>
      <c r="Y26" s="8"/>
      <c r="Z26" s="120"/>
      <c r="AA26" s="120"/>
      <c r="AB26" s="120"/>
      <c r="AC26" s="120"/>
      <c r="AD26" s="120"/>
      <c r="AE26" s="120"/>
    </row>
    <row r="27" spans="1:31" s="60" customFormat="1" ht="19.8">
      <c r="A27" s="58">
        <v>2</v>
      </c>
      <c r="B27" s="59" t="s">
        <v>382</v>
      </c>
      <c r="C27" s="7"/>
      <c r="D27" s="7"/>
      <c r="E27" s="7"/>
      <c r="F27" s="7"/>
      <c r="G27" s="7"/>
      <c r="H27" s="7"/>
      <c r="I27" s="7"/>
      <c r="J27" s="112"/>
      <c r="K27" s="59" t="s">
        <v>413</v>
      </c>
      <c r="L27" s="10"/>
      <c r="M27" s="7"/>
      <c r="N27" s="122"/>
      <c r="O27" s="122"/>
      <c r="P27" s="122"/>
      <c r="Q27" s="122"/>
      <c r="R27" s="122"/>
      <c r="S27" s="7"/>
      <c r="T27" s="7"/>
      <c r="U27" s="7"/>
      <c r="V27" s="7"/>
      <c r="W27" s="7"/>
      <c r="X27" s="7"/>
      <c r="Y27" s="8"/>
      <c r="Z27" s="120"/>
      <c r="AA27" s="120"/>
      <c r="AB27" s="120"/>
      <c r="AC27" s="120"/>
      <c r="AD27" s="120"/>
      <c r="AE27" s="120"/>
    </row>
    <row r="28" spans="1:31" s="60" customFormat="1" ht="39.6">
      <c r="A28" s="58">
        <v>3</v>
      </c>
      <c r="B28" s="59" t="s">
        <v>383</v>
      </c>
      <c r="C28" s="7"/>
      <c r="D28" s="7"/>
      <c r="E28" s="7"/>
      <c r="F28" s="7"/>
      <c r="G28" s="7"/>
      <c r="H28" s="7"/>
      <c r="I28" s="7"/>
      <c r="J28" s="112"/>
      <c r="K28" s="59" t="s">
        <v>414</v>
      </c>
      <c r="L28" s="10"/>
      <c r="M28" s="7"/>
      <c r="N28" s="122"/>
      <c r="O28" s="122"/>
      <c r="P28" s="122"/>
      <c r="Q28" s="122"/>
      <c r="R28" s="122"/>
      <c r="S28" s="7"/>
      <c r="T28" s="7"/>
      <c r="U28" s="7"/>
      <c r="V28" s="7"/>
      <c r="W28" s="7"/>
      <c r="X28" s="7"/>
      <c r="Y28" s="8"/>
      <c r="Z28" s="120"/>
      <c r="AA28" s="120"/>
      <c r="AB28" s="120"/>
      <c r="AC28" s="120"/>
      <c r="AD28" s="120"/>
      <c r="AE28" s="120"/>
    </row>
    <row r="29" spans="1:31" s="60" customFormat="1" ht="39.6">
      <c r="A29" s="58">
        <v>4</v>
      </c>
      <c r="B29" s="59" t="s">
        <v>384</v>
      </c>
      <c r="C29" s="7"/>
      <c r="D29" s="7"/>
      <c r="E29" s="7"/>
      <c r="F29" s="7"/>
      <c r="G29" s="7"/>
      <c r="H29" s="7"/>
      <c r="I29" s="7"/>
      <c r="J29" s="112"/>
      <c r="K29" s="59" t="s">
        <v>415</v>
      </c>
      <c r="L29" s="10"/>
      <c r="M29" s="7"/>
      <c r="N29" s="122"/>
      <c r="O29" s="122"/>
      <c r="P29" s="122"/>
      <c r="Q29" s="122"/>
      <c r="R29" s="122"/>
      <c r="S29" s="7"/>
      <c r="T29" s="7"/>
      <c r="U29" s="7"/>
      <c r="V29" s="7"/>
      <c r="W29" s="7"/>
      <c r="X29" s="7"/>
      <c r="Y29" s="8"/>
      <c r="Z29" s="120"/>
      <c r="AA29" s="120"/>
      <c r="AB29" s="120"/>
      <c r="AC29" s="120"/>
      <c r="AD29" s="120"/>
      <c r="AE29" s="120"/>
    </row>
    <row r="30" spans="1:31" s="60" customFormat="1" ht="19.8">
      <c r="A30" s="58">
        <v>5</v>
      </c>
      <c r="B30" s="59" t="s">
        <v>385</v>
      </c>
      <c r="C30" s="7"/>
      <c r="D30" s="7"/>
      <c r="E30" s="7"/>
      <c r="F30" s="7"/>
      <c r="G30" s="7"/>
      <c r="H30" s="7"/>
      <c r="I30" s="7"/>
      <c r="J30" s="112"/>
      <c r="K30" s="59" t="s">
        <v>416</v>
      </c>
      <c r="L30" s="10"/>
      <c r="M30" s="7"/>
      <c r="N30" s="122"/>
      <c r="O30" s="122"/>
      <c r="P30" s="122"/>
      <c r="Q30" s="122"/>
      <c r="R30" s="122"/>
      <c r="S30" s="7"/>
      <c r="T30" s="7"/>
      <c r="U30" s="7"/>
      <c r="V30" s="7"/>
      <c r="W30" s="7"/>
      <c r="X30" s="7"/>
      <c r="Y30" s="8"/>
      <c r="Z30" s="120"/>
      <c r="AA30" s="120"/>
      <c r="AB30" s="120"/>
      <c r="AC30" s="120"/>
      <c r="AD30" s="120"/>
      <c r="AE30" s="120"/>
    </row>
    <row r="31" spans="1:31" s="60" customFormat="1" ht="39.6">
      <c r="A31" s="58">
        <v>6</v>
      </c>
      <c r="B31" s="59" t="s">
        <v>386</v>
      </c>
      <c r="C31" s="7"/>
      <c r="D31" s="7"/>
      <c r="E31" s="7"/>
      <c r="F31" s="7"/>
      <c r="G31" s="7"/>
      <c r="H31" s="7"/>
      <c r="I31" s="7"/>
      <c r="J31" s="112"/>
      <c r="K31" s="59" t="s">
        <v>417</v>
      </c>
      <c r="L31" s="10"/>
      <c r="M31" s="7"/>
      <c r="N31" s="122"/>
      <c r="O31" s="122"/>
      <c r="P31" s="122"/>
      <c r="Q31" s="122"/>
      <c r="R31" s="122"/>
      <c r="S31" s="7"/>
      <c r="T31" s="7"/>
      <c r="U31" s="7"/>
      <c r="V31" s="7"/>
      <c r="W31" s="7"/>
      <c r="X31" s="7"/>
      <c r="Y31" s="8"/>
      <c r="Z31" s="120"/>
      <c r="AA31" s="120"/>
      <c r="AB31" s="120"/>
      <c r="AC31" s="120"/>
      <c r="AD31" s="120"/>
      <c r="AE31" s="120"/>
    </row>
    <row r="32" spans="1:31" s="60" customFormat="1" ht="39.6">
      <c r="A32" s="58">
        <v>7</v>
      </c>
      <c r="B32" s="59" t="s">
        <v>387</v>
      </c>
      <c r="C32" s="7"/>
      <c r="D32" s="7"/>
      <c r="E32" s="7"/>
      <c r="F32" s="7"/>
      <c r="G32" s="7"/>
      <c r="H32" s="7"/>
      <c r="I32" s="7"/>
      <c r="J32" s="112"/>
      <c r="K32" s="59" t="s">
        <v>418</v>
      </c>
      <c r="L32" s="10"/>
      <c r="M32" s="7"/>
      <c r="N32" s="122"/>
      <c r="O32" s="122"/>
      <c r="P32" s="122"/>
      <c r="Q32" s="122"/>
      <c r="R32" s="122"/>
      <c r="S32" s="7"/>
      <c r="T32" s="7"/>
      <c r="U32" s="7"/>
      <c r="V32" s="7"/>
      <c r="W32" s="7"/>
      <c r="X32" s="7"/>
      <c r="Y32" s="8"/>
      <c r="Z32" s="120"/>
      <c r="AA32" s="120"/>
      <c r="AB32" s="120"/>
      <c r="AC32" s="120"/>
      <c r="AD32" s="120"/>
      <c r="AE32" s="120"/>
    </row>
    <row r="33" spans="1:31" s="60" customFormat="1" ht="19.8">
      <c r="A33" s="58">
        <v>8</v>
      </c>
      <c r="B33" s="59" t="s">
        <v>388</v>
      </c>
      <c r="C33" s="7"/>
      <c r="D33" s="7"/>
      <c r="E33" s="7"/>
      <c r="F33" s="7"/>
      <c r="G33" s="7"/>
      <c r="H33" s="7"/>
      <c r="I33" s="7"/>
      <c r="J33" s="112"/>
      <c r="K33" s="59" t="s">
        <v>419</v>
      </c>
      <c r="L33" s="10"/>
      <c r="M33" s="7"/>
      <c r="N33" s="122"/>
      <c r="O33" s="122"/>
      <c r="P33" s="122"/>
      <c r="Q33" s="122"/>
      <c r="R33" s="122"/>
      <c r="S33" s="7"/>
      <c r="T33" s="7"/>
      <c r="U33" s="7"/>
      <c r="V33" s="7"/>
      <c r="W33" s="7"/>
      <c r="X33" s="7"/>
      <c r="Y33" s="8"/>
      <c r="Z33" s="120"/>
      <c r="AA33" s="120"/>
      <c r="AB33" s="120"/>
      <c r="AC33" s="120"/>
      <c r="AD33" s="120"/>
      <c r="AE33" s="120"/>
    </row>
    <row r="34" spans="1:31" s="60" customFormat="1" ht="39.6">
      <c r="A34" s="58">
        <v>9</v>
      </c>
      <c r="B34" s="59" t="s">
        <v>389</v>
      </c>
      <c r="C34" s="7"/>
      <c r="D34" s="7"/>
      <c r="E34" s="7"/>
      <c r="F34" s="7"/>
      <c r="G34" s="7"/>
      <c r="H34" s="7"/>
      <c r="I34" s="7"/>
      <c r="J34" s="112"/>
      <c r="K34" s="59" t="s">
        <v>420</v>
      </c>
      <c r="L34" s="10"/>
      <c r="M34" s="7"/>
      <c r="N34" s="122"/>
      <c r="O34" s="122"/>
      <c r="P34" s="122"/>
      <c r="Q34" s="122"/>
      <c r="R34" s="122"/>
      <c r="S34" s="7"/>
      <c r="T34" s="7"/>
      <c r="U34" s="7"/>
      <c r="V34" s="7"/>
      <c r="W34" s="7"/>
      <c r="X34" s="7"/>
      <c r="Y34" s="8"/>
      <c r="Z34" s="120"/>
      <c r="AA34" s="120"/>
      <c r="AB34" s="120"/>
      <c r="AC34" s="120"/>
      <c r="AD34" s="120"/>
      <c r="AE34" s="120"/>
    </row>
    <row r="35" spans="1:31" s="60" customFormat="1" ht="39.6">
      <c r="A35" s="58">
        <v>10</v>
      </c>
      <c r="B35" s="59" t="s">
        <v>390</v>
      </c>
      <c r="C35" s="7"/>
      <c r="D35" s="7"/>
      <c r="E35" s="7"/>
      <c r="F35" s="7"/>
      <c r="G35" s="7"/>
      <c r="H35" s="7"/>
      <c r="I35" s="7"/>
      <c r="J35" s="112"/>
      <c r="K35" s="59" t="s">
        <v>421</v>
      </c>
      <c r="L35" s="10"/>
      <c r="M35" s="7"/>
      <c r="N35" s="122"/>
      <c r="O35" s="122"/>
      <c r="P35" s="122"/>
      <c r="Q35" s="122"/>
      <c r="R35" s="122"/>
      <c r="S35" s="7"/>
      <c r="T35" s="7"/>
      <c r="U35" s="7"/>
      <c r="V35" s="7"/>
      <c r="W35" s="7"/>
      <c r="X35" s="7"/>
      <c r="Y35" s="8"/>
      <c r="Z35" s="120"/>
      <c r="AA35" s="120"/>
      <c r="AB35" s="120"/>
      <c r="AC35" s="120"/>
      <c r="AD35" s="120"/>
      <c r="AE35" s="120"/>
    </row>
    <row r="36" spans="1:31" s="60" customFormat="1" ht="39.6">
      <c r="A36" s="58">
        <v>11</v>
      </c>
      <c r="B36" s="59" t="s">
        <v>391</v>
      </c>
      <c r="C36" s="7"/>
      <c r="D36" s="7"/>
      <c r="E36" s="7"/>
      <c r="F36" s="7"/>
      <c r="G36" s="7"/>
      <c r="H36" s="7"/>
      <c r="I36" s="7"/>
      <c r="J36" s="112"/>
      <c r="K36" s="59" t="s">
        <v>422</v>
      </c>
      <c r="L36" s="10"/>
      <c r="M36" s="7"/>
      <c r="N36" s="122"/>
      <c r="O36" s="122"/>
      <c r="P36" s="122"/>
      <c r="Q36" s="122"/>
      <c r="R36" s="122"/>
      <c r="S36" s="7"/>
      <c r="T36" s="7"/>
      <c r="U36" s="7"/>
      <c r="V36" s="7"/>
      <c r="W36" s="7"/>
      <c r="X36" s="7"/>
      <c r="Y36" s="8"/>
      <c r="Z36" s="120"/>
      <c r="AA36" s="120"/>
      <c r="AB36" s="120"/>
      <c r="AC36" s="120"/>
      <c r="AD36" s="120"/>
      <c r="AE36" s="120"/>
    </row>
    <row r="37" spans="1:31" s="60" customFormat="1" ht="39.6">
      <c r="A37" s="58">
        <v>12</v>
      </c>
      <c r="B37" s="59" t="s">
        <v>392</v>
      </c>
      <c r="C37" s="7"/>
      <c r="D37" s="7"/>
      <c r="E37" s="7"/>
      <c r="F37" s="7"/>
      <c r="G37" s="7"/>
      <c r="H37" s="7"/>
      <c r="I37" s="7"/>
      <c r="J37" s="112"/>
      <c r="K37" s="59" t="s">
        <v>423</v>
      </c>
      <c r="L37" s="10"/>
      <c r="M37" s="7"/>
      <c r="N37" s="122"/>
      <c r="O37" s="122"/>
      <c r="P37" s="122"/>
      <c r="Q37" s="122"/>
      <c r="R37" s="122"/>
      <c r="S37" s="7"/>
      <c r="T37" s="7"/>
      <c r="U37" s="7"/>
      <c r="V37" s="7"/>
      <c r="W37" s="7"/>
      <c r="X37" s="7"/>
      <c r="Y37" s="8"/>
      <c r="Z37" s="120"/>
      <c r="AA37" s="120"/>
      <c r="AB37" s="120"/>
      <c r="AC37" s="120"/>
      <c r="AD37" s="120"/>
      <c r="AE37" s="120"/>
    </row>
    <row r="38" spans="1:31" s="60" customFormat="1" ht="39.6">
      <c r="A38" s="58">
        <v>13</v>
      </c>
      <c r="B38" s="59" t="s">
        <v>393</v>
      </c>
      <c r="C38" s="7"/>
      <c r="D38" s="7"/>
      <c r="E38" s="7"/>
      <c r="F38" s="7"/>
      <c r="G38" s="7"/>
      <c r="H38" s="7"/>
      <c r="I38" s="7"/>
      <c r="J38" s="112"/>
      <c r="K38" s="59" t="s">
        <v>424</v>
      </c>
      <c r="L38" s="10"/>
      <c r="M38" s="7"/>
      <c r="N38" s="122"/>
      <c r="O38" s="122"/>
      <c r="P38" s="122"/>
      <c r="Q38" s="122"/>
      <c r="R38" s="122"/>
      <c r="S38" s="7"/>
      <c r="T38" s="7"/>
      <c r="U38" s="7"/>
      <c r="V38" s="7"/>
      <c r="W38" s="7"/>
      <c r="X38" s="7"/>
      <c r="Y38" s="8"/>
      <c r="Z38" s="120"/>
      <c r="AA38" s="120"/>
      <c r="AB38" s="120"/>
      <c r="AC38" s="120"/>
      <c r="AD38" s="120"/>
      <c r="AE38" s="120"/>
    </row>
    <row r="39" spans="1:31" s="60" customFormat="1" ht="19.8">
      <c r="A39" s="58">
        <v>14</v>
      </c>
      <c r="B39" s="59" t="s">
        <v>394</v>
      </c>
      <c r="C39" s="7"/>
      <c r="D39" s="7"/>
      <c r="E39" s="7"/>
      <c r="F39" s="7"/>
      <c r="G39" s="7"/>
      <c r="H39" s="7"/>
      <c r="I39" s="7"/>
      <c r="J39" s="112"/>
      <c r="K39" s="59" t="s">
        <v>425</v>
      </c>
      <c r="L39" s="10"/>
      <c r="M39" s="7"/>
      <c r="N39" s="122"/>
      <c r="O39" s="122"/>
      <c r="P39" s="122"/>
      <c r="Q39" s="122"/>
      <c r="R39" s="122"/>
      <c r="S39" s="7"/>
      <c r="T39" s="7"/>
      <c r="U39" s="7"/>
      <c r="V39" s="7"/>
      <c r="W39" s="7"/>
      <c r="X39" s="7"/>
      <c r="Y39" s="8"/>
      <c r="Z39" s="120"/>
      <c r="AA39" s="120"/>
      <c r="AB39" s="120"/>
      <c r="AC39" s="120"/>
      <c r="AD39" s="120"/>
      <c r="AE39" s="120"/>
    </row>
    <row r="40" spans="1:31" s="60" customFormat="1" ht="39.6">
      <c r="A40" s="58">
        <v>15</v>
      </c>
      <c r="B40" s="59" t="s">
        <v>395</v>
      </c>
      <c r="C40" s="7"/>
      <c r="D40" s="7"/>
      <c r="E40" s="7"/>
      <c r="F40" s="7"/>
      <c r="G40" s="7"/>
      <c r="H40" s="7"/>
      <c r="I40" s="7"/>
      <c r="J40" s="112"/>
      <c r="K40" s="59" t="s">
        <v>426</v>
      </c>
      <c r="L40" s="10"/>
      <c r="M40" s="7"/>
      <c r="N40" s="122"/>
      <c r="O40" s="122"/>
      <c r="P40" s="122"/>
      <c r="Q40" s="122"/>
      <c r="R40" s="122"/>
      <c r="S40" s="7"/>
      <c r="T40" s="7"/>
      <c r="U40" s="7"/>
      <c r="V40" s="7"/>
      <c r="W40" s="7"/>
      <c r="X40" s="7"/>
      <c r="Y40" s="8"/>
      <c r="Z40" s="120"/>
      <c r="AA40" s="120"/>
      <c r="AB40" s="120"/>
      <c r="AC40" s="120"/>
      <c r="AD40" s="120"/>
      <c r="AE40" s="120"/>
    </row>
    <row r="41" spans="1:31" s="60" customFormat="1" ht="19.8">
      <c r="A41" s="58">
        <v>16</v>
      </c>
      <c r="B41" s="59" t="s">
        <v>396</v>
      </c>
      <c r="C41" s="7"/>
      <c r="D41" s="7"/>
      <c r="E41" s="7"/>
      <c r="F41" s="7"/>
      <c r="G41" s="7"/>
      <c r="H41" s="7"/>
      <c r="I41" s="7"/>
      <c r="J41" s="112"/>
      <c r="K41" s="59" t="s">
        <v>427</v>
      </c>
      <c r="L41" s="10"/>
      <c r="M41" s="7"/>
      <c r="N41" s="122"/>
      <c r="O41" s="122"/>
      <c r="P41" s="122"/>
      <c r="Q41" s="122"/>
      <c r="R41" s="122"/>
      <c r="S41" s="7"/>
      <c r="T41" s="7"/>
      <c r="U41" s="7"/>
      <c r="V41" s="7"/>
      <c r="W41" s="7"/>
      <c r="X41" s="7"/>
      <c r="Y41" s="8"/>
      <c r="Z41" s="120"/>
      <c r="AA41" s="120"/>
      <c r="AB41" s="120"/>
      <c r="AC41" s="120"/>
      <c r="AD41" s="120"/>
      <c r="AE41" s="120"/>
    </row>
    <row r="42" spans="1:31" s="60" customFormat="1" ht="59.4">
      <c r="A42" s="58">
        <v>17</v>
      </c>
      <c r="B42" s="59" t="s">
        <v>397</v>
      </c>
      <c r="C42" s="7"/>
      <c r="D42" s="7"/>
      <c r="E42" s="7"/>
      <c r="F42" s="7"/>
      <c r="G42" s="7"/>
      <c r="H42" s="7"/>
      <c r="I42" s="7"/>
      <c r="J42" s="112"/>
      <c r="K42" s="59" t="s">
        <v>428</v>
      </c>
      <c r="L42" s="10"/>
      <c r="M42" s="7"/>
      <c r="N42" s="122"/>
      <c r="O42" s="122"/>
      <c r="P42" s="122"/>
      <c r="Q42" s="122"/>
      <c r="R42" s="122"/>
      <c r="S42" s="7"/>
      <c r="T42" s="7"/>
      <c r="U42" s="7"/>
      <c r="V42" s="7"/>
      <c r="W42" s="7"/>
      <c r="X42" s="7"/>
      <c r="Y42" s="8"/>
      <c r="Z42" s="120"/>
      <c r="AA42" s="120"/>
      <c r="AB42" s="120"/>
      <c r="AC42" s="120"/>
      <c r="AD42" s="120"/>
      <c r="AE42" s="120"/>
    </row>
    <row r="43" spans="1:31" s="60" customFormat="1" ht="19.8">
      <c r="A43" s="58">
        <v>18</v>
      </c>
      <c r="B43" s="59" t="s">
        <v>398</v>
      </c>
      <c r="C43" s="7"/>
      <c r="D43" s="7"/>
      <c r="E43" s="7"/>
      <c r="F43" s="7"/>
      <c r="G43" s="7"/>
      <c r="H43" s="7"/>
      <c r="I43" s="7"/>
      <c r="J43" s="112"/>
      <c r="K43" s="59" t="s">
        <v>429</v>
      </c>
      <c r="L43" s="10"/>
      <c r="M43" s="7"/>
      <c r="N43" s="122"/>
      <c r="O43" s="122"/>
      <c r="P43" s="122"/>
      <c r="Q43" s="122"/>
      <c r="R43" s="122"/>
      <c r="S43" s="7"/>
      <c r="T43" s="7"/>
      <c r="U43" s="7"/>
      <c r="V43" s="7"/>
      <c r="W43" s="7"/>
      <c r="X43" s="7"/>
      <c r="Y43" s="8"/>
      <c r="Z43" s="120"/>
      <c r="AA43" s="120"/>
      <c r="AB43" s="120"/>
      <c r="AC43" s="120"/>
      <c r="AD43" s="120"/>
      <c r="AE43" s="120"/>
    </row>
    <row r="44" spans="1:31" s="60" customFormat="1" ht="59.4">
      <c r="A44" s="58">
        <v>19</v>
      </c>
      <c r="B44" s="59" t="s">
        <v>399</v>
      </c>
      <c r="C44" s="7"/>
      <c r="D44" s="7"/>
      <c r="E44" s="7"/>
      <c r="F44" s="7"/>
      <c r="G44" s="7"/>
      <c r="H44" s="7"/>
      <c r="I44" s="7"/>
      <c r="J44" s="112"/>
      <c r="K44" s="59" t="s">
        <v>430</v>
      </c>
      <c r="L44" s="10"/>
      <c r="M44" s="7"/>
      <c r="N44" s="122"/>
      <c r="O44" s="122"/>
      <c r="P44" s="122"/>
      <c r="Q44" s="122"/>
      <c r="R44" s="122"/>
      <c r="S44" s="7"/>
      <c r="T44" s="7"/>
      <c r="U44" s="7"/>
      <c r="V44" s="7"/>
      <c r="W44" s="7"/>
      <c r="X44" s="7"/>
      <c r="Y44" s="8"/>
      <c r="Z44" s="120"/>
      <c r="AA44" s="120"/>
      <c r="AB44" s="120"/>
      <c r="AC44" s="120"/>
      <c r="AD44" s="120"/>
      <c r="AE44" s="120"/>
    </row>
    <row r="45" spans="1:31" s="60" customFormat="1" ht="39.6">
      <c r="A45" s="58">
        <v>20</v>
      </c>
      <c r="B45" s="59" t="s">
        <v>400</v>
      </c>
      <c r="C45" s="7"/>
      <c r="D45" s="7"/>
      <c r="E45" s="7"/>
      <c r="F45" s="7"/>
      <c r="G45" s="7"/>
      <c r="H45" s="7"/>
      <c r="I45" s="7"/>
      <c r="J45" s="112"/>
      <c r="K45" s="59" t="s">
        <v>431</v>
      </c>
      <c r="L45" s="10"/>
      <c r="M45" s="7"/>
      <c r="N45" s="122"/>
      <c r="O45" s="122"/>
      <c r="P45" s="122"/>
      <c r="Q45" s="122"/>
      <c r="R45" s="122"/>
      <c r="S45" s="7"/>
      <c r="T45" s="7"/>
      <c r="U45" s="7"/>
      <c r="V45" s="7"/>
      <c r="W45" s="7"/>
      <c r="X45" s="7"/>
      <c r="Y45" s="8"/>
      <c r="Z45" s="120"/>
      <c r="AA45" s="120"/>
      <c r="AB45" s="120"/>
      <c r="AC45" s="120"/>
      <c r="AD45" s="120"/>
      <c r="AE45" s="120"/>
    </row>
    <row r="46" spans="1:31" s="60" customFormat="1" ht="19.8">
      <c r="A46" s="58">
        <v>21</v>
      </c>
      <c r="B46" s="59" t="s">
        <v>401</v>
      </c>
      <c r="C46" s="7"/>
      <c r="D46" s="7"/>
      <c r="E46" s="7"/>
      <c r="F46" s="7"/>
      <c r="G46" s="7"/>
      <c r="H46" s="7"/>
      <c r="I46" s="7"/>
      <c r="J46" s="112"/>
      <c r="K46" s="59" t="s">
        <v>432</v>
      </c>
      <c r="L46" s="10"/>
      <c r="M46" s="7"/>
      <c r="N46" s="122"/>
      <c r="O46" s="122"/>
      <c r="P46" s="122"/>
      <c r="Q46" s="122"/>
      <c r="R46" s="122"/>
      <c r="S46" s="7"/>
      <c r="T46" s="7"/>
      <c r="U46" s="7"/>
      <c r="V46" s="7"/>
      <c r="W46" s="7"/>
      <c r="X46" s="7"/>
      <c r="Y46" s="8"/>
      <c r="Z46" s="120"/>
      <c r="AA46" s="120"/>
      <c r="AB46" s="120"/>
      <c r="AC46" s="120"/>
      <c r="AD46" s="120"/>
      <c r="AE46" s="120"/>
    </row>
    <row r="47" spans="1:31" s="60" customFormat="1" ht="19.8">
      <c r="A47" s="58">
        <v>22</v>
      </c>
      <c r="B47" s="59" t="s">
        <v>402</v>
      </c>
      <c r="C47" s="7"/>
      <c r="D47" s="7"/>
      <c r="E47" s="7"/>
      <c r="F47" s="7"/>
      <c r="G47" s="7"/>
      <c r="H47" s="7"/>
      <c r="I47" s="7"/>
      <c r="J47" s="112"/>
      <c r="K47" s="59" t="s">
        <v>433</v>
      </c>
      <c r="L47" s="10"/>
      <c r="M47" s="7"/>
      <c r="N47" s="122"/>
      <c r="O47" s="122"/>
      <c r="P47" s="122"/>
      <c r="Q47" s="122"/>
      <c r="R47" s="122"/>
      <c r="S47" s="7"/>
      <c r="T47" s="7"/>
      <c r="U47" s="7"/>
      <c r="V47" s="7"/>
      <c r="W47" s="7"/>
      <c r="X47" s="7"/>
      <c r="Y47" s="8"/>
      <c r="Z47" s="120"/>
      <c r="AA47" s="120"/>
      <c r="AB47" s="120"/>
      <c r="AC47" s="120"/>
      <c r="AD47" s="120"/>
      <c r="AE47" s="120"/>
    </row>
    <row r="48" spans="1:31" s="60" customFormat="1" ht="19.8">
      <c r="A48" s="58">
        <v>23</v>
      </c>
      <c r="B48" s="59" t="s">
        <v>403</v>
      </c>
      <c r="C48" s="7"/>
      <c r="D48" s="7"/>
      <c r="E48" s="7"/>
      <c r="F48" s="7"/>
      <c r="G48" s="7"/>
      <c r="H48" s="7"/>
      <c r="I48" s="7"/>
      <c r="J48" s="112"/>
      <c r="K48" s="119"/>
      <c r="L48" s="10"/>
      <c r="M48" s="7"/>
      <c r="N48" s="122"/>
      <c r="O48" s="122"/>
      <c r="P48" s="122"/>
      <c r="Q48" s="122"/>
      <c r="R48" s="122"/>
      <c r="S48" s="7"/>
      <c r="T48" s="7"/>
      <c r="U48" s="7"/>
      <c r="V48" s="7"/>
      <c r="W48" s="7"/>
      <c r="X48" s="7"/>
      <c r="Y48" s="8"/>
      <c r="Z48" s="120"/>
      <c r="AA48" s="120"/>
      <c r="AB48" s="120"/>
      <c r="AC48" s="120"/>
      <c r="AD48" s="120"/>
      <c r="AE48" s="120"/>
    </row>
    <row r="49" spans="1:31" s="60" customFormat="1" ht="19.8">
      <c r="A49" s="58">
        <v>24</v>
      </c>
      <c r="B49" s="59" t="s">
        <v>404</v>
      </c>
      <c r="C49" s="7"/>
      <c r="D49" s="7"/>
      <c r="E49" s="7"/>
      <c r="F49" s="7"/>
      <c r="G49" s="7"/>
      <c r="H49" s="7"/>
      <c r="I49" s="7"/>
      <c r="J49" s="112"/>
      <c r="K49" s="8"/>
      <c r="L49" s="10"/>
      <c r="M49" s="7"/>
      <c r="N49" s="122"/>
      <c r="O49" s="122"/>
      <c r="P49" s="122"/>
      <c r="Q49" s="122"/>
      <c r="R49" s="122"/>
      <c r="S49" s="7"/>
      <c r="T49" s="7"/>
      <c r="U49" s="7"/>
      <c r="V49" s="7"/>
      <c r="W49" s="7"/>
      <c r="X49" s="7"/>
      <c r="Y49" s="8"/>
      <c r="Z49" s="120"/>
      <c r="AA49" s="120"/>
      <c r="AB49" s="120"/>
      <c r="AC49" s="120"/>
      <c r="AD49" s="120"/>
      <c r="AE49" s="120"/>
    </row>
    <row r="50" spans="1:31" s="60" customFormat="1" ht="19.8">
      <c r="A50" s="58">
        <v>25</v>
      </c>
      <c r="B50" s="59" t="s">
        <v>405</v>
      </c>
      <c r="C50" s="7"/>
      <c r="D50" s="7"/>
      <c r="E50" s="7"/>
      <c r="F50" s="7"/>
      <c r="G50" s="7"/>
      <c r="H50" s="7"/>
      <c r="I50" s="7"/>
      <c r="J50" s="112"/>
      <c r="K50" s="8"/>
      <c r="L50" s="10"/>
      <c r="M50" s="7"/>
      <c r="N50" s="122"/>
      <c r="O50" s="122"/>
      <c r="P50" s="122"/>
      <c r="Q50" s="122"/>
      <c r="R50" s="122"/>
      <c r="S50" s="7"/>
      <c r="T50" s="7"/>
      <c r="U50" s="7"/>
      <c r="V50" s="7"/>
      <c r="W50" s="7"/>
      <c r="X50" s="7"/>
      <c r="Y50" s="8"/>
      <c r="Z50" s="120"/>
      <c r="AA50" s="120"/>
      <c r="AB50" s="120"/>
      <c r="AC50" s="120"/>
      <c r="AD50" s="120"/>
      <c r="AE50" s="120"/>
    </row>
    <row r="51" spans="1:31" s="60" customFormat="1" ht="19.8">
      <c r="A51" s="58">
        <v>26</v>
      </c>
      <c r="B51" s="59" t="s">
        <v>406</v>
      </c>
      <c r="C51" s="7"/>
      <c r="D51" s="7"/>
      <c r="E51" s="7"/>
      <c r="F51" s="7"/>
      <c r="G51" s="7"/>
      <c r="H51" s="7"/>
      <c r="I51" s="7"/>
      <c r="J51" s="112"/>
      <c r="K51" s="8"/>
      <c r="L51" s="10"/>
      <c r="M51" s="7"/>
      <c r="N51" s="122"/>
      <c r="O51" s="122"/>
      <c r="P51" s="122"/>
      <c r="Q51" s="122"/>
      <c r="R51" s="122"/>
      <c r="S51" s="7"/>
      <c r="T51" s="7"/>
      <c r="U51" s="7"/>
      <c r="V51" s="7"/>
      <c r="W51" s="7"/>
      <c r="X51" s="7"/>
      <c r="Y51" s="8"/>
      <c r="Z51" s="120"/>
      <c r="AA51" s="120"/>
      <c r="AB51" s="120"/>
      <c r="AC51" s="120"/>
      <c r="AD51" s="120"/>
      <c r="AE51" s="120"/>
    </row>
    <row r="52" spans="1:31" s="60" customFormat="1" ht="39.6">
      <c r="A52" s="58">
        <v>27</v>
      </c>
      <c r="B52" s="59" t="s">
        <v>407</v>
      </c>
      <c r="C52" s="7"/>
      <c r="D52" s="7"/>
      <c r="E52" s="7"/>
      <c r="F52" s="7"/>
      <c r="G52" s="7"/>
      <c r="H52" s="7"/>
      <c r="I52" s="7"/>
      <c r="J52" s="112"/>
      <c r="K52" s="8"/>
      <c r="L52" s="10"/>
      <c r="M52" s="7"/>
      <c r="N52" s="122"/>
      <c r="O52" s="122"/>
      <c r="P52" s="122"/>
      <c r="Q52" s="122"/>
      <c r="R52" s="122"/>
      <c r="S52" s="7"/>
      <c r="T52" s="7"/>
      <c r="U52" s="7"/>
      <c r="V52" s="7"/>
      <c r="W52" s="7"/>
      <c r="X52" s="7"/>
      <c r="Y52" s="8"/>
      <c r="Z52" s="120"/>
      <c r="AA52" s="120"/>
      <c r="AB52" s="120"/>
      <c r="AC52" s="120"/>
      <c r="AD52" s="120"/>
      <c r="AE52" s="120"/>
    </row>
    <row r="53" spans="1:31" s="60" customFormat="1" ht="39.6">
      <c r="A53" s="58">
        <v>28</v>
      </c>
      <c r="B53" s="59" t="s">
        <v>408</v>
      </c>
      <c r="C53" s="7"/>
      <c r="D53" s="7"/>
      <c r="E53" s="7"/>
      <c r="F53" s="7"/>
      <c r="G53" s="7"/>
      <c r="H53" s="7"/>
      <c r="I53" s="7"/>
      <c r="J53" s="112"/>
      <c r="K53" s="8"/>
      <c r="L53" s="10"/>
      <c r="M53" s="7"/>
      <c r="N53" s="122"/>
      <c r="O53" s="122"/>
      <c r="P53" s="122"/>
      <c r="Q53" s="122"/>
      <c r="R53" s="122"/>
      <c r="S53" s="7"/>
      <c r="T53" s="7"/>
      <c r="U53" s="7"/>
      <c r="V53" s="7"/>
      <c r="W53" s="7"/>
      <c r="X53" s="7"/>
      <c r="Y53" s="8"/>
      <c r="Z53" s="120"/>
      <c r="AA53" s="120"/>
      <c r="AB53" s="120"/>
      <c r="AC53" s="120"/>
      <c r="AD53" s="120"/>
      <c r="AE53" s="120"/>
    </row>
    <row r="54" spans="1:31" s="60" customFormat="1">
      <c r="A54" s="7"/>
      <c r="B54" s="8"/>
      <c r="C54" s="7"/>
      <c r="D54" s="7"/>
      <c r="E54" s="7"/>
      <c r="F54" s="7"/>
      <c r="G54" s="7"/>
      <c r="H54" s="7"/>
      <c r="I54" s="7"/>
      <c r="J54" s="112"/>
      <c r="K54" s="8"/>
      <c r="L54" s="10"/>
      <c r="M54" s="7"/>
      <c r="N54" s="122"/>
      <c r="O54" s="122"/>
      <c r="P54" s="122"/>
      <c r="Q54" s="122"/>
      <c r="R54" s="122"/>
      <c r="S54" s="7"/>
      <c r="T54" s="7"/>
      <c r="U54" s="7"/>
      <c r="V54" s="7"/>
      <c r="W54" s="7"/>
      <c r="X54" s="7"/>
      <c r="Y54" s="8"/>
      <c r="Z54" s="120"/>
      <c r="AA54" s="120"/>
      <c r="AB54" s="120"/>
      <c r="AC54" s="120"/>
      <c r="AD54" s="120"/>
      <c r="AE54" s="120"/>
    </row>
  </sheetData>
  <sheetProtection password="CCC5" sheet="1" objects="1" scenarios="1" formatCells="0" formatColumns="0" formatRows="0" insertColumns="0" insertRows="0" deleteColumns="0" deleteRows="0" selectLockedCells="1"/>
  <dataConsolidate/>
  <customSheetViews>
    <customSheetView guid="{2E803300-2E27-461A-90ED-497A1CF7E874}">
      <selection activeCell="R17" sqref="R17"/>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96" priority="13" operator="containsText" text="0">
      <formula>NOT(ISERROR(SEARCH("0",S4)))</formula>
    </cfRule>
  </conditionalFormatting>
  <conditionalFormatting sqref="U4:U22">
    <cfRule type="containsText" dxfId="295" priority="12" operator="containsText" text="0">
      <formula>NOT(ISERROR(SEARCH("0",U4)))</formula>
    </cfRule>
  </conditionalFormatting>
  <conditionalFormatting sqref="V4:V22">
    <cfRule type="containsText" dxfId="294" priority="11" operator="containsText" text="1">
      <formula>NOT(ISERROR(SEARCH("1",V4)))</formula>
    </cfRule>
  </conditionalFormatting>
  <conditionalFormatting sqref="W4:W22 A23">
    <cfRule type="containsText" dxfId="293" priority="10" operator="containsText" text="Y">
      <formula>NOT(ISERROR(SEARCH("Y",A4)))</formula>
    </cfRule>
  </conditionalFormatting>
  <conditionalFormatting sqref="AC4:AE4">
    <cfRule type="cellIs" dxfId="292" priority="8" stopIfTrue="1" operator="equal">
      <formula>"身份空白"</formula>
    </cfRule>
    <cfRule type="cellIs" dxfId="291" priority="9"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scale="26" orientation="portrait" r:id="rId2"/>
  <colBreaks count="1" manualBreakCount="1">
    <brk id="1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A56"/>
  <sheetViews>
    <sheetView zoomScaleNormal="100" workbookViewId="0">
      <selection activeCell="B6" sqref="B6"/>
    </sheetView>
  </sheetViews>
  <sheetFormatPr defaultColWidth="9" defaultRowHeight="15"/>
  <cols>
    <col min="1" max="1" width="7.44140625" style="20" customWidth="1"/>
    <col min="2" max="2" width="5.88671875" style="20" customWidth="1"/>
    <col min="3" max="3" width="9.6640625" style="20" customWidth="1"/>
    <col min="4" max="4" width="5.6640625" style="47" customWidth="1"/>
    <col min="5" max="5" width="8" style="20" customWidth="1"/>
    <col min="6" max="6" width="9.5546875" style="20" customWidth="1"/>
    <col min="7" max="7" width="10.6640625" style="20" customWidth="1"/>
    <col min="8" max="8" width="7.44140625" style="20" customWidth="1"/>
    <col min="9" max="9" width="8.77734375" style="47" customWidth="1"/>
    <col min="10" max="10" width="10.109375" style="20" customWidth="1"/>
    <col min="11" max="11" width="14.21875" style="20" customWidth="1"/>
    <col min="12" max="12" width="15" style="20" customWidth="1"/>
    <col min="13" max="13" width="14.6640625" style="20" customWidth="1"/>
    <col min="14" max="14" width="12.21875" style="20" customWidth="1"/>
    <col min="15" max="15" width="23.6640625" style="20" customWidth="1"/>
    <col min="16" max="16" width="12.44140625" style="26" customWidth="1"/>
    <col min="17" max="18" width="12.44140625" style="26" hidden="1" customWidth="1"/>
    <col min="19" max="19" width="17.109375" style="26" hidden="1" customWidth="1"/>
    <col min="20" max="25" width="12.44140625" style="26" hidden="1" customWidth="1"/>
    <col min="26" max="26" width="13.44140625" style="26" customWidth="1"/>
    <col min="27" max="27" width="45.88671875" style="20" customWidth="1"/>
    <col min="28" max="16384" width="9" style="20"/>
  </cols>
  <sheetData>
    <row r="1" spans="1:27" s="18" customFormat="1" ht="47.4" customHeight="1">
      <c r="D1" s="431" t="str">
        <f>'114-1領取文具清冊(已保護儲存格)'!D1:AA1</f>
        <v xml:space="preserve">學校中文名稱:
學校英文名稱: </v>
      </c>
      <c r="E1" s="431"/>
      <c r="F1" s="431"/>
      <c r="G1" s="431"/>
      <c r="H1" s="431"/>
      <c r="I1" s="431"/>
      <c r="J1" s="431"/>
      <c r="K1" s="431"/>
      <c r="L1" s="431"/>
      <c r="M1" s="431"/>
      <c r="N1" s="431"/>
      <c r="O1" s="431"/>
      <c r="P1" s="431"/>
      <c r="Q1" s="431"/>
      <c r="R1" s="431"/>
      <c r="S1" s="431"/>
      <c r="T1" s="431"/>
      <c r="U1" s="431"/>
      <c r="V1" s="431"/>
      <c r="W1" s="431"/>
      <c r="X1" s="431"/>
      <c r="Y1" s="431"/>
      <c r="Z1" s="431"/>
      <c r="AA1" s="431"/>
    </row>
    <row r="2" spans="1:27" s="18" customFormat="1" ht="28.5" customHeight="1">
      <c r="D2" s="432" t="s">
        <v>909</v>
      </c>
      <c r="E2" s="432"/>
      <c r="F2" s="432"/>
      <c r="G2" s="432"/>
      <c r="H2" s="432"/>
      <c r="I2" s="432"/>
      <c r="J2" s="432"/>
      <c r="K2" s="432"/>
      <c r="L2" s="432"/>
      <c r="M2" s="432"/>
      <c r="N2" s="432"/>
      <c r="O2" s="432"/>
      <c r="P2" s="432"/>
      <c r="Q2" s="432"/>
      <c r="R2" s="432"/>
      <c r="S2" s="432"/>
      <c r="T2" s="432"/>
      <c r="U2" s="432"/>
      <c r="V2" s="432"/>
      <c r="W2" s="432"/>
      <c r="X2" s="432"/>
      <c r="Y2" s="432"/>
      <c r="Z2" s="432"/>
      <c r="AA2" s="432"/>
    </row>
    <row r="3" spans="1:27" s="19" customFormat="1" ht="24.6" customHeight="1">
      <c r="D3" s="433" t="s">
        <v>1221</v>
      </c>
      <c r="E3" s="433"/>
      <c r="F3" s="433"/>
      <c r="G3" s="433"/>
      <c r="H3" s="433"/>
      <c r="I3" s="433"/>
      <c r="J3" s="433"/>
      <c r="K3" s="433"/>
      <c r="L3" s="433"/>
      <c r="M3" s="433"/>
      <c r="N3" s="433"/>
      <c r="O3" s="433"/>
      <c r="P3" s="433"/>
      <c r="Q3" s="433"/>
      <c r="R3" s="433"/>
      <c r="S3" s="433"/>
      <c r="T3" s="433"/>
      <c r="U3" s="433"/>
      <c r="V3" s="433"/>
      <c r="W3" s="433"/>
      <c r="X3" s="433"/>
      <c r="Y3" s="433"/>
      <c r="Z3" s="433"/>
      <c r="AA3" s="433"/>
    </row>
    <row r="4" spans="1:27" s="25" customFormat="1" ht="23.4" customHeight="1">
      <c r="A4" s="434" t="s">
        <v>134</v>
      </c>
      <c r="B4" s="436" t="s">
        <v>135</v>
      </c>
      <c r="C4" s="436" t="s">
        <v>117</v>
      </c>
      <c r="D4" s="437" t="s">
        <v>137</v>
      </c>
      <c r="E4" s="429" t="s">
        <v>138</v>
      </c>
      <c r="F4" s="429" t="s">
        <v>120</v>
      </c>
      <c r="G4" s="429" t="s">
        <v>140</v>
      </c>
      <c r="H4" s="429" t="s">
        <v>141</v>
      </c>
      <c r="I4" s="437" t="s">
        <v>123</v>
      </c>
      <c r="J4" s="429" t="s">
        <v>124</v>
      </c>
      <c r="K4" s="429" t="s">
        <v>144</v>
      </c>
      <c r="L4" s="429" t="s">
        <v>145</v>
      </c>
      <c r="M4" s="429" t="s">
        <v>1219</v>
      </c>
      <c r="N4" s="429" t="s">
        <v>147</v>
      </c>
      <c r="O4" s="429" t="s">
        <v>148</v>
      </c>
      <c r="P4" s="427" t="str">
        <f>'步驟1. 先填【114-1申請總表】第8列之B欄至CN欄'!DR6</f>
        <v>32G隨身碟數量
Number of USB flash drive</v>
      </c>
      <c r="Q4" s="427" t="str">
        <f>'步驟1. 先填【114-1申請總表】第8列之B欄至CN欄'!DS6</f>
        <v xml:space="preserve">後背袋數量
Number of backpack </v>
      </c>
      <c r="R4" s="427" t="str">
        <f>'步驟1. 先填【114-1申請總表】第8列之B欄至CN欄'!DT6</f>
        <v xml:space="preserve">鉛筆袋數量
Number of pencil bag
</v>
      </c>
      <c r="S4" s="427" t="str">
        <f>'步驟1. 先填【114-1申請總表】第8列之B欄至CN欄'!DU6</f>
        <v>自動鉛筆(含橡皮擦)數量
Number of mechanical pencils (including eraser)</v>
      </c>
      <c r="T4" s="427" t="str">
        <f>'步驟1. 先填【114-1申請總表】第8列之B欄至CN欄'!DV6</f>
        <v xml:space="preserve">螢光筆數量
Number of highlighter
</v>
      </c>
      <c r="U4" s="427" t="str">
        <f>'步驟1. 先填【114-1申請總表】第8列之B欄至CN欄'!DW6</f>
        <v>原子筆數量
Number of pens</v>
      </c>
      <c r="V4" s="427" t="str">
        <f>'步驟1. 先填【114-1申請總表】第8列之B欄至CN欄'!DX6</f>
        <v>帽子數量
Number of hat</v>
      </c>
      <c r="W4" s="427" t="str">
        <f>'步驟1. 先填【114-1申請總表】第8列之B欄至CN欄'!DY6</f>
        <v>書籍數量
Number of books</v>
      </c>
      <c r="X4" s="427" t="str">
        <f>'步驟1. 先填【114-1申請總表】第8列之B欄至CN欄'!DZ6</f>
        <v xml:space="preserve">耳機數量
Number of headset/headphones </v>
      </c>
      <c r="Y4" s="427" t="str">
        <f>'步驟1. 先填【114-1申請總表】第8列之B欄至CN欄'!EA6</f>
        <v xml:space="preserve">水瓶數量
Number of water bottles
</v>
      </c>
      <c r="Z4" s="427" t="str">
        <f>'步驟1. 先填【114-1申請總表】第8列之B欄至CN欄'!EB6</f>
        <v>文具用品數量
Number of stationery</v>
      </c>
      <c r="AA4" s="422" t="s">
        <v>149</v>
      </c>
    </row>
    <row r="5" spans="1:27" s="25" customFormat="1" ht="55.2" customHeight="1">
      <c r="A5" s="435"/>
      <c r="B5" s="436"/>
      <c r="C5" s="436"/>
      <c r="D5" s="438"/>
      <c r="E5" s="430"/>
      <c r="F5" s="430"/>
      <c r="G5" s="430"/>
      <c r="H5" s="430"/>
      <c r="I5" s="438"/>
      <c r="J5" s="430"/>
      <c r="K5" s="430"/>
      <c r="L5" s="430"/>
      <c r="M5" s="430"/>
      <c r="N5" s="430"/>
      <c r="O5" s="430"/>
      <c r="P5" s="428"/>
      <c r="Q5" s="428"/>
      <c r="R5" s="428"/>
      <c r="S5" s="428"/>
      <c r="T5" s="428"/>
      <c r="U5" s="428"/>
      <c r="V5" s="428"/>
      <c r="W5" s="428"/>
      <c r="X5" s="428"/>
      <c r="Y5" s="428"/>
      <c r="Z5" s="428"/>
      <c r="AA5" s="423"/>
    </row>
    <row r="6" spans="1:27" ht="49.2" customHeight="1">
      <c r="A6" s="419" t="s">
        <v>1202</v>
      </c>
      <c r="B6" s="37" t="str">
        <f>'114-1領取文具清冊(已保護儲存格)'!B6</f>
        <v>臺中市</v>
      </c>
      <c r="C6" s="37" t="str">
        <f>'114-1領取文具清冊(已保護儲存格)'!C6</f>
        <v>臺中市立臺中女子高級中等學校</v>
      </c>
      <c r="D6" s="37" t="str">
        <f>'114-1領取文具清冊(已保護儲存格)'!D6</f>
        <v>1</v>
      </c>
      <c r="E6" s="37" t="str">
        <f>'114-1領取文具清冊(已保護儲存格)'!E6</f>
        <v>大學部</v>
      </c>
      <c r="F6" s="37" t="str">
        <f>'114-1領取文具清冊(已保護儲存格)'!F6</f>
        <v>舊生</v>
      </c>
      <c r="G6" s="37" t="str">
        <f>'114-1領取文具清冊(已保護儲存格)'!G6</f>
        <v>許大明</v>
      </c>
      <c r="H6" s="37" t="str">
        <f>'114-1領取文具清冊(已保護儲存格)'!H6</f>
        <v>英文系</v>
      </c>
      <c r="I6" s="37" t="str">
        <f>'114-1領取文具清冊(已保護儲存格)'!I6</f>
        <v>1</v>
      </c>
      <c r="J6" s="37" t="str">
        <f>'114-1領取文具清冊(已保護儲存格)'!J6</f>
        <v>甲</v>
      </c>
      <c r="K6" s="37" t="str">
        <f>'114-1領取文具清冊(已保護儲存格)'!K6</f>
        <v>123456</v>
      </c>
      <c r="L6" s="37" t="str">
        <f>'114-1領取文具清冊(已保護儲存格)'!L6</f>
        <v>T123456789</v>
      </c>
      <c r="M6" s="37">
        <f>'114-1領取文具清冊(已保護儲存格)'!M6</f>
        <v>36526</v>
      </c>
      <c r="N6" s="37" t="str">
        <f>'114-1領取文具清冊(已保護儲存格)'!N6</f>
        <v>低收入戶子女</v>
      </c>
      <c r="O6" s="37" t="str">
        <f>'114-1領取文具清冊(已保護儲存格)'!O6</f>
        <v>XX縣XX鄉XX村XX鄰XX路XX號XX樓</v>
      </c>
      <c r="P6" s="37">
        <f>'114-1領取文具清冊(已保護儲存格)'!P6</f>
        <v>0</v>
      </c>
      <c r="Q6" s="37">
        <f>'114-1領取文具清冊(已保護儲存格)'!Q6</f>
        <v>0</v>
      </c>
      <c r="R6" s="37">
        <f>'114-1領取文具清冊(已保護儲存格)'!R6</f>
        <v>0</v>
      </c>
      <c r="S6" s="37">
        <f>'114-1領取文具清冊(已保護儲存格)'!S6</f>
        <v>0</v>
      </c>
      <c r="T6" s="37">
        <f>'114-1領取文具清冊(已保護儲存格)'!T6</f>
        <v>0</v>
      </c>
      <c r="U6" s="37">
        <f>'114-1領取文具清冊(已保護儲存格)'!U6</f>
        <v>0</v>
      </c>
      <c r="V6" s="37">
        <f>'114-1領取文具清冊(已保護儲存格)'!V6</f>
        <v>0</v>
      </c>
      <c r="W6" s="37">
        <f>'114-1領取文具清冊(已保護儲存格)'!W6</f>
        <v>0</v>
      </c>
      <c r="X6" s="37">
        <f>'114-1領取文具清冊(已保護儲存格)'!X6</f>
        <v>0</v>
      </c>
      <c r="Y6" s="37">
        <f>'114-1領取文具清冊(已保護儲存格)'!Y6</f>
        <v>0</v>
      </c>
      <c r="Z6" s="37">
        <f>'114-1領取文具清冊(已保護儲存格)'!Z6</f>
        <v>0</v>
      </c>
      <c r="AA6" s="39"/>
    </row>
    <row r="7" spans="1:27" ht="49.2" customHeight="1">
      <c r="A7" s="37" t="str">
        <f>A6</f>
        <v>114學年度第二學期</v>
      </c>
      <c r="B7" s="37">
        <f>'114-1領取文具清冊(已保護儲存格)'!B7</f>
        <v>0</v>
      </c>
      <c r="C7" s="37">
        <f>'114-1領取文具清冊(已保護儲存格)'!C7</f>
        <v>0</v>
      </c>
      <c r="D7" s="37" t="str">
        <f>'114-1領取文具清冊(已保護儲存格)'!D7</f>
        <v>2</v>
      </c>
      <c r="E7" s="37">
        <f>'114-1領取文具清冊(已保護儲存格)'!E7</f>
        <v>0</v>
      </c>
      <c r="F7" s="37">
        <f>'114-1領取文具清冊(已保護儲存格)'!F7</f>
        <v>0</v>
      </c>
      <c r="G7" s="37">
        <f>'114-1領取文具清冊(已保護儲存格)'!G7</f>
        <v>0</v>
      </c>
      <c r="H7" s="37">
        <f>'114-1領取文具清冊(已保護儲存格)'!H7</f>
        <v>0</v>
      </c>
      <c r="I7" s="37">
        <f>'114-1領取文具清冊(已保護儲存格)'!I7</f>
        <v>0</v>
      </c>
      <c r="J7" s="37">
        <f>'114-1領取文具清冊(已保護儲存格)'!J7</f>
        <v>0</v>
      </c>
      <c r="K7" s="37">
        <f>'114-1領取文具清冊(已保護儲存格)'!K7</f>
        <v>0</v>
      </c>
      <c r="L7" s="37">
        <f>'114-1領取文具清冊(已保護儲存格)'!L7</f>
        <v>0</v>
      </c>
      <c r="M7" s="37">
        <f>'114-1領取文具清冊(已保護儲存格)'!M7</f>
        <v>0</v>
      </c>
      <c r="N7" s="37">
        <f>'114-1領取文具清冊(已保護儲存格)'!N7</f>
        <v>0</v>
      </c>
      <c r="O7" s="37" t="str">
        <f>'114-1領取文具清冊(已保護儲存格)'!O7</f>
        <v>XX縣XX鄉XX村XX鄰XX路XX號XX樓</v>
      </c>
      <c r="P7" s="37">
        <f>'114-1領取文具清冊(已保護儲存格)'!P7</f>
        <v>0</v>
      </c>
      <c r="Q7" s="37">
        <f>'114-1領取文具清冊(已保護儲存格)'!Q7</f>
        <v>0</v>
      </c>
      <c r="R7" s="37">
        <f>'114-1領取文具清冊(已保護儲存格)'!R7</f>
        <v>0</v>
      </c>
      <c r="S7" s="37">
        <f>'114-1領取文具清冊(已保護儲存格)'!S7</f>
        <v>0</v>
      </c>
      <c r="T7" s="37">
        <f>'114-1領取文具清冊(已保護儲存格)'!T7</f>
        <v>0</v>
      </c>
      <c r="U7" s="37">
        <f>'114-1領取文具清冊(已保護儲存格)'!U7</f>
        <v>0</v>
      </c>
      <c r="V7" s="37">
        <f>'114-1領取文具清冊(已保護儲存格)'!V7</f>
        <v>0</v>
      </c>
      <c r="W7" s="37">
        <f>'114-1領取文具清冊(已保護儲存格)'!W7</f>
        <v>0</v>
      </c>
      <c r="X7" s="37">
        <f>'114-1領取文具清冊(已保護儲存格)'!X7</f>
        <v>0</v>
      </c>
      <c r="Y7" s="37">
        <f>'114-1領取文具清冊(已保護儲存格)'!Y7</f>
        <v>0</v>
      </c>
      <c r="Z7" s="37">
        <f>'114-1領取文具清冊(已保護儲存格)'!Z7</f>
        <v>0</v>
      </c>
      <c r="AA7" s="39"/>
    </row>
    <row r="8" spans="1:27" ht="49.2" customHeight="1">
      <c r="A8" s="37" t="str">
        <f t="shared" ref="A8:A55" si="0">A7</f>
        <v>114學年度第二學期</v>
      </c>
      <c r="B8" s="37">
        <f>'114-1領取文具清冊(已保護儲存格)'!B8</f>
        <v>0</v>
      </c>
      <c r="C8" s="37">
        <f>'114-1領取文具清冊(已保護儲存格)'!C8</f>
        <v>0</v>
      </c>
      <c r="D8" s="37" t="str">
        <f>'114-1領取文具清冊(已保護儲存格)'!D8</f>
        <v>3</v>
      </c>
      <c r="E8" s="37">
        <f>'114-1領取文具清冊(已保護儲存格)'!E8</f>
        <v>0</v>
      </c>
      <c r="F8" s="37">
        <f>'114-1領取文具清冊(已保護儲存格)'!F8</f>
        <v>0</v>
      </c>
      <c r="G8" s="37">
        <f>'114-1領取文具清冊(已保護儲存格)'!G8</f>
        <v>0</v>
      </c>
      <c r="H8" s="37">
        <f>'114-1領取文具清冊(已保護儲存格)'!H8</f>
        <v>0</v>
      </c>
      <c r="I8" s="37">
        <f>'114-1領取文具清冊(已保護儲存格)'!I8</f>
        <v>0</v>
      </c>
      <c r="J8" s="37">
        <f>'114-1領取文具清冊(已保護儲存格)'!J8</f>
        <v>0</v>
      </c>
      <c r="K8" s="37">
        <f>'114-1領取文具清冊(已保護儲存格)'!K8</f>
        <v>0</v>
      </c>
      <c r="L8" s="37">
        <f>'114-1領取文具清冊(已保護儲存格)'!L8</f>
        <v>0</v>
      </c>
      <c r="M8" s="37">
        <f>'114-1領取文具清冊(已保護儲存格)'!M8</f>
        <v>0</v>
      </c>
      <c r="N8" s="37">
        <f>'114-1領取文具清冊(已保護儲存格)'!N8</f>
        <v>0</v>
      </c>
      <c r="O8" s="37" t="str">
        <f>'114-1領取文具清冊(已保護儲存格)'!O8</f>
        <v>XX縣XX鄉XX村XX鄰XX路XX號XX樓</v>
      </c>
      <c r="P8" s="37">
        <f>'114-1領取文具清冊(已保護儲存格)'!P8</f>
        <v>0</v>
      </c>
      <c r="Q8" s="37">
        <f>'114-1領取文具清冊(已保護儲存格)'!Q8</f>
        <v>0</v>
      </c>
      <c r="R8" s="37">
        <f>'114-1領取文具清冊(已保護儲存格)'!R8</f>
        <v>0</v>
      </c>
      <c r="S8" s="37">
        <f>'114-1領取文具清冊(已保護儲存格)'!S8</f>
        <v>0</v>
      </c>
      <c r="T8" s="37">
        <f>'114-1領取文具清冊(已保護儲存格)'!T8</f>
        <v>0</v>
      </c>
      <c r="U8" s="37">
        <f>'114-1領取文具清冊(已保護儲存格)'!U8</f>
        <v>0</v>
      </c>
      <c r="V8" s="37">
        <f>'114-1領取文具清冊(已保護儲存格)'!V8</f>
        <v>0</v>
      </c>
      <c r="W8" s="37">
        <f>'114-1領取文具清冊(已保護儲存格)'!W8</f>
        <v>0</v>
      </c>
      <c r="X8" s="37">
        <f>'114-1領取文具清冊(已保護儲存格)'!X8</f>
        <v>0</v>
      </c>
      <c r="Y8" s="37">
        <f>'114-1領取文具清冊(已保護儲存格)'!Y8</f>
        <v>0</v>
      </c>
      <c r="Z8" s="37">
        <f>'114-1領取文具清冊(已保護儲存格)'!Z8</f>
        <v>0</v>
      </c>
      <c r="AA8" s="39"/>
    </row>
    <row r="9" spans="1:27" ht="49.2" customHeight="1">
      <c r="A9" s="37" t="str">
        <f t="shared" si="0"/>
        <v>114學年度第二學期</v>
      </c>
      <c r="B9" s="37">
        <f>'114-1領取文具清冊(已保護儲存格)'!B9</f>
        <v>0</v>
      </c>
      <c r="C9" s="37">
        <f>'114-1領取文具清冊(已保護儲存格)'!C9</f>
        <v>0</v>
      </c>
      <c r="D9" s="37" t="str">
        <f>'114-1領取文具清冊(已保護儲存格)'!D9</f>
        <v>4</v>
      </c>
      <c r="E9" s="37">
        <f>'114-1領取文具清冊(已保護儲存格)'!E9</f>
        <v>0</v>
      </c>
      <c r="F9" s="37">
        <f>'114-1領取文具清冊(已保護儲存格)'!F9</f>
        <v>0</v>
      </c>
      <c r="G9" s="37">
        <f>'114-1領取文具清冊(已保護儲存格)'!G9</f>
        <v>0</v>
      </c>
      <c r="H9" s="37">
        <f>'114-1領取文具清冊(已保護儲存格)'!H9</f>
        <v>0</v>
      </c>
      <c r="I9" s="37">
        <f>'114-1領取文具清冊(已保護儲存格)'!I9</f>
        <v>0</v>
      </c>
      <c r="J9" s="37">
        <f>'114-1領取文具清冊(已保護儲存格)'!J9</f>
        <v>0</v>
      </c>
      <c r="K9" s="37">
        <f>'114-1領取文具清冊(已保護儲存格)'!K9</f>
        <v>0</v>
      </c>
      <c r="L9" s="37">
        <f>'114-1領取文具清冊(已保護儲存格)'!L9</f>
        <v>0</v>
      </c>
      <c r="M9" s="37">
        <f>'114-1領取文具清冊(已保護儲存格)'!M9</f>
        <v>0</v>
      </c>
      <c r="N9" s="37">
        <f>'114-1領取文具清冊(已保護儲存格)'!N9</f>
        <v>0</v>
      </c>
      <c r="O9" s="37" t="str">
        <f>'114-1領取文具清冊(已保護儲存格)'!O9</f>
        <v>XX縣XX鄉XX村XX鄰XX路XX號XX樓</v>
      </c>
      <c r="P9" s="37">
        <f>'114-1領取文具清冊(已保護儲存格)'!P9</f>
        <v>0</v>
      </c>
      <c r="Q9" s="37">
        <f>'114-1領取文具清冊(已保護儲存格)'!Q9</f>
        <v>0</v>
      </c>
      <c r="R9" s="37">
        <f>'114-1領取文具清冊(已保護儲存格)'!R9</f>
        <v>0</v>
      </c>
      <c r="S9" s="37">
        <f>'114-1領取文具清冊(已保護儲存格)'!S9</f>
        <v>0</v>
      </c>
      <c r="T9" s="37">
        <f>'114-1領取文具清冊(已保護儲存格)'!T9</f>
        <v>0</v>
      </c>
      <c r="U9" s="37">
        <f>'114-1領取文具清冊(已保護儲存格)'!U9</f>
        <v>0</v>
      </c>
      <c r="V9" s="37">
        <f>'114-1領取文具清冊(已保護儲存格)'!V9</f>
        <v>0</v>
      </c>
      <c r="W9" s="37">
        <f>'114-1領取文具清冊(已保護儲存格)'!W9</f>
        <v>0</v>
      </c>
      <c r="X9" s="37">
        <f>'114-1領取文具清冊(已保護儲存格)'!X9</f>
        <v>0</v>
      </c>
      <c r="Y9" s="37">
        <f>'114-1領取文具清冊(已保護儲存格)'!Y9</f>
        <v>0</v>
      </c>
      <c r="Z9" s="37">
        <f>'114-1領取文具清冊(已保護儲存格)'!Z9</f>
        <v>0</v>
      </c>
      <c r="AA9" s="39"/>
    </row>
    <row r="10" spans="1:27" ht="49.2" customHeight="1">
      <c r="A10" s="37" t="str">
        <f t="shared" si="0"/>
        <v>114學年度第二學期</v>
      </c>
      <c r="B10" s="37">
        <f>'114-1領取文具清冊(已保護儲存格)'!B10</f>
        <v>0</v>
      </c>
      <c r="C10" s="37">
        <f>'114-1領取文具清冊(已保護儲存格)'!C10</f>
        <v>0</v>
      </c>
      <c r="D10" s="37" t="str">
        <f>'114-1領取文具清冊(已保護儲存格)'!D10</f>
        <v>5</v>
      </c>
      <c r="E10" s="37">
        <f>'114-1領取文具清冊(已保護儲存格)'!E10</f>
        <v>0</v>
      </c>
      <c r="F10" s="37">
        <f>'114-1領取文具清冊(已保護儲存格)'!F10</f>
        <v>0</v>
      </c>
      <c r="G10" s="37">
        <f>'114-1領取文具清冊(已保護儲存格)'!G10</f>
        <v>0</v>
      </c>
      <c r="H10" s="37">
        <f>'114-1領取文具清冊(已保護儲存格)'!H10</f>
        <v>0</v>
      </c>
      <c r="I10" s="37">
        <f>'114-1領取文具清冊(已保護儲存格)'!I10</f>
        <v>0</v>
      </c>
      <c r="J10" s="37">
        <f>'114-1領取文具清冊(已保護儲存格)'!J10</f>
        <v>0</v>
      </c>
      <c r="K10" s="37">
        <f>'114-1領取文具清冊(已保護儲存格)'!K10</f>
        <v>0</v>
      </c>
      <c r="L10" s="37">
        <f>'114-1領取文具清冊(已保護儲存格)'!L10</f>
        <v>0</v>
      </c>
      <c r="M10" s="37">
        <f>'114-1領取文具清冊(已保護儲存格)'!M10</f>
        <v>0</v>
      </c>
      <c r="N10" s="37">
        <f>'114-1領取文具清冊(已保護儲存格)'!N10</f>
        <v>0</v>
      </c>
      <c r="O10" s="37" t="str">
        <f>'114-1領取文具清冊(已保護儲存格)'!O10</f>
        <v>XX縣XX鄉XX村XX鄰XX路XX號XX樓</v>
      </c>
      <c r="P10" s="37">
        <f>'114-1領取文具清冊(已保護儲存格)'!P10</f>
        <v>0</v>
      </c>
      <c r="Q10" s="37">
        <f>'114-1領取文具清冊(已保護儲存格)'!Q10</f>
        <v>0</v>
      </c>
      <c r="R10" s="37">
        <f>'114-1領取文具清冊(已保護儲存格)'!R10</f>
        <v>0</v>
      </c>
      <c r="S10" s="37">
        <f>'114-1領取文具清冊(已保護儲存格)'!S10</f>
        <v>0</v>
      </c>
      <c r="T10" s="37">
        <f>'114-1領取文具清冊(已保護儲存格)'!T10</f>
        <v>0</v>
      </c>
      <c r="U10" s="37">
        <f>'114-1領取文具清冊(已保護儲存格)'!U10</f>
        <v>0</v>
      </c>
      <c r="V10" s="37">
        <f>'114-1領取文具清冊(已保護儲存格)'!V10</f>
        <v>0</v>
      </c>
      <c r="W10" s="37">
        <f>'114-1領取文具清冊(已保護儲存格)'!W10</f>
        <v>0</v>
      </c>
      <c r="X10" s="37">
        <f>'114-1領取文具清冊(已保護儲存格)'!X10</f>
        <v>0</v>
      </c>
      <c r="Y10" s="37">
        <f>'114-1領取文具清冊(已保護儲存格)'!Y10</f>
        <v>0</v>
      </c>
      <c r="Z10" s="37">
        <f>'114-1領取文具清冊(已保護儲存格)'!Z10</f>
        <v>0</v>
      </c>
      <c r="AA10" s="39"/>
    </row>
    <row r="11" spans="1:27" ht="49.2" customHeight="1">
      <c r="A11" s="37" t="str">
        <f t="shared" si="0"/>
        <v>114學年度第二學期</v>
      </c>
      <c r="B11" s="37">
        <f>'114-1領取文具清冊(已保護儲存格)'!B11</f>
        <v>0</v>
      </c>
      <c r="C11" s="37">
        <f>'114-1領取文具清冊(已保護儲存格)'!C11</f>
        <v>0</v>
      </c>
      <c r="D11" s="37" t="str">
        <f>'114-1領取文具清冊(已保護儲存格)'!D11</f>
        <v>6</v>
      </c>
      <c r="E11" s="37">
        <f>'114-1領取文具清冊(已保護儲存格)'!E11</f>
        <v>0</v>
      </c>
      <c r="F11" s="37">
        <f>'114-1領取文具清冊(已保護儲存格)'!F11</f>
        <v>0</v>
      </c>
      <c r="G11" s="37">
        <f>'114-1領取文具清冊(已保護儲存格)'!G11</f>
        <v>0</v>
      </c>
      <c r="H11" s="37">
        <f>'114-1領取文具清冊(已保護儲存格)'!H11</f>
        <v>0</v>
      </c>
      <c r="I11" s="37">
        <f>'114-1領取文具清冊(已保護儲存格)'!I11</f>
        <v>0</v>
      </c>
      <c r="J11" s="37">
        <f>'114-1領取文具清冊(已保護儲存格)'!J11</f>
        <v>0</v>
      </c>
      <c r="K11" s="37">
        <f>'114-1領取文具清冊(已保護儲存格)'!K11</f>
        <v>0</v>
      </c>
      <c r="L11" s="37">
        <f>'114-1領取文具清冊(已保護儲存格)'!L11</f>
        <v>0</v>
      </c>
      <c r="M11" s="37">
        <f>'114-1領取文具清冊(已保護儲存格)'!M11</f>
        <v>0</v>
      </c>
      <c r="N11" s="37">
        <f>'114-1領取文具清冊(已保護儲存格)'!N11</f>
        <v>0</v>
      </c>
      <c r="O11" s="37" t="str">
        <f>'114-1領取文具清冊(已保護儲存格)'!O11</f>
        <v>XX縣XX鄉XX村XX鄰XX路XX號XX樓</v>
      </c>
      <c r="P11" s="37">
        <f>'114-1領取文具清冊(已保護儲存格)'!P11</f>
        <v>0</v>
      </c>
      <c r="Q11" s="37">
        <f>'114-1領取文具清冊(已保護儲存格)'!Q11</f>
        <v>0</v>
      </c>
      <c r="R11" s="37">
        <f>'114-1領取文具清冊(已保護儲存格)'!R11</f>
        <v>0</v>
      </c>
      <c r="S11" s="37">
        <f>'114-1領取文具清冊(已保護儲存格)'!S11</f>
        <v>0</v>
      </c>
      <c r="T11" s="37">
        <f>'114-1領取文具清冊(已保護儲存格)'!T11</f>
        <v>0</v>
      </c>
      <c r="U11" s="37">
        <f>'114-1領取文具清冊(已保護儲存格)'!U11</f>
        <v>0</v>
      </c>
      <c r="V11" s="37">
        <f>'114-1領取文具清冊(已保護儲存格)'!V11</f>
        <v>0</v>
      </c>
      <c r="W11" s="37">
        <f>'114-1領取文具清冊(已保護儲存格)'!W11</f>
        <v>0</v>
      </c>
      <c r="X11" s="37">
        <f>'114-1領取文具清冊(已保護儲存格)'!X11</f>
        <v>0</v>
      </c>
      <c r="Y11" s="37">
        <f>'114-1領取文具清冊(已保護儲存格)'!Y11</f>
        <v>0</v>
      </c>
      <c r="Z11" s="37">
        <f>'114-1領取文具清冊(已保護儲存格)'!Z11</f>
        <v>0</v>
      </c>
      <c r="AA11" s="39"/>
    </row>
    <row r="12" spans="1:27" ht="49.2" customHeight="1">
      <c r="A12" s="37" t="str">
        <f t="shared" si="0"/>
        <v>114學年度第二學期</v>
      </c>
      <c r="B12" s="37">
        <f>'114-1領取文具清冊(已保護儲存格)'!B12</f>
        <v>0</v>
      </c>
      <c r="C12" s="37">
        <f>'114-1領取文具清冊(已保護儲存格)'!C12</f>
        <v>0</v>
      </c>
      <c r="D12" s="37" t="str">
        <f>'114-1領取文具清冊(已保護儲存格)'!D12</f>
        <v>7</v>
      </c>
      <c r="E12" s="37">
        <f>'114-1領取文具清冊(已保護儲存格)'!E12</f>
        <v>0</v>
      </c>
      <c r="F12" s="37">
        <f>'114-1領取文具清冊(已保護儲存格)'!F12</f>
        <v>0</v>
      </c>
      <c r="G12" s="37">
        <f>'114-1領取文具清冊(已保護儲存格)'!G12</f>
        <v>0</v>
      </c>
      <c r="H12" s="37">
        <f>'114-1領取文具清冊(已保護儲存格)'!H12</f>
        <v>0</v>
      </c>
      <c r="I12" s="37">
        <f>'114-1領取文具清冊(已保護儲存格)'!I12</f>
        <v>0</v>
      </c>
      <c r="J12" s="37">
        <f>'114-1領取文具清冊(已保護儲存格)'!J12</f>
        <v>0</v>
      </c>
      <c r="K12" s="37">
        <f>'114-1領取文具清冊(已保護儲存格)'!K12</f>
        <v>0</v>
      </c>
      <c r="L12" s="37">
        <f>'114-1領取文具清冊(已保護儲存格)'!L12</f>
        <v>0</v>
      </c>
      <c r="M12" s="37">
        <f>'114-1領取文具清冊(已保護儲存格)'!M12</f>
        <v>0</v>
      </c>
      <c r="N12" s="37">
        <f>'114-1領取文具清冊(已保護儲存格)'!N12</f>
        <v>0</v>
      </c>
      <c r="O12" s="37" t="str">
        <f>'114-1領取文具清冊(已保護儲存格)'!O12</f>
        <v>XX縣XX鄉XX村XX鄰XX路XX號XX樓</v>
      </c>
      <c r="P12" s="37">
        <f>'114-1領取文具清冊(已保護儲存格)'!P12</f>
        <v>0</v>
      </c>
      <c r="Q12" s="37">
        <f>'114-1領取文具清冊(已保護儲存格)'!Q12</f>
        <v>0</v>
      </c>
      <c r="R12" s="37">
        <f>'114-1領取文具清冊(已保護儲存格)'!R12</f>
        <v>0</v>
      </c>
      <c r="S12" s="37">
        <f>'114-1領取文具清冊(已保護儲存格)'!S12</f>
        <v>0</v>
      </c>
      <c r="T12" s="37">
        <f>'114-1領取文具清冊(已保護儲存格)'!T12</f>
        <v>0</v>
      </c>
      <c r="U12" s="37">
        <f>'114-1領取文具清冊(已保護儲存格)'!U12</f>
        <v>0</v>
      </c>
      <c r="V12" s="37">
        <f>'114-1領取文具清冊(已保護儲存格)'!V12</f>
        <v>0</v>
      </c>
      <c r="W12" s="37">
        <f>'114-1領取文具清冊(已保護儲存格)'!W12</f>
        <v>0</v>
      </c>
      <c r="X12" s="37">
        <f>'114-1領取文具清冊(已保護儲存格)'!X12</f>
        <v>0</v>
      </c>
      <c r="Y12" s="37">
        <f>'114-1領取文具清冊(已保護儲存格)'!Y12</f>
        <v>0</v>
      </c>
      <c r="Z12" s="37">
        <f>'114-1領取文具清冊(已保護儲存格)'!Z12</f>
        <v>0</v>
      </c>
      <c r="AA12" s="39"/>
    </row>
    <row r="13" spans="1:27" ht="49.2" customHeight="1">
      <c r="A13" s="37" t="str">
        <f t="shared" si="0"/>
        <v>114學年度第二學期</v>
      </c>
      <c r="B13" s="37">
        <f>'114-1領取文具清冊(已保護儲存格)'!B13</f>
        <v>0</v>
      </c>
      <c r="C13" s="37">
        <f>'114-1領取文具清冊(已保護儲存格)'!C13</f>
        <v>0</v>
      </c>
      <c r="D13" s="37" t="str">
        <f>'114-1領取文具清冊(已保護儲存格)'!D13</f>
        <v>8</v>
      </c>
      <c r="E13" s="37">
        <f>'114-1領取文具清冊(已保護儲存格)'!E13</f>
        <v>0</v>
      </c>
      <c r="F13" s="37">
        <f>'114-1領取文具清冊(已保護儲存格)'!F13</f>
        <v>0</v>
      </c>
      <c r="G13" s="37">
        <f>'114-1領取文具清冊(已保護儲存格)'!G13</f>
        <v>0</v>
      </c>
      <c r="H13" s="37">
        <f>'114-1領取文具清冊(已保護儲存格)'!H13</f>
        <v>0</v>
      </c>
      <c r="I13" s="37">
        <f>'114-1領取文具清冊(已保護儲存格)'!I13</f>
        <v>0</v>
      </c>
      <c r="J13" s="37">
        <f>'114-1領取文具清冊(已保護儲存格)'!J13</f>
        <v>0</v>
      </c>
      <c r="K13" s="37">
        <f>'114-1領取文具清冊(已保護儲存格)'!K13</f>
        <v>0</v>
      </c>
      <c r="L13" s="37">
        <f>'114-1領取文具清冊(已保護儲存格)'!L13</f>
        <v>0</v>
      </c>
      <c r="M13" s="37">
        <f>'114-1領取文具清冊(已保護儲存格)'!M13</f>
        <v>0</v>
      </c>
      <c r="N13" s="37">
        <f>'114-1領取文具清冊(已保護儲存格)'!N13</f>
        <v>0</v>
      </c>
      <c r="O13" s="37" t="str">
        <f>'114-1領取文具清冊(已保護儲存格)'!O13</f>
        <v>XX縣XX鄉XX村XX鄰XX路XX號XX樓</v>
      </c>
      <c r="P13" s="37">
        <f>'114-1領取文具清冊(已保護儲存格)'!P13</f>
        <v>0</v>
      </c>
      <c r="Q13" s="37">
        <f>'114-1領取文具清冊(已保護儲存格)'!Q13</f>
        <v>0</v>
      </c>
      <c r="R13" s="37">
        <f>'114-1領取文具清冊(已保護儲存格)'!R13</f>
        <v>0</v>
      </c>
      <c r="S13" s="37">
        <f>'114-1領取文具清冊(已保護儲存格)'!S13</f>
        <v>0</v>
      </c>
      <c r="T13" s="37">
        <f>'114-1領取文具清冊(已保護儲存格)'!T13</f>
        <v>0</v>
      </c>
      <c r="U13" s="37">
        <f>'114-1領取文具清冊(已保護儲存格)'!U13</f>
        <v>0</v>
      </c>
      <c r="V13" s="37">
        <f>'114-1領取文具清冊(已保護儲存格)'!V13</f>
        <v>0</v>
      </c>
      <c r="W13" s="37">
        <f>'114-1領取文具清冊(已保護儲存格)'!W13</f>
        <v>0</v>
      </c>
      <c r="X13" s="37">
        <f>'114-1領取文具清冊(已保護儲存格)'!X13</f>
        <v>0</v>
      </c>
      <c r="Y13" s="37">
        <f>'114-1領取文具清冊(已保護儲存格)'!Y13</f>
        <v>0</v>
      </c>
      <c r="Z13" s="37">
        <f>'114-1領取文具清冊(已保護儲存格)'!Z13</f>
        <v>0</v>
      </c>
      <c r="AA13" s="39"/>
    </row>
    <row r="14" spans="1:27" ht="49.2" customHeight="1">
      <c r="A14" s="37" t="str">
        <f t="shared" si="0"/>
        <v>114學年度第二學期</v>
      </c>
      <c r="B14" s="37">
        <f>'114-1領取文具清冊(已保護儲存格)'!B14</f>
        <v>0</v>
      </c>
      <c r="C14" s="37">
        <f>'114-1領取文具清冊(已保護儲存格)'!C14</f>
        <v>0</v>
      </c>
      <c r="D14" s="37" t="str">
        <f>'114-1領取文具清冊(已保護儲存格)'!D14</f>
        <v>9</v>
      </c>
      <c r="E14" s="37">
        <f>'114-1領取文具清冊(已保護儲存格)'!E14</f>
        <v>0</v>
      </c>
      <c r="F14" s="37">
        <f>'114-1領取文具清冊(已保護儲存格)'!F14</f>
        <v>0</v>
      </c>
      <c r="G14" s="37">
        <f>'114-1領取文具清冊(已保護儲存格)'!G14</f>
        <v>0</v>
      </c>
      <c r="H14" s="37">
        <f>'114-1領取文具清冊(已保護儲存格)'!H14</f>
        <v>0</v>
      </c>
      <c r="I14" s="37">
        <f>'114-1領取文具清冊(已保護儲存格)'!I14</f>
        <v>0</v>
      </c>
      <c r="J14" s="37">
        <f>'114-1領取文具清冊(已保護儲存格)'!J14</f>
        <v>0</v>
      </c>
      <c r="K14" s="37">
        <f>'114-1領取文具清冊(已保護儲存格)'!K14</f>
        <v>0</v>
      </c>
      <c r="L14" s="37">
        <f>'114-1領取文具清冊(已保護儲存格)'!L14</f>
        <v>0</v>
      </c>
      <c r="M14" s="37">
        <f>'114-1領取文具清冊(已保護儲存格)'!M14</f>
        <v>0</v>
      </c>
      <c r="N14" s="37">
        <f>'114-1領取文具清冊(已保護儲存格)'!N14</f>
        <v>0</v>
      </c>
      <c r="O14" s="37" t="str">
        <f>'114-1領取文具清冊(已保護儲存格)'!O14</f>
        <v>XX縣XX鄉XX村XX鄰XX路XX號XX樓</v>
      </c>
      <c r="P14" s="37">
        <f>'114-1領取文具清冊(已保護儲存格)'!P14</f>
        <v>0</v>
      </c>
      <c r="Q14" s="37">
        <f>'114-1領取文具清冊(已保護儲存格)'!Q14</f>
        <v>0</v>
      </c>
      <c r="R14" s="37">
        <f>'114-1領取文具清冊(已保護儲存格)'!R14</f>
        <v>0</v>
      </c>
      <c r="S14" s="37">
        <f>'114-1領取文具清冊(已保護儲存格)'!S14</f>
        <v>0</v>
      </c>
      <c r="T14" s="37">
        <f>'114-1領取文具清冊(已保護儲存格)'!T14</f>
        <v>0</v>
      </c>
      <c r="U14" s="37">
        <f>'114-1領取文具清冊(已保護儲存格)'!U14</f>
        <v>0</v>
      </c>
      <c r="V14" s="37">
        <f>'114-1領取文具清冊(已保護儲存格)'!V14</f>
        <v>0</v>
      </c>
      <c r="W14" s="37">
        <f>'114-1領取文具清冊(已保護儲存格)'!W14</f>
        <v>0</v>
      </c>
      <c r="X14" s="37">
        <f>'114-1領取文具清冊(已保護儲存格)'!X14</f>
        <v>0</v>
      </c>
      <c r="Y14" s="37">
        <f>'114-1領取文具清冊(已保護儲存格)'!Y14</f>
        <v>0</v>
      </c>
      <c r="Z14" s="37">
        <f>'114-1領取文具清冊(已保護儲存格)'!Z14</f>
        <v>0</v>
      </c>
      <c r="AA14" s="39"/>
    </row>
    <row r="15" spans="1:27" ht="49.2" customHeight="1">
      <c r="A15" s="37" t="str">
        <f t="shared" si="0"/>
        <v>114學年度第二學期</v>
      </c>
      <c r="B15" s="37">
        <f>'114-1領取文具清冊(已保護儲存格)'!B15</f>
        <v>0</v>
      </c>
      <c r="C15" s="37">
        <f>'114-1領取文具清冊(已保護儲存格)'!C15</f>
        <v>0</v>
      </c>
      <c r="D15" s="37" t="str">
        <f>'114-1領取文具清冊(已保護儲存格)'!D15</f>
        <v>10</v>
      </c>
      <c r="E15" s="37">
        <f>'114-1領取文具清冊(已保護儲存格)'!E15</f>
        <v>0</v>
      </c>
      <c r="F15" s="37">
        <f>'114-1領取文具清冊(已保護儲存格)'!F15</f>
        <v>0</v>
      </c>
      <c r="G15" s="37">
        <f>'114-1領取文具清冊(已保護儲存格)'!G15</f>
        <v>0</v>
      </c>
      <c r="H15" s="37">
        <f>'114-1領取文具清冊(已保護儲存格)'!H15</f>
        <v>0</v>
      </c>
      <c r="I15" s="37">
        <f>'114-1領取文具清冊(已保護儲存格)'!I15</f>
        <v>0</v>
      </c>
      <c r="J15" s="37">
        <f>'114-1領取文具清冊(已保護儲存格)'!J15</f>
        <v>0</v>
      </c>
      <c r="K15" s="37">
        <f>'114-1領取文具清冊(已保護儲存格)'!K15</f>
        <v>0</v>
      </c>
      <c r="L15" s="37">
        <f>'114-1領取文具清冊(已保護儲存格)'!L15</f>
        <v>0</v>
      </c>
      <c r="M15" s="37">
        <f>'114-1領取文具清冊(已保護儲存格)'!M15</f>
        <v>0</v>
      </c>
      <c r="N15" s="37">
        <f>'114-1領取文具清冊(已保護儲存格)'!N15</f>
        <v>0</v>
      </c>
      <c r="O15" s="37" t="str">
        <f>'114-1領取文具清冊(已保護儲存格)'!O15</f>
        <v>XX縣XX鄉XX村XX鄰XX路XX號XX樓</v>
      </c>
      <c r="P15" s="37">
        <f>'114-1領取文具清冊(已保護儲存格)'!P15</f>
        <v>0</v>
      </c>
      <c r="Q15" s="37">
        <f>'114-1領取文具清冊(已保護儲存格)'!Q15</f>
        <v>0</v>
      </c>
      <c r="R15" s="37">
        <f>'114-1領取文具清冊(已保護儲存格)'!R15</f>
        <v>0</v>
      </c>
      <c r="S15" s="37">
        <f>'114-1領取文具清冊(已保護儲存格)'!S15</f>
        <v>0</v>
      </c>
      <c r="T15" s="37">
        <f>'114-1領取文具清冊(已保護儲存格)'!T15</f>
        <v>0</v>
      </c>
      <c r="U15" s="37">
        <f>'114-1領取文具清冊(已保護儲存格)'!U15</f>
        <v>0</v>
      </c>
      <c r="V15" s="37">
        <f>'114-1領取文具清冊(已保護儲存格)'!V15</f>
        <v>0</v>
      </c>
      <c r="W15" s="37">
        <f>'114-1領取文具清冊(已保護儲存格)'!W15</f>
        <v>0</v>
      </c>
      <c r="X15" s="37">
        <f>'114-1領取文具清冊(已保護儲存格)'!X15</f>
        <v>0</v>
      </c>
      <c r="Y15" s="37">
        <f>'114-1領取文具清冊(已保護儲存格)'!Y15</f>
        <v>0</v>
      </c>
      <c r="Z15" s="37">
        <f>'114-1領取文具清冊(已保護儲存格)'!Z15</f>
        <v>0</v>
      </c>
      <c r="AA15" s="39"/>
    </row>
    <row r="16" spans="1:27" ht="49.2" customHeight="1">
      <c r="A16" s="37" t="str">
        <f t="shared" si="0"/>
        <v>114學年度第二學期</v>
      </c>
      <c r="B16" s="37">
        <f>'114-1領取文具清冊(已保護儲存格)'!B16</f>
        <v>0</v>
      </c>
      <c r="C16" s="37">
        <f>'114-1領取文具清冊(已保護儲存格)'!C16</f>
        <v>0</v>
      </c>
      <c r="D16" s="37" t="str">
        <f>'114-1領取文具清冊(已保護儲存格)'!D16</f>
        <v>11</v>
      </c>
      <c r="E16" s="37">
        <f>'114-1領取文具清冊(已保護儲存格)'!E16</f>
        <v>0</v>
      </c>
      <c r="F16" s="37">
        <f>'114-1領取文具清冊(已保護儲存格)'!F16</f>
        <v>0</v>
      </c>
      <c r="G16" s="37">
        <f>'114-1領取文具清冊(已保護儲存格)'!G16</f>
        <v>0</v>
      </c>
      <c r="H16" s="37">
        <f>'114-1領取文具清冊(已保護儲存格)'!H16</f>
        <v>0</v>
      </c>
      <c r="I16" s="37">
        <f>'114-1領取文具清冊(已保護儲存格)'!I16</f>
        <v>0</v>
      </c>
      <c r="J16" s="37">
        <f>'114-1領取文具清冊(已保護儲存格)'!J16</f>
        <v>0</v>
      </c>
      <c r="K16" s="37">
        <f>'114-1領取文具清冊(已保護儲存格)'!K16</f>
        <v>0</v>
      </c>
      <c r="L16" s="37">
        <f>'114-1領取文具清冊(已保護儲存格)'!L16</f>
        <v>0</v>
      </c>
      <c r="M16" s="37">
        <f>'114-1領取文具清冊(已保護儲存格)'!M16</f>
        <v>0</v>
      </c>
      <c r="N16" s="37">
        <f>'114-1領取文具清冊(已保護儲存格)'!N16</f>
        <v>0</v>
      </c>
      <c r="O16" s="37" t="str">
        <f>'114-1領取文具清冊(已保護儲存格)'!O16</f>
        <v>XX縣XX鄉XX村XX鄰XX路XX號XX樓</v>
      </c>
      <c r="P16" s="37">
        <f>'114-1領取文具清冊(已保護儲存格)'!P16</f>
        <v>0</v>
      </c>
      <c r="Q16" s="37">
        <f>'114-1領取文具清冊(已保護儲存格)'!Q16</f>
        <v>0</v>
      </c>
      <c r="R16" s="37">
        <f>'114-1領取文具清冊(已保護儲存格)'!R16</f>
        <v>0</v>
      </c>
      <c r="S16" s="37">
        <f>'114-1領取文具清冊(已保護儲存格)'!S16</f>
        <v>0</v>
      </c>
      <c r="T16" s="37">
        <f>'114-1領取文具清冊(已保護儲存格)'!T16</f>
        <v>0</v>
      </c>
      <c r="U16" s="37">
        <f>'114-1領取文具清冊(已保護儲存格)'!U16</f>
        <v>0</v>
      </c>
      <c r="V16" s="37">
        <f>'114-1領取文具清冊(已保護儲存格)'!V16</f>
        <v>0</v>
      </c>
      <c r="W16" s="37">
        <f>'114-1領取文具清冊(已保護儲存格)'!W16</f>
        <v>0</v>
      </c>
      <c r="X16" s="37">
        <f>'114-1領取文具清冊(已保護儲存格)'!X16</f>
        <v>0</v>
      </c>
      <c r="Y16" s="37">
        <f>'114-1領取文具清冊(已保護儲存格)'!Y16</f>
        <v>0</v>
      </c>
      <c r="Z16" s="37">
        <f>'114-1領取文具清冊(已保護儲存格)'!Z16</f>
        <v>0</v>
      </c>
      <c r="AA16" s="39"/>
    </row>
    <row r="17" spans="1:27" ht="49.2" customHeight="1">
      <c r="A17" s="37" t="str">
        <f t="shared" si="0"/>
        <v>114學年度第二學期</v>
      </c>
      <c r="B17" s="37">
        <f>'114-1領取文具清冊(已保護儲存格)'!B17</f>
        <v>0</v>
      </c>
      <c r="C17" s="37">
        <f>'114-1領取文具清冊(已保護儲存格)'!C17</f>
        <v>0</v>
      </c>
      <c r="D17" s="37" t="str">
        <f>'114-1領取文具清冊(已保護儲存格)'!D17</f>
        <v>12</v>
      </c>
      <c r="E17" s="37">
        <f>'114-1領取文具清冊(已保護儲存格)'!E17</f>
        <v>0</v>
      </c>
      <c r="F17" s="37">
        <f>'114-1領取文具清冊(已保護儲存格)'!F17</f>
        <v>0</v>
      </c>
      <c r="G17" s="37">
        <f>'114-1領取文具清冊(已保護儲存格)'!G17</f>
        <v>0</v>
      </c>
      <c r="H17" s="37">
        <f>'114-1領取文具清冊(已保護儲存格)'!H17</f>
        <v>0</v>
      </c>
      <c r="I17" s="37">
        <f>'114-1領取文具清冊(已保護儲存格)'!I17</f>
        <v>0</v>
      </c>
      <c r="J17" s="37">
        <f>'114-1領取文具清冊(已保護儲存格)'!J17</f>
        <v>0</v>
      </c>
      <c r="K17" s="37">
        <f>'114-1領取文具清冊(已保護儲存格)'!K17</f>
        <v>0</v>
      </c>
      <c r="L17" s="37">
        <f>'114-1領取文具清冊(已保護儲存格)'!L17</f>
        <v>0</v>
      </c>
      <c r="M17" s="37">
        <f>'114-1領取文具清冊(已保護儲存格)'!M17</f>
        <v>0</v>
      </c>
      <c r="N17" s="37">
        <f>'114-1領取文具清冊(已保護儲存格)'!N17</f>
        <v>0</v>
      </c>
      <c r="O17" s="37" t="str">
        <f>'114-1領取文具清冊(已保護儲存格)'!O17</f>
        <v>XX縣XX鄉XX村XX鄰XX路XX號XX樓</v>
      </c>
      <c r="P17" s="37">
        <f>'114-1領取文具清冊(已保護儲存格)'!P17</f>
        <v>0</v>
      </c>
      <c r="Q17" s="37">
        <f>'114-1領取文具清冊(已保護儲存格)'!Q17</f>
        <v>0</v>
      </c>
      <c r="R17" s="37">
        <f>'114-1領取文具清冊(已保護儲存格)'!R17</f>
        <v>0</v>
      </c>
      <c r="S17" s="37">
        <f>'114-1領取文具清冊(已保護儲存格)'!S17</f>
        <v>0</v>
      </c>
      <c r="T17" s="37">
        <f>'114-1領取文具清冊(已保護儲存格)'!T17</f>
        <v>0</v>
      </c>
      <c r="U17" s="37">
        <f>'114-1領取文具清冊(已保護儲存格)'!U17</f>
        <v>0</v>
      </c>
      <c r="V17" s="37">
        <f>'114-1領取文具清冊(已保護儲存格)'!V17</f>
        <v>0</v>
      </c>
      <c r="W17" s="37">
        <f>'114-1領取文具清冊(已保護儲存格)'!W17</f>
        <v>0</v>
      </c>
      <c r="X17" s="37">
        <f>'114-1領取文具清冊(已保護儲存格)'!X17</f>
        <v>0</v>
      </c>
      <c r="Y17" s="37">
        <f>'114-1領取文具清冊(已保護儲存格)'!Y17</f>
        <v>0</v>
      </c>
      <c r="Z17" s="37">
        <f>'114-1領取文具清冊(已保護儲存格)'!Z17</f>
        <v>0</v>
      </c>
      <c r="AA17" s="39"/>
    </row>
    <row r="18" spans="1:27" ht="49.2" customHeight="1">
      <c r="A18" s="37" t="str">
        <f t="shared" si="0"/>
        <v>114學年度第二學期</v>
      </c>
      <c r="B18" s="37">
        <f>'114-1領取文具清冊(已保護儲存格)'!B18</f>
        <v>0</v>
      </c>
      <c r="C18" s="37">
        <f>'114-1領取文具清冊(已保護儲存格)'!C18</f>
        <v>0</v>
      </c>
      <c r="D18" s="37" t="str">
        <f>'114-1領取文具清冊(已保護儲存格)'!D18</f>
        <v>13</v>
      </c>
      <c r="E18" s="37">
        <f>'114-1領取文具清冊(已保護儲存格)'!E18</f>
        <v>0</v>
      </c>
      <c r="F18" s="37">
        <f>'114-1領取文具清冊(已保護儲存格)'!F18</f>
        <v>0</v>
      </c>
      <c r="G18" s="37">
        <f>'114-1領取文具清冊(已保護儲存格)'!G18</f>
        <v>0</v>
      </c>
      <c r="H18" s="37">
        <f>'114-1領取文具清冊(已保護儲存格)'!H18</f>
        <v>0</v>
      </c>
      <c r="I18" s="37">
        <f>'114-1領取文具清冊(已保護儲存格)'!I18</f>
        <v>0</v>
      </c>
      <c r="J18" s="37">
        <f>'114-1領取文具清冊(已保護儲存格)'!J18</f>
        <v>0</v>
      </c>
      <c r="K18" s="37">
        <f>'114-1領取文具清冊(已保護儲存格)'!K18</f>
        <v>0</v>
      </c>
      <c r="L18" s="37">
        <f>'114-1領取文具清冊(已保護儲存格)'!L18</f>
        <v>0</v>
      </c>
      <c r="M18" s="37">
        <f>'114-1領取文具清冊(已保護儲存格)'!M18</f>
        <v>0</v>
      </c>
      <c r="N18" s="37">
        <f>'114-1領取文具清冊(已保護儲存格)'!N18</f>
        <v>0</v>
      </c>
      <c r="O18" s="37" t="str">
        <f>'114-1領取文具清冊(已保護儲存格)'!O18</f>
        <v>XX縣XX鄉XX村XX鄰XX路XX號XX樓</v>
      </c>
      <c r="P18" s="37">
        <f>'114-1領取文具清冊(已保護儲存格)'!P18</f>
        <v>0</v>
      </c>
      <c r="Q18" s="37">
        <f>'114-1領取文具清冊(已保護儲存格)'!Q18</f>
        <v>0</v>
      </c>
      <c r="R18" s="37">
        <f>'114-1領取文具清冊(已保護儲存格)'!R18</f>
        <v>0</v>
      </c>
      <c r="S18" s="37">
        <f>'114-1領取文具清冊(已保護儲存格)'!S18</f>
        <v>0</v>
      </c>
      <c r="T18" s="37">
        <f>'114-1領取文具清冊(已保護儲存格)'!T18</f>
        <v>0</v>
      </c>
      <c r="U18" s="37">
        <f>'114-1領取文具清冊(已保護儲存格)'!U18</f>
        <v>0</v>
      </c>
      <c r="V18" s="37">
        <f>'114-1領取文具清冊(已保護儲存格)'!V18</f>
        <v>0</v>
      </c>
      <c r="W18" s="37">
        <f>'114-1領取文具清冊(已保護儲存格)'!W18</f>
        <v>0</v>
      </c>
      <c r="X18" s="37">
        <f>'114-1領取文具清冊(已保護儲存格)'!X18</f>
        <v>0</v>
      </c>
      <c r="Y18" s="37">
        <f>'114-1領取文具清冊(已保護儲存格)'!Y18</f>
        <v>0</v>
      </c>
      <c r="Z18" s="37">
        <f>'114-1領取文具清冊(已保護儲存格)'!Z18</f>
        <v>0</v>
      </c>
      <c r="AA18" s="39"/>
    </row>
    <row r="19" spans="1:27" ht="49.2" customHeight="1">
      <c r="A19" s="37" t="str">
        <f t="shared" si="0"/>
        <v>114學年度第二學期</v>
      </c>
      <c r="B19" s="37">
        <f>'114-1領取文具清冊(已保護儲存格)'!B19</f>
        <v>0</v>
      </c>
      <c r="C19" s="37">
        <f>'114-1領取文具清冊(已保護儲存格)'!C19</f>
        <v>0</v>
      </c>
      <c r="D19" s="37" t="str">
        <f>'114-1領取文具清冊(已保護儲存格)'!D19</f>
        <v>14</v>
      </c>
      <c r="E19" s="37">
        <f>'114-1領取文具清冊(已保護儲存格)'!E19</f>
        <v>0</v>
      </c>
      <c r="F19" s="37">
        <f>'114-1領取文具清冊(已保護儲存格)'!F19</f>
        <v>0</v>
      </c>
      <c r="G19" s="37">
        <f>'114-1領取文具清冊(已保護儲存格)'!G19</f>
        <v>0</v>
      </c>
      <c r="H19" s="37">
        <f>'114-1領取文具清冊(已保護儲存格)'!H19</f>
        <v>0</v>
      </c>
      <c r="I19" s="37">
        <f>'114-1領取文具清冊(已保護儲存格)'!I19</f>
        <v>0</v>
      </c>
      <c r="J19" s="37">
        <f>'114-1領取文具清冊(已保護儲存格)'!J19</f>
        <v>0</v>
      </c>
      <c r="K19" s="37">
        <f>'114-1領取文具清冊(已保護儲存格)'!K19</f>
        <v>0</v>
      </c>
      <c r="L19" s="37">
        <f>'114-1領取文具清冊(已保護儲存格)'!L19</f>
        <v>0</v>
      </c>
      <c r="M19" s="37">
        <f>'114-1領取文具清冊(已保護儲存格)'!M19</f>
        <v>0</v>
      </c>
      <c r="N19" s="37">
        <f>'114-1領取文具清冊(已保護儲存格)'!N19</f>
        <v>0</v>
      </c>
      <c r="O19" s="37" t="str">
        <f>'114-1領取文具清冊(已保護儲存格)'!O19</f>
        <v>XX縣XX鄉XX村XX鄰XX路XX號XX樓</v>
      </c>
      <c r="P19" s="37">
        <f>'114-1領取文具清冊(已保護儲存格)'!P19</f>
        <v>0</v>
      </c>
      <c r="Q19" s="37">
        <f>'114-1領取文具清冊(已保護儲存格)'!Q19</f>
        <v>0</v>
      </c>
      <c r="R19" s="37">
        <f>'114-1領取文具清冊(已保護儲存格)'!R19</f>
        <v>0</v>
      </c>
      <c r="S19" s="37">
        <f>'114-1領取文具清冊(已保護儲存格)'!S19</f>
        <v>0</v>
      </c>
      <c r="T19" s="37">
        <f>'114-1領取文具清冊(已保護儲存格)'!T19</f>
        <v>0</v>
      </c>
      <c r="U19" s="37">
        <f>'114-1領取文具清冊(已保護儲存格)'!U19</f>
        <v>0</v>
      </c>
      <c r="V19" s="37">
        <f>'114-1領取文具清冊(已保護儲存格)'!V19</f>
        <v>0</v>
      </c>
      <c r="W19" s="37">
        <f>'114-1領取文具清冊(已保護儲存格)'!W19</f>
        <v>0</v>
      </c>
      <c r="X19" s="37">
        <f>'114-1領取文具清冊(已保護儲存格)'!X19</f>
        <v>0</v>
      </c>
      <c r="Y19" s="37">
        <f>'114-1領取文具清冊(已保護儲存格)'!Y19</f>
        <v>0</v>
      </c>
      <c r="Z19" s="37">
        <f>'114-1領取文具清冊(已保護儲存格)'!Z19</f>
        <v>0</v>
      </c>
      <c r="AA19" s="39"/>
    </row>
    <row r="20" spans="1:27" ht="49.2" customHeight="1">
      <c r="A20" s="37" t="str">
        <f t="shared" si="0"/>
        <v>114學年度第二學期</v>
      </c>
      <c r="B20" s="37">
        <f>'114-1領取文具清冊(已保護儲存格)'!B20</f>
        <v>0</v>
      </c>
      <c r="C20" s="37">
        <f>'114-1領取文具清冊(已保護儲存格)'!C20</f>
        <v>0</v>
      </c>
      <c r="D20" s="37" t="str">
        <f>'114-1領取文具清冊(已保護儲存格)'!D20</f>
        <v>15</v>
      </c>
      <c r="E20" s="37">
        <f>'114-1領取文具清冊(已保護儲存格)'!E20</f>
        <v>0</v>
      </c>
      <c r="F20" s="37">
        <f>'114-1領取文具清冊(已保護儲存格)'!F20</f>
        <v>0</v>
      </c>
      <c r="G20" s="37">
        <f>'114-1領取文具清冊(已保護儲存格)'!G20</f>
        <v>0</v>
      </c>
      <c r="H20" s="37">
        <f>'114-1領取文具清冊(已保護儲存格)'!H20</f>
        <v>0</v>
      </c>
      <c r="I20" s="37">
        <f>'114-1領取文具清冊(已保護儲存格)'!I20</f>
        <v>0</v>
      </c>
      <c r="J20" s="37">
        <f>'114-1領取文具清冊(已保護儲存格)'!J20</f>
        <v>0</v>
      </c>
      <c r="K20" s="37">
        <f>'114-1領取文具清冊(已保護儲存格)'!K20</f>
        <v>0</v>
      </c>
      <c r="L20" s="37">
        <f>'114-1領取文具清冊(已保護儲存格)'!L20</f>
        <v>0</v>
      </c>
      <c r="M20" s="37">
        <f>'114-1領取文具清冊(已保護儲存格)'!M20</f>
        <v>0</v>
      </c>
      <c r="N20" s="37">
        <f>'114-1領取文具清冊(已保護儲存格)'!N20</f>
        <v>0</v>
      </c>
      <c r="O20" s="37" t="str">
        <f>'114-1領取文具清冊(已保護儲存格)'!O20</f>
        <v>XX縣XX鄉XX村XX鄰XX路XX號XX樓</v>
      </c>
      <c r="P20" s="37">
        <f>'114-1領取文具清冊(已保護儲存格)'!P20</f>
        <v>0</v>
      </c>
      <c r="Q20" s="37">
        <f>'114-1領取文具清冊(已保護儲存格)'!Q20</f>
        <v>0</v>
      </c>
      <c r="R20" s="37">
        <f>'114-1領取文具清冊(已保護儲存格)'!R20</f>
        <v>0</v>
      </c>
      <c r="S20" s="37">
        <f>'114-1領取文具清冊(已保護儲存格)'!S20</f>
        <v>0</v>
      </c>
      <c r="T20" s="37">
        <f>'114-1領取文具清冊(已保護儲存格)'!T20</f>
        <v>0</v>
      </c>
      <c r="U20" s="37">
        <f>'114-1領取文具清冊(已保護儲存格)'!U20</f>
        <v>0</v>
      </c>
      <c r="V20" s="37">
        <f>'114-1領取文具清冊(已保護儲存格)'!V20</f>
        <v>0</v>
      </c>
      <c r="W20" s="37">
        <f>'114-1領取文具清冊(已保護儲存格)'!W20</f>
        <v>0</v>
      </c>
      <c r="X20" s="37">
        <f>'114-1領取文具清冊(已保護儲存格)'!X20</f>
        <v>0</v>
      </c>
      <c r="Y20" s="37">
        <f>'114-1領取文具清冊(已保護儲存格)'!Y20</f>
        <v>0</v>
      </c>
      <c r="Z20" s="37">
        <f>'114-1領取文具清冊(已保護儲存格)'!Z20</f>
        <v>0</v>
      </c>
      <c r="AA20" s="39"/>
    </row>
    <row r="21" spans="1:27" ht="49.2" customHeight="1">
      <c r="A21" s="37" t="str">
        <f t="shared" si="0"/>
        <v>114學年度第二學期</v>
      </c>
      <c r="B21" s="37">
        <f>'114-1領取文具清冊(已保護儲存格)'!B21</f>
        <v>0</v>
      </c>
      <c r="C21" s="37">
        <f>'114-1領取文具清冊(已保護儲存格)'!C21</f>
        <v>0</v>
      </c>
      <c r="D21" s="37" t="str">
        <f>'114-1領取文具清冊(已保護儲存格)'!D21</f>
        <v>16</v>
      </c>
      <c r="E21" s="37">
        <f>'114-1領取文具清冊(已保護儲存格)'!E21</f>
        <v>0</v>
      </c>
      <c r="F21" s="37">
        <f>'114-1領取文具清冊(已保護儲存格)'!F21</f>
        <v>0</v>
      </c>
      <c r="G21" s="37">
        <f>'114-1領取文具清冊(已保護儲存格)'!G21</f>
        <v>0</v>
      </c>
      <c r="H21" s="37">
        <f>'114-1領取文具清冊(已保護儲存格)'!H21</f>
        <v>0</v>
      </c>
      <c r="I21" s="37">
        <f>'114-1領取文具清冊(已保護儲存格)'!I21</f>
        <v>0</v>
      </c>
      <c r="J21" s="37">
        <f>'114-1領取文具清冊(已保護儲存格)'!J21</f>
        <v>0</v>
      </c>
      <c r="K21" s="37">
        <f>'114-1領取文具清冊(已保護儲存格)'!K21</f>
        <v>0</v>
      </c>
      <c r="L21" s="37">
        <f>'114-1領取文具清冊(已保護儲存格)'!L21</f>
        <v>0</v>
      </c>
      <c r="M21" s="37">
        <f>'114-1領取文具清冊(已保護儲存格)'!M21</f>
        <v>0</v>
      </c>
      <c r="N21" s="37">
        <f>'114-1領取文具清冊(已保護儲存格)'!N21</f>
        <v>0</v>
      </c>
      <c r="O21" s="37" t="str">
        <f>'114-1領取文具清冊(已保護儲存格)'!O21</f>
        <v>XX縣XX鄉XX村XX鄰XX路XX號XX樓</v>
      </c>
      <c r="P21" s="37">
        <f>'114-1領取文具清冊(已保護儲存格)'!P21</f>
        <v>0</v>
      </c>
      <c r="Q21" s="37">
        <f>'114-1領取文具清冊(已保護儲存格)'!Q21</f>
        <v>0</v>
      </c>
      <c r="R21" s="37">
        <f>'114-1領取文具清冊(已保護儲存格)'!R21</f>
        <v>0</v>
      </c>
      <c r="S21" s="37">
        <f>'114-1領取文具清冊(已保護儲存格)'!S21</f>
        <v>0</v>
      </c>
      <c r="T21" s="37">
        <f>'114-1領取文具清冊(已保護儲存格)'!T21</f>
        <v>0</v>
      </c>
      <c r="U21" s="37">
        <f>'114-1領取文具清冊(已保護儲存格)'!U21</f>
        <v>0</v>
      </c>
      <c r="V21" s="37">
        <f>'114-1領取文具清冊(已保護儲存格)'!V21</f>
        <v>0</v>
      </c>
      <c r="W21" s="37">
        <f>'114-1領取文具清冊(已保護儲存格)'!W21</f>
        <v>0</v>
      </c>
      <c r="X21" s="37">
        <f>'114-1領取文具清冊(已保護儲存格)'!X21</f>
        <v>0</v>
      </c>
      <c r="Y21" s="37">
        <f>'114-1領取文具清冊(已保護儲存格)'!Y21</f>
        <v>0</v>
      </c>
      <c r="Z21" s="37">
        <f>'114-1領取文具清冊(已保護儲存格)'!Z21</f>
        <v>0</v>
      </c>
      <c r="AA21" s="39"/>
    </row>
    <row r="22" spans="1:27" ht="49.2" customHeight="1">
      <c r="A22" s="37" t="str">
        <f t="shared" si="0"/>
        <v>114學年度第二學期</v>
      </c>
      <c r="B22" s="37">
        <f>'114-1領取文具清冊(已保護儲存格)'!B22</f>
        <v>0</v>
      </c>
      <c r="C22" s="37">
        <f>'114-1領取文具清冊(已保護儲存格)'!C22</f>
        <v>0</v>
      </c>
      <c r="D22" s="37" t="str">
        <f>'114-1領取文具清冊(已保護儲存格)'!D22</f>
        <v>17</v>
      </c>
      <c r="E22" s="37">
        <f>'114-1領取文具清冊(已保護儲存格)'!E22</f>
        <v>0</v>
      </c>
      <c r="F22" s="37">
        <f>'114-1領取文具清冊(已保護儲存格)'!F22</f>
        <v>0</v>
      </c>
      <c r="G22" s="37">
        <f>'114-1領取文具清冊(已保護儲存格)'!G22</f>
        <v>0</v>
      </c>
      <c r="H22" s="37">
        <f>'114-1領取文具清冊(已保護儲存格)'!H22</f>
        <v>0</v>
      </c>
      <c r="I22" s="37">
        <f>'114-1領取文具清冊(已保護儲存格)'!I22</f>
        <v>0</v>
      </c>
      <c r="J22" s="37">
        <f>'114-1領取文具清冊(已保護儲存格)'!J22</f>
        <v>0</v>
      </c>
      <c r="K22" s="37">
        <f>'114-1領取文具清冊(已保護儲存格)'!K22</f>
        <v>0</v>
      </c>
      <c r="L22" s="37">
        <f>'114-1領取文具清冊(已保護儲存格)'!L22</f>
        <v>0</v>
      </c>
      <c r="M22" s="37">
        <f>'114-1領取文具清冊(已保護儲存格)'!M22</f>
        <v>0</v>
      </c>
      <c r="N22" s="37">
        <f>'114-1領取文具清冊(已保護儲存格)'!N22</f>
        <v>0</v>
      </c>
      <c r="O22" s="37" t="str">
        <f>'114-1領取文具清冊(已保護儲存格)'!O22</f>
        <v>XX縣XX鄉XX村XX鄰XX路XX號XX樓</v>
      </c>
      <c r="P22" s="37">
        <f>'114-1領取文具清冊(已保護儲存格)'!P22</f>
        <v>0</v>
      </c>
      <c r="Q22" s="37">
        <f>'114-1領取文具清冊(已保護儲存格)'!Q22</f>
        <v>0</v>
      </c>
      <c r="R22" s="37">
        <f>'114-1領取文具清冊(已保護儲存格)'!R22</f>
        <v>0</v>
      </c>
      <c r="S22" s="37">
        <f>'114-1領取文具清冊(已保護儲存格)'!S22</f>
        <v>0</v>
      </c>
      <c r="T22" s="37">
        <f>'114-1領取文具清冊(已保護儲存格)'!T22</f>
        <v>0</v>
      </c>
      <c r="U22" s="37">
        <f>'114-1領取文具清冊(已保護儲存格)'!U22</f>
        <v>0</v>
      </c>
      <c r="V22" s="37">
        <f>'114-1領取文具清冊(已保護儲存格)'!V22</f>
        <v>0</v>
      </c>
      <c r="W22" s="37">
        <f>'114-1領取文具清冊(已保護儲存格)'!W22</f>
        <v>0</v>
      </c>
      <c r="X22" s="37">
        <f>'114-1領取文具清冊(已保護儲存格)'!X22</f>
        <v>0</v>
      </c>
      <c r="Y22" s="37">
        <f>'114-1領取文具清冊(已保護儲存格)'!Y22</f>
        <v>0</v>
      </c>
      <c r="Z22" s="37">
        <f>'114-1領取文具清冊(已保護儲存格)'!Z22</f>
        <v>0</v>
      </c>
      <c r="AA22" s="39"/>
    </row>
    <row r="23" spans="1:27" ht="49.2" customHeight="1">
      <c r="A23" s="37" t="str">
        <f t="shared" si="0"/>
        <v>114學年度第二學期</v>
      </c>
      <c r="B23" s="37">
        <f>'114-1領取文具清冊(已保護儲存格)'!B23</f>
        <v>0</v>
      </c>
      <c r="C23" s="37">
        <f>'114-1領取文具清冊(已保護儲存格)'!C23</f>
        <v>0</v>
      </c>
      <c r="D23" s="37" t="str">
        <f>'114-1領取文具清冊(已保護儲存格)'!D23</f>
        <v>18</v>
      </c>
      <c r="E23" s="37">
        <f>'114-1領取文具清冊(已保護儲存格)'!E23</f>
        <v>0</v>
      </c>
      <c r="F23" s="37">
        <f>'114-1領取文具清冊(已保護儲存格)'!F23</f>
        <v>0</v>
      </c>
      <c r="G23" s="37">
        <f>'114-1領取文具清冊(已保護儲存格)'!G23</f>
        <v>0</v>
      </c>
      <c r="H23" s="37">
        <f>'114-1領取文具清冊(已保護儲存格)'!H23</f>
        <v>0</v>
      </c>
      <c r="I23" s="37">
        <f>'114-1領取文具清冊(已保護儲存格)'!I23</f>
        <v>0</v>
      </c>
      <c r="J23" s="37">
        <f>'114-1領取文具清冊(已保護儲存格)'!J23</f>
        <v>0</v>
      </c>
      <c r="K23" s="37">
        <f>'114-1領取文具清冊(已保護儲存格)'!K23</f>
        <v>0</v>
      </c>
      <c r="L23" s="37">
        <f>'114-1領取文具清冊(已保護儲存格)'!L23</f>
        <v>0</v>
      </c>
      <c r="M23" s="37">
        <f>'114-1領取文具清冊(已保護儲存格)'!M23</f>
        <v>0</v>
      </c>
      <c r="N23" s="37">
        <f>'114-1領取文具清冊(已保護儲存格)'!N23</f>
        <v>0</v>
      </c>
      <c r="O23" s="37" t="str">
        <f>'114-1領取文具清冊(已保護儲存格)'!O23</f>
        <v>XX縣XX鄉XX村XX鄰XX路XX號XX樓</v>
      </c>
      <c r="P23" s="37">
        <f>'114-1領取文具清冊(已保護儲存格)'!P23</f>
        <v>0</v>
      </c>
      <c r="Q23" s="37">
        <f>'114-1領取文具清冊(已保護儲存格)'!Q23</f>
        <v>0</v>
      </c>
      <c r="R23" s="37">
        <f>'114-1領取文具清冊(已保護儲存格)'!R23</f>
        <v>0</v>
      </c>
      <c r="S23" s="37">
        <f>'114-1領取文具清冊(已保護儲存格)'!S23</f>
        <v>0</v>
      </c>
      <c r="T23" s="37">
        <f>'114-1領取文具清冊(已保護儲存格)'!T23</f>
        <v>0</v>
      </c>
      <c r="U23" s="37">
        <f>'114-1領取文具清冊(已保護儲存格)'!U23</f>
        <v>0</v>
      </c>
      <c r="V23" s="37">
        <f>'114-1領取文具清冊(已保護儲存格)'!V23</f>
        <v>0</v>
      </c>
      <c r="W23" s="37">
        <f>'114-1領取文具清冊(已保護儲存格)'!W23</f>
        <v>0</v>
      </c>
      <c r="X23" s="37">
        <f>'114-1領取文具清冊(已保護儲存格)'!X23</f>
        <v>0</v>
      </c>
      <c r="Y23" s="37">
        <f>'114-1領取文具清冊(已保護儲存格)'!Y23</f>
        <v>0</v>
      </c>
      <c r="Z23" s="37">
        <f>'114-1領取文具清冊(已保護儲存格)'!Z23</f>
        <v>0</v>
      </c>
      <c r="AA23" s="39"/>
    </row>
    <row r="24" spans="1:27" ht="49.2" customHeight="1">
      <c r="A24" s="37" t="str">
        <f t="shared" si="0"/>
        <v>114學年度第二學期</v>
      </c>
      <c r="B24" s="37">
        <f>'114-1領取文具清冊(已保護儲存格)'!B24</f>
        <v>0</v>
      </c>
      <c r="C24" s="37">
        <f>'114-1領取文具清冊(已保護儲存格)'!C24</f>
        <v>0</v>
      </c>
      <c r="D24" s="37" t="str">
        <f>'114-1領取文具清冊(已保護儲存格)'!D24</f>
        <v>19</v>
      </c>
      <c r="E24" s="37">
        <f>'114-1領取文具清冊(已保護儲存格)'!E24</f>
        <v>0</v>
      </c>
      <c r="F24" s="37">
        <f>'114-1領取文具清冊(已保護儲存格)'!F24</f>
        <v>0</v>
      </c>
      <c r="G24" s="37">
        <f>'114-1領取文具清冊(已保護儲存格)'!G24</f>
        <v>0</v>
      </c>
      <c r="H24" s="37">
        <f>'114-1領取文具清冊(已保護儲存格)'!H24</f>
        <v>0</v>
      </c>
      <c r="I24" s="37">
        <f>'114-1領取文具清冊(已保護儲存格)'!I24</f>
        <v>0</v>
      </c>
      <c r="J24" s="37">
        <f>'114-1領取文具清冊(已保護儲存格)'!J24</f>
        <v>0</v>
      </c>
      <c r="K24" s="37">
        <f>'114-1領取文具清冊(已保護儲存格)'!K24</f>
        <v>0</v>
      </c>
      <c r="L24" s="37">
        <f>'114-1領取文具清冊(已保護儲存格)'!L24</f>
        <v>0</v>
      </c>
      <c r="M24" s="37">
        <f>'114-1領取文具清冊(已保護儲存格)'!M24</f>
        <v>0</v>
      </c>
      <c r="N24" s="37">
        <f>'114-1領取文具清冊(已保護儲存格)'!N24</f>
        <v>0</v>
      </c>
      <c r="O24" s="37" t="str">
        <f>'114-1領取文具清冊(已保護儲存格)'!O24</f>
        <v>XX縣XX鄉XX村XX鄰XX路XX號XX樓</v>
      </c>
      <c r="P24" s="37">
        <f>'114-1領取文具清冊(已保護儲存格)'!P24</f>
        <v>0</v>
      </c>
      <c r="Q24" s="37">
        <f>'114-1領取文具清冊(已保護儲存格)'!Q24</f>
        <v>0</v>
      </c>
      <c r="R24" s="37">
        <f>'114-1領取文具清冊(已保護儲存格)'!R24</f>
        <v>0</v>
      </c>
      <c r="S24" s="37">
        <f>'114-1領取文具清冊(已保護儲存格)'!S24</f>
        <v>0</v>
      </c>
      <c r="T24" s="37">
        <f>'114-1領取文具清冊(已保護儲存格)'!T24</f>
        <v>0</v>
      </c>
      <c r="U24" s="37">
        <f>'114-1領取文具清冊(已保護儲存格)'!U24</f>
        <v>0</v>
      </c>
      <c r="V24" s="37">
        <f>'114-1領取文具清冊(已保護儲存格)'!V24</f>
        <v>0</v>
      </c>
      <c r="W24" s="37">
        <f>'114-1領取文具清冊(已保護儲存格)'!W24</f>
        <v>0</v>
      </c>
      <c r="X24" s="37">
        <f>'114-1領取文具清冊(已保護儲存格)'!X24</f>
        <v>0</v>
      </c>
      <c r="Y24" s="37">
        <f>'114-1領取文具清冊(已保護儲存格)'!Y24</f>
        <v>0</v>
      </c>
      <c r="Z24" s="37">
        <f>'114-1領取文具清冊(已保護儲存格)'!Z24</f>
        <v>0</v>
      </c>
      <c r="AA24" s="39"/>
    </row>
    <row r="25" spans="1:27" ht="49.2" customHeight="1">
      <c r="A25" s="37" t="str">
        <f t="shared" si="0"/>
        <v>114學年度第二學期</v>
      </c>
      <c r="B25" s="37">
        <f>'114-1領取文具清冊(已保護儲存格)'!B25</f>
        <v>0</v>
      </c>
      <c r="C25" s="37">
        <f>'114-1領取文具清冊(已保護儲存格)'!C25</f>
        <v>0</v>
      </c>
      <c r="D25" s="37" t="str">
        <f>'114-1領取文具清冊(已保護儲存格)'!D25</f>
        <v>20</v>
      </c>
      <c r="E25" s="37">
        <f>'114-1領取文具清冊(已保護儲存格)'!E25</f>
        <v>0</v>
      </c>
      <c r="F25" s="37">
        <f>'114-1領取文具清冊(已保護儲存格)'!F25</f>
        <v>0</v>
      </c>
      <c r="G25" s="37">
        <f>'114-1領取文具清冊(已保護儲存格)'!G25</f>
        <v>0</v>
      </c>
      <c r="H25" s="37">
        <f>'114-1領取文具清冊(已保護儲存格)'!H25</f>
        <v>0</v>
      </c>
      <c r="I25" s="37">
        <f>'114-1領取文具清冊(已保護儲存格)'!I25</f>
        <v>0</v>
      </c>
      <c r="J25" s="37">
        <f>'114-1領取文具清冊(已保護儲存格)'!J25</f>
        <v>0</v>
      </c>
      <c r="K25" s="37">
        <f>'114-1領取文具清冊(已保護儲存格)'!K25</f>
        <v>0</v>
      </c>
      <c r="L25" s="37">
        <f>'114-1領取文具清冊(已保護儲存格)'!L25</f>
        <v>0</v>
      </c>
      <c r="M25" s="37">
        <f>'114-1領取文具清冊(已保護儲存格)'!M25</f>
        <v>0</v>
      </c>
      <c r="N25" s="37">
        <f>'114-1領取文具清冊(已保護儲存格)'!N25</f>
        <v>0</v>
      </c>
      <c r="O25" s="37" t="str">
        <f>'114-1領取文具清冊(已保護儲存格)'!O25</f>
        <v>XX縣XX鄉XX村XX鄰XX路XX號XX樓</v>
      </c>
      <c r="P25" s="37">
        <f>'114-1領取文具清冊(已保護儲存格)'!P25</f>
        <v>0</v>
      </c>
      <c r="Q25" s="37">
        <f>'114-1領取文具清冊(已保護儲存格)'!Q25</f>
        <v>0</v>
      </c>
      <c r="R25" s="37">
        <f>'114-1領取文具清冊(已保護儲存格)'!R25</f>
        <v>0</v>
      </c>
      <c r="S25" s="37">
        <f>'114-1領取文具清冊(已保護儲存格)'!S25</f>
        <v>0</v>
      </c>
      <c r="T25" s="37">
        <f>'114-1領取文具清冊(已保護儲存格)'!T25</f>
        <v>0</v>
      </c>
      <c r="U25" s="37">
        <f>'114-1領取文具清冊(已保護儲存格)'!U25</f>
        <v>0</v>
      </c>
      <c r="V25" s="37">
        <f>'114-1領取文具清冊(已保護儲存格)'!V25</f>
        <v>0</v>
      </c>
      <c r="W25" s="37">
        <f>'114-1領取文具清冊(已保護儲存格)'!W25</f>
        <v>0</v>
      </c>
      <c r="X25" s="37">
        <f>'114-1領取文具清冊(已保護儲存格)'!X25</f>
        <v>0</v>
      </c>
      <c r="Y25" s="37">
        <f>'114-1領取文具清冊(已保護儲存格)'!Y25</f>
        <v>0</v>
      </c>
      <c r="Z25" s="37">
        <f>'114-1領取文具清冊(已保護儲存格)'!Z25</f>
        <v>0</v>
      </c>
      <c r="AA25" s="39"/>
    </row>
    <row r="26" spans="1:27" ht="49.2" customHeight="1">
      <c r="A26" s="37" t="str">
        <f t="shared" si="0"/>
        <v>114學年度第二學期</v>
      </c>
      <c r="B26" s="37">
        <f>'114-1領取文具清冊(已保護儲存格)'!B26</f>
        <v>0</v>
      </c>
      <c r="C26" s="37">
        <f>'114-1領取文具清冊(已保護儲存格)'!C26</f>
        <v>0</v>
      </c>
      <c r="D26" s="37" t="str">
        <f>'114-1領取文具清冊(已保護儲存格)'!D26</f>
        <v>21</v>
      </c>
      <c r="E26" s="37">
        <f>'114-1領取文具清冊(已保護儲存格)'!E26</f>
        <v>0</v>
      </c>
      <c r="F26" s="37">
        <f>'114-1領取文具清冊(已保護儲存格)'!F26</f>
        <v>0</v>
      </c>
      <c r="G26" s="37">
        <f>'114-1領取文具清冊(已保護儲存格)'!G26</f>
        <v>0</v>
      </c>
      <c r="H26" s="37">
        <f>'114-1領取文具清冊(已保護儲存格)'!H26</f>
        <v>0</v>
      </c>
      <c r="I26" s="37">
        <f>'114-1領取文具清冊(已保護儲存格)'!I26</f>
        <v>0</v>
      </c>
      <c r="J26" s="37">
        <f>'114-1領取文具清冊(已保護儲存格)'!J26</f>
        <v>0</v>
      </c>
      <c r="K26" s="37">
        <f>'114-1領取文具清冊(已保護儲存格)'!K26</f>
        <v>0</v>
      </c>
      <c r="L26" s="37">
        <f>'114-1領取文具清冊(已保護儲存格)'!L26</f>
        <v>0</v>
      </c>
      <c r="M26" s="37">
        <f>'114-1領取文具清冊(已保護儲存格)'!M26</f>
        <v>0</v>
      </c>
      <c r="N26" s="37">
        <f>'114-1領取文具清冊(已保護儲存格)'!N26</f>
        <v>0</v>
      </c>
      <c r="O26" s="37" t="str">
        <f>'114-1領取文具清冊(已保護儲存格)'!O26</f>
        <v>XX縣XX鄉XX村XX鄰XX路XX號XX樓</v>
      </c>
      <c r="P26" s="37">
        <f>'114-1領取文具清冊(已保護儲存格)'!P26</f>
        <v>0</v>
      </c>
      <c r="Q26" s="37">
        <f>'114-1領取文具清冊(已保護儲存格)'!Q26</f>
        <v>0</v>
      </c>
      <c r="R26" s="37">
        <f>'114-1領取文具清冊(已保護儲存格)'!R26</f>
        <v>0</v>
      </c>
      <c r="S26" s="37">
        <f>'114-1領取文具清冊(已保護儲存格)'!S26</f>
        <v>0</v>
      </c>
      <c r="T26" s="37">
        <f>'114-1領取文具清冊(已保護儲存格)'!T26</f>
        <v>0</v>
      </c>
      <c r="U26" s="37">
        <f>'114-1領取文具清冊(已保護儲存格)'!U26</f>
        <v>0</v>
      </c>
      <c r="V26" s="37">
        <f>'114-1領取文具清冊(已保護儲存格)'!V26</f>
        <v>0</v>
      </c>
      <c r="W26" s="37">
        <f>'114-1領取文具清冊(已保護儲存格)'!W26</f>
        <v>0</v>
      </c>
      <c r="X26" s="37">
        <f>'114-1領取文具清冊(已保護儲存格)'!X26</f>
        <v>0</v>
      </c>
      <c r="Y26" s="37">
        <f>'114-1領取文具清冊(已保護儲存格)'!Y26</f>
        <v>0</v>
      </c>
      <c r="Z26" s="37">
        <f>'114-1領取文具清冊(已保護儲存格)'!Z26</f>
        <v>0</v>
      </c>
      <c r="AA26" s="39"/>
    </row>
    <row r="27" spans="1:27" ht="49.2" customHeight="1">
      <c r="A27" s="37" t="str">
        <f t="shared" si="0"/>
        <v>114學年度第二學期</v>
      </c>
      <c r="B27" s="37">
        <f>'114-1領取文具清冊(已保護儲存格)'!B27</f>
        <v>0</v>
      </c>
      <c r="C27" s="37">
        <f>'114-1領取文具清冊(已保護儲存格)'!C27</f>
        <v>0</v>
      </c>
      <c r="D27" s="37" t="str">
        <f>'114-1領取文具清冊(已保護儲存格)'!D27</f>
        <v>22</v>
      </c>
      <c r="E27" s="37">
        <f>'114-1領取文具清冊(已保護儲存格)'!E27</f>
        <v>0</v>
      </c>
      <c r="F27" s="37">
        <f>'114-1領取文具清冊(已保護儲存格)'!F27</f>
        <v>0</v>
      </c>
      <c r="G27" s="37">
        <f>'114-1領取文具清冊(已保護儲存格)'!G27</f>
        <v>0</v>
      </c>
      <c r="H27" s="37">
        <f>'114-1領取文具清冊(已保護儲存格)'!H27</f>
        <v>0</v>
      </c>
      <c r="I27" s="37">
        <f>'114-1領取文具清冊(已保護儲存格)'!I27</f>
        <v>0</v>
      </c>
      <c r="J27" s="37">
        <f>'114-1領取文具清冊(已保護儲存格)'!J27</f>
        <v>0</v>
      </c>
      <c r="K27" s="37">
        <f>'114-1領取文具清冊(已保護儲存格)'!K27</f>
        <v>0</v>
      </c>
      <c r="L27" s="37">
        <f>'114-1領取文具清冊(已保護儲存格)'!L27</f>
        <v>0</v>
      </c>
      <c r="M27" s="37">
        <f>'114-1領取文具清冊(已保護儲存格)'!M27</f>
        <v>0</v>
      </c>
      <c r="N27" s="37">
        <f>'114-1領取文具清冊(已保護儲存格)'!N27</f>
        <v>0</v>
      </c>
      <c r="O27" s="37" t="str">
        <f>'114-1領取文具清冊(已保護儲存格)'!O27</f>
        <v>XX縣XX鄉XX村XX鄰XX路XX號XX樓</v>
      </c>
      <c r="P27" s="37">
        <f>'114-1領取文具清冊(已保護儲存格)'!P27</f>
        <v>0</v>
      </c>
      <c r="Q27" s="37">
        <f>'114-1領取文具清冊(已保護儲存格)'!Q27</f>
        <v>0</v>
      </c>
      <c r="R27" s="37">
        <f>'114-1領取文具清冊(已保護儲存格)'!R27</f>
        <v>0</v>
      </c>
      <c r="S27" s="37">
        <f>'114-1領取文具清冊(已保護儲存格)'!S27</f>
        <v>0</v>
      </c>
      <c r="T27" s="37">
        <f>'114-1領取文具清冊(已保護儲存格)'!T27</f>
        <v>0</v>
      </c>
      <c r="U27" s="37">
        <f>'114-1領取文具清冊(已保護儲存格)'!U27</f>
        <v>0</v>
      </c>
      <c r="V27" s="37">
        <f>'114-1領取文具清冊(已保護儲存格)'!V27</f>
        <v>0</v>
      </c>
      <c r="W27" s="37">
        <f>'114-1領取文具清冊(已保護儲存格)'!W27</f>
        <v>0</v>
      </c>
      <c r="X27" s="37">
        <f>'114-1領取文具清冊(已保護儲存格)'!X27</f>
        <v>0</v>
      </c>
      <c r="Y27" s="37">
        <f>'114-1領取文具清冊(已保護儲存格)'!Y27</f>
        <v>0</v>
      </c>
      <c r="Z27" s="37">
        <f>'114-1領取文具清冊(已保護儲存格)'!Z27</f>
        <v>0</v>
      </c>
      <c r="AA27" s="39"/>
    </row>
    <row r="28" spans="1:27" ht="49.2" customHeight="1">
      <c r="A28" s="37" t="str">
        <f t="shared" si="0"/>
        <v>114學年度第二學期</v>
      </c>
      <c r="B28" s="37">
        <f>'114-1領取文具清冊(已保護儲存格)'!B28</f>
        <v>0</v>
      </c>
      <c r="C28" s="37">
        <f>'114-1領取文具清冊(已保護儲存格)'!C28</f>
        <v>0</v>
      </c>
      <c r="D28" s="37" t="str">
        <f>'114-1領取文具清冊(已保護儲存格)'!D28</f>
        <v>23</v>
      </c>
      <c r="E28" s="37">
        <f>'114-1領取文具清冊(已保護儲存格)'!E28</f>
        <v>0</v>
      </c>
      <c r="F28" s="37">
        <f>'114-1領取文具清冊(已保護儲存格)'!F28</f>
        <v>0</v>
      </c>
      <c r="G28" s="37">
        <f>'114-1領取文具清冊(已保護儲存格)'!G28</f>
        <v>0</v>
      </c>
      <c r="H28" s="37">
        <f>'114-1領取文具清冊(已保護儲存格)'!H28</f>
        <v>0</v>
      </c>
      <c r="I28" s="37">
        <f>'114-1領取文具清冊(已保護儲存格)'!I28</f>
        <v>0</v>
      </c>
      <c r="J28" s="37">
        <f>'114-1領取文具清冊(已保護儲存格)'!J28</f>
        <v>0</v>
      </c>
      <c r="K28" s="37">
        <f>'114-1領取文具清冊(已保護儲存格)'!K28</f>
        <v>0</v>
      </c>
      <c r="L28" s="37">
        <f>'114-1領取文具清冊(已保護儲存格)'!L28</f>
        <v>0</v>
      </c>
      <c r="M28" s="37">
        <f>'114-1領取文具清冊(已保護儲存格)'!M28</f>
        <v>0</v>
      </c>
      <c r="N28" s="37">
        <f>'114-1領取文具清冊(已保護儲存格)'!N28</f>
        <v>0</v>
      </c>
      <c r="O28" s="37" t="str">
        <f>'114-1領取文具清冊(已保護儲存格)'!O28</f>
        <v>XX縣XX鄉XX村XX鄰XX路XX號XX樓</v>
      </c>
      <c r="P28" s="37">
        <f>'114-1領取文具清冊(已保護儲存格)'!P28</f>
        <v>0</v>
      </c>
      <c r="Q28" s="37">
        <f>'114-1領取文具清冊(已保護儲存格)'!Q28</f>
        <v>0</v>
      </c>
      <c r="R28" s="37">
        <f>'114-1領取文具清冊(已保護儲存格)'!R28</f>
        <v>0</v>
      </c>
      <c r="S28" s="37">
        <f>'114-1領取文具清冊(已保護儲存格)'!S28</f>
        <v>0</v>
      </c>
      <c r="T28" s="37">
        <f>'114-1領取文具清冊(已保護儲存格)'!T28</f>
        <v>0</v>
      </c>
      <c r="U28" s="37">
        <f>'114-1領取文具清冊(已保護儲存格)'!U28</f>
        <v>0</v>
      </c>
      <c r="V28" s="37">
        <f>'114-1領取文具清冊(已保護儲存格)'!V28</f>
        <v>0</v>
      </c>
      <c r="W28" s="37">
        <f>'114-1領取文具清冊(已保護儲存格)'!W28</f>
        <v>0</v>
      </c>
      <c r="X28" s="37">
        <f>'114-1領取文具清冊(已保護儲存格)'!X28</f>
        <v>0</v>
      </c>
      <c r="Y28" s="37">
        <f>'114-1領取文具清冊(已保護儲存格)'!Y28</f>
        <v>0</v>
      </c>
      <c r="Z28" s="37">
        <f>'114-1領取文具清冊(已保護儲存格)'!Z28</f>
        <v>0</v>
      </c>
      <c r="AA28" s="39"/>
    </row>
    <row r="29" spans="1:27" ht="49.2" customHeight="1">
      <c r="A29" s="37" t="str">
        <f t="shared" si="0"/>
        <v>114學年度第二學期</v>
      </c>
      <c r="B29" s="37">
        <f>'114-1領取文具清冊(已保護儲存格)'!B29</f>
        <v>0</v>
      </c>
      <c r="C29" s="37">
        <f>'114-1領取文具清冊(已保護儲存格)'!C29</f>
        <v>0</v>
      </c>
      <c r="D29" s="37" t="str">
        <f>'114-1領取文具清冊(已保護儲存格)'!D29</f>
        <v>24</v>
      </c>
      <c r="E29" s="37">
        <f>'114-1領取文具清冊(已保護儲存格)'!E29</f>
        <v>0</v>
      </c>
      <c r="F29" s="37">
        <f>'114-1領取文具清冊(已保護儲存格)'!F29</f>
        <v>0</v>
      </c>
      <c r="G29" s="37">
        <f>'114-1領取文具清冊(已保護儲存格)'!G29</f>
        <v>0</v>
      </c>
      <c r="H29" s="37">
        <f>'114-1領取文具清冊(已保護儲存格)'!H29</f>
        <v>0</v>
      </c>
      <c r="I29" s="37">
        <f>'114-1領取文具清冊(已保護儲存格)'!I29</f>
        <v>0</v>
      </c>
      <c r="J29" s="37">
        <f>'114-1領取文具清冊(已保護儲存格)'!J29</f>
        <v>0</v>
      </c>
      <c r="K29" s="37">
        <f>'114-1領取文具清冊(已保護儲存格)'!K29</f>
        <v>0</v>
      </c>
      <c r="L29" s="37">
        <f>'114-1領取文具清冊(已保護儲存格)'!L29</f>
        <v>0</v>
      </c>
      <c r="M29" s="37">
        <f>'114-1領取文具清冊(已保護儲存格)'!M29</f>
        <v>0</v>
      </c>
      <c r="N29" s="37">
        <f>'114-1領取文具清冊(已保護儲存格)'!N29</f>
        <v>0</v>
      </c>
      <c r="O29" s="37" t="str">
        <f>'114-1領取文具清冊(已保護儲存格)'!O29</f>
        <v>XX縣XX鄉XX村XX鄰XX路XX號XX樓</v>
      </c>
      <c r="P29" s="37">
        <f>'114-1領取文具清冊(已保護儲存格)'!P29</f>
        <v>0</v>
      </c>
      <c r="Q29" s="37">
        <f>'114-1領取文具清冊(已保護儲存格)'!Q29</f>
        <v>0</v>
      </c>
      <c r="R29" s="37">
        <f>'114-1領取文具清冊(已保護儲存格)'!R29</f>
        <v>0</v>
      </c>
      <c r="S29" s="37">
        <f>'114-1領取文具清冊(已保護儲存格)'!S29</f>
        <v>0</v>
      </c>
      <c r="T29" s="37">
        <f>'114-1領取文具清冊(已保護儲存格)'!T29</f>
        <v>0</v>
      </c>
      <c r="U29" s="37">
        <f>'114-1領取文具清冊(已保護儲存格)'!U29</f>
        <v>0</v>
      </c>
      <c r="V29" s="37">
        <f>'114-1領取文具清冊(已保護儲存格)'!V29</f>
        <v>0</v>
      </c>
      <c r="W29" s="37">
        <f>'114-1領取文具清冊(已保護儲存格)'!W29</f>
        <v>0</v>
      </c>
      <c r="X29" s="37">
        <f>'114-1領取文具清冊(已保護儲存格)'!X29</f>
        <v>0</v>
      </c>
      <c r="Y29" s="37">
        <f>'114-1領取文具清冊(已保護儲存格)'!Y29</f>
        <v>0</v>
      </c>
      <c r="Z29" s="37">
        <f>'114-1領取文具清冊(已保護儲存格)'!Z29</f>
        <v>0</v>
      </c>
      <c r="AA29" s="39"/>
    </row>
    <row r="30" spans="1:27" ht="49.2" customHeight="1">
      <c r="A30" s="37" t="str">
        <f t="shared" si="0"/>
        <v>114學年度第二學期</v>
      </c>
      <c r="B30" s="37">
        <f>'114-1領取文具清冊(已保護儲存格)'!B30</f>
        <v>0</v>
      </c>
      <c r="C30" s="37">
        <f>'114-1領取文具清冊(已保護儲存格)'!C30</f>
        <v>0</v>
      </c>
      <c r="D30" s="37" t="str">
        <f>'114-1領取文具清冊(已保護儲存格)'!D30</f>
        <v>25</v>
      </c>
      <c r="E30" s="37">
        <f>'114-1領取文具清冊(已保護儲存格)'!E30</f>
        <v>0</v>
      </c>
      <c r="F30" s="37">
        <f>'114-1領取文具清冊(已保護儲存格)'!F30</f>
        <v>0</v>
      </c>
      <c r="G30" s="37">
        <f>'114-1領取文具清冊(已保護儲存格)'!G30</f>
        <v>0</v>
      </c>
      <c r="H30" s="37">
        <f>'114-1領取文具清冊(已保護儲存格)'!H30</f>
        <v>0</v>
      </c>
      <c r="I30" s="37">
        <f>'114-1領取文具清冊(已保護儲存格)'!I30</f>
        <v>0</v>
      </c>
      <c r="J30" s="37">
        <f>'114-1領取文具清冊(已保護儲存格)'!J30</f>
        <v>0</v>
      </c>
      <c r="K30" s="37">
        <f>'114-1領取文具清冊(已保護儲存格)'!K30</f>
        <v>0</v>
      </c>
      <c r="L30" s="37">
        <f>'114-1領取文具清冊(已保護儲存格)'!L30</f>
        <v>0</v>
      </c>
      <c r="M30" s="37">
        <f>'114-1領取文具清冊(已保護儲存格)'!M30</f>
        <v>0</v>
      </c>
      <c r="N30" s="37">
        <f>'114-1領取文具清冊(已保護儲存格)'!N30</f>
        <v>0</v>
      </c>
      <c r="O30" s="37" t="str">
        <f>'114-1領取文具清冊(已保護儲存格)'!O30</f>
        <v>XX縣XX鄉XX村XX鄰XX路XX號XX樓</v>
      </c>
      <c r="P30" s="37">
        <f>'114-1領取文具清冊(已保護儲存格)'!P30</f>
        <v>0</v>
      </c>
      <c r="Q30" s="37">
        <f>'114-1領取文具清冊(已保護儲存格)'!Q30</f>
        <v>0</v>
      </c>
      <c r="R30" s="37">
        <f>'114-1領取文具清冊(已保護儲存格)'!R30</f>
        <v>0</v>
      </c>
      <c r="S30" s="37">
        <f>'114-1領取文具清冊(已保護儲存格)'!S30</f>
        <v>0</v>
      </c>
      <c r="T30" s="37">
        <f>'114-1領取文具清冊(已保護儲存格)'!T30</f>
        <v>0</v>
      </c>
      <c r="U30" s="37">
        <f>'114-1領取文具清冊(已保護儲存格)'!U30</f>
        <v>0</v>
      </c>
      <c r="V30" s="37">
        <f>'114-1領取文具清冊(已保護儲存格)'!V30</f>
        <v>0</v>
      </c>
      <c r="W30" s="37">
        <f>'114-1領取文具清冊(已保護儲存格)'!W30</f>
        <v>0</v>
      </c>
      <c r="X30" s="37">
        <f>'114-1領取文具清冊(已保護儲存格)'!X30</f>
        <v>0</v>
      </c>
      <c r="Y30" s="37">
        <f>'114-1領取文具清冊(已保護儲存格)'!Y30</f>
        <v>0</v>
      </c>
      <c r="Z30" s="37">
        <f>'114-1領取文具清冊(已保護儲存格)'!Z30</f>
        <v>0</v>
      </c>
      <c r="AA30" s="39"/>
    </row>
    <row r="31" spans="1:27" ht="49.2" customHeight="1">
      <c r="A31" s="37" t="str">
        <f t="shared" si="0"/>
        <v>114學年度第二學期</v>
      </c>
      <c r="B31" s="37">
        <f>'114-1領取文具清冊(已保護儲存格)'!B31</f>
        <v>0</v>
      </c>
      <c r="C31" s="37">
        <f>'114-1領取文具清冊(已保護儲存格)'!C31</f>
        <v>0</v>
      </c>
      <c r="D31" s="37" t="str">
        <f>'114-1領取文具清冊(已保護儲存格)'!D31</f>
        <v>26</v>
      </c>
      <c r="E31" s="37">
        <f>'114-1領取文具清冊(已保護儲存格)'!E31</f>
        <v>0</v>
      </c>
      <c r="F31" s="37">
        <f>'114-1領取文具清冊(已保護儲存格)'!F31</f>
        <v>0</v>
      </c>
      <c r="G31" s="37">
        <f>'114-1領取文具清冊(已保護儲存格)'!G31</f>
        <v>0</v>
      </c>
      <c r="H31" s="37">
        <f>'114-1領取文具清冊(已保護儲存格)'!H31</f>
        <v>0</v>
      </c>
      <c r="I31" s="37">
        <f>'114-1領取文具清冊(已保護儲存格)'!I31</f>
        <v>0</v>
      </c>
      <c r="J31" s="37">
        <f>'114-1領取文具清冊(已保護儲存格)'!J31</f>
        <v>0</v>
      </c>
      <c r="K31" s="37">
        <f>'114-1領取文具清冊(已保護儲存格)'!K31</f>
        <v>0</v>
      </c>
      <c r="L31" s="37">
        <f>'114-1領取文具清冊(已保護儲存格)'!L31</f>
        <v>0</v>
      </c>
      <c r="M31" s="37">
        <f>'114-1領取文具清冊(已保護儲存格)'!M31</f>
        <v>0</v>
      </c>
      <c r="N31" s="37">
        <f>'114-1領取文具清冊(已保護儲存格)'!N31</f>
        <v>0</v>
      </c>
      <c r="O31" s="37" t="str">
        <f>'114-1領取文具清冊(已保護儲存格)'!O31</f>
        <v>XX縣XX鄉XX村XX鄰XX路XX號XX樓</v>
      </c>
      <c r="P31" s="37">
        <f>'114-1領取文具清冊(已保護儲存格)'!P31</f>
        <v>0</v>
      </c>
      <c r="Q31" s="37">
        <f>'114-1領取文具清冊(已保護儲存格)'!Q31</f>
        <v>0</v>
      </c>
      <c r="R31" s="37">
        <f>'114-1領取文具清冊(已保護儲存格)'!R31</f>
        <v>0</v>
      </c>
      <c r="S31" s="37">
        <f>'114-1領取文具清冊(已保護儲存格)'!S31</f>
        <v>0</v>
      </c>
      <c r="T31" s="37">
        <f>'114-1領取文具清冊(已保護儲存格)'!T31</f>
        <v>0</v>
      </c>
      <c r="U31" s="37">
        <f>'114-1領取文具清冊(已保護儲存格)'!U31</f>
        <v>0</v>
      </c>
      <c r="V31" s="37">
        <f>'114-1領取文具清冊(已保護儲存格)'!V31</f>
        <v>0</v>
      </c>
      <c r="W31" s="37">
        <f>'114-1領取文具清冊(已保護儲存格)'!W31</f>
        <v>0</v>
      </c>
      <c r="X31" s="37">
        <f>'114-1領取文具清冊(已保護儲存格)'!X31</f>
        <v>0</v>
      </c>
      <c r="Y31" s="37">
        <f>'114-1領取文具清冊(已保護儲存格)'!Y31</f>
        <v>0</v>
      </c>
      <c r="Z31" s="37">
        <f>'114-1領取文具清冊(已保護儲存格)'!Z31</f>
        <v>0</v>
      </c>
      <c r="AA31" s="39"/>
    </row>
    <row r="32" spans="1:27" ht="49.2" customHeight="1">
      <c r="A32" s="37" t="str">
        <f t="shared" si="0"/>
        <v>114學年度第二學期</v>
      </c>
      <c r="B32" s="37">
        <f>'114-1領取文具清冊(已保護儲存格)'!B32</f>
        <v>0</v>
      </c>
      <c r="C32" s="37">
        <f>'114-1領取文具清冊(已保護儲存格)'!C32</f>
        <v>0</v>
      </c>
      <c r="D32" s="37" t="str">
        <f>'114-1領取文具清冊(已保護儲存格)'!D32</f>
        <v>27</v>
      </c>
      <c r="E32" s="37">
        <f>'114-1領取文具清冊(已保護儲存格)'!E32</f>
        <v>0</v>
      </c>
      <c r="F32" s="37">
        <f>'114-1領取文具清冊(已保護儲存格)'!F32</f>
        <v>0</v>
      </c>
      <c r="G32" s="37">
        <f>'114-1領取文具清冊(已保護儲存格)'!G32</f>
        <v>0</v>
      </c>
      <c r="H32" s="37">
        <f>'114-1領取文具清冊(已保護儲存格)'!H32</f>
        <v>0</v>
      </c>
      <c r="I32" s="37">
        <f>'114-1領取文具清冊(已保護儲存格)'!I32</f>
        <v>0</v>
      </c>
      <c r="J32" s="37">
        <f>'114-1領取文具清冊(已保護儲存格)'!J32</f>
        <v>0</v>
      </c>
      <c r="K32" s="37">
        <f>'114-1領取文具清冊(已保護儲存格)'!K32</f>
        <v>0</v>
      </c>
      <c r="L32" s="37">
        <f>'114-1領取文具清冊(已保護儲存格)'!L32</f>
        <v>0</v>
      </c>
      <c r="M32" s="37">
        <f>'114-1領取文具清冊(已保護儲存格)'!M32</f>
        <v>0</v>
      </c>
      <c r="N32" s="37">
        <f>'114-1領取文具清冊(已保護儲存格)'!N32</f>
        <v>0</v>
      </c>
      <c r="O32" s="37" t="str">
        <f>'114-1領取文具清冊(已保護儲存格)'!O32</f>
        <v>XX縣XX鄉XX村XX鄰XX路XX號XX樓</v>
      </c>
      <c r="P32" s="37">
        <f>'114-1領取文具清冊(已保護儲存格)'!P32</f>
        <v>0</v>
      </c>
      <c r="Q32" s="37">
        <f>'114-1領取文具清冊(已保護儲存格)'!Q32</f>
        <v>0</v>
      </c>
      <c r="R32" s="37">
        <f>'114-1領取文具清冊(已保護儲存格)'!R32</f>
        <v>0</v>
      </c>
      <c r="S32" s="37">
        <f>'114-1領取文具清冊(已保護儲存格)'!S32</f>
        <v>0</v>
      </c>
      <c r="T32" s="37">
        <f>'114-1領取文具清冊(已保護儲存格)'!T32</f>
        <v>0</v>
      </c>
      <c r="U32" s="37">
        <f>'114-1領取文具清冊(已保護儲存格)'!U32</f>
        <v>0</v>
      </c>
      <c r="V32" s="37">
        <f>'114-1領取文具清冊(已保護儲存格)'!V32</f>
        <v>0</v>
      </c>
      <c r="W32" s="37">
        <f>'114-1領取文具清冊(已保護儲存格)'!W32</f>
        <v>0</v>
      </c>
      <c r="X32" s="37">
        <f>'114-1領取文具清冊(已保護儲存格)'!X32</f>
        <v>0</v>
      </c>
      <c r="Y32" s="37">
        <f>'114-1領取文具清冊(已保護儲存格)'!Y32</f>
        <v>0</v>
      </c>
      <c r="Z32" s="37">
        <f>'114-1領取文具清冊(已保護儲存格)'!Z32</f>
        <v>0</v>
      </c>
      <c r="AA32" s="39"/>
    </row>
    <row r="33" spans="1:27" ht="49.2" customHeight="1">
      <c r="A33" s="37" t="str">
        <f t="shared" si="0"/>
        <v>114學年度第二學期</v>
      </c>
      <c r="B33" s="37">
        <f>'114-1領取文具清冊(已保護儲存格)'!B33</f>
        <v>0</v>
      </c>
      <c r="C33" s="37">
        <f>'114-1領取文具清冊(已保護儲存格)'!C33</f>
        <v>0</v>
      </c>
      <c r="D33" s="37" t="str">
        <f>'114-1領取文具清冊(已保護儲存格)'!D33</f>
        <v>28</v>
      </c>
      <c r="E33" s="37">
        <f>'114-1領取文具清冊(已保護儲存格)'!E33</f>
        <v>0</v>
      </c>
      <c r="F33" s="37">
        <f>'114-1領取文具清冊(已保護儲存格)'!F33</f>
        <v>0</v>
      </c>
      <c r="G33" s="37">
        <f>'114-1領取文具清冊(已保護儲存格)'!G33</f>
        <v>0</v>
      </c>
      <c r="H33" s="37">
        <f>'114-1領取文具清冊(已保護儲存格)'!H33</f>
        <v>0</v>
      </c>
      <c r="I33" s="37">
        <f>'114-1領取文具清冊(已保護儲存格)'!I33</f>
        <v>0</v>
      </c>
      <c r="J33" s="37">
        <f>'114-1領取文具清冊(已保護儲存格)'!J33</f>
        <v>0</v>
      </c>
      <c r="K33" s="37">
        <f>'114-1領取文具清冊(已保護儲存格)'!K33</f>
        <v>0</v>
      </c>
      <c r="L33" s="37">
        <f>'114-1領取文具清冊(已保護儲存格)'!L33</f>
        <v>0</v>
      </c>
      <c r="M33" s="37">
        <f>'114-1領取文具清冊(已保護儲存格)'!M33</f>
        <v>0</v>
      </c>
      <c r="N33" s="37">
        <f>'114-1領取文具清冊(已保護儲存格)'!N33</f>
        <v>0</v>
      </c>
      <c r="O33" s="37" t="str">
        <f>'114-1領取文具清冊(已保護儲存格)'!O33</f>
        <v>XX縣XX鄉XX村XX鄰XX路XX號XX樓</v>
      </c>
      <c r="P33" s="37">
        <f>'114-1領取文具清冊(已保護儲存格)'!P33</f>
        <v>0</v>
      </c>
      <c r="Q33" s="37">
        <f>'114-1領取文具清冊(已保護儲存格)'!Q33</f>
        <v>0</v>
      </c>
      <c r="R33" s="37">
        <f>'114-1領取文具清冊(已保護儲存格)'!R33</f>
        <v>0</v>
      </c>
      <c r="S33" s="37">
        <f>'114-1領取文具清冊(已保護儲存格)'!S33</f>
        <v>0</v>
      </c>
      <c r="T33" s="37">
        <f>'114-1領取文具清冊(已保護儲存格)'!T33</f>
        <v>0</v>
      </c>
      <c r="U33" s="37">
        <f>'114-1領取文具清冊(已保護儲存格)'!U33</f>
        <v>0</v>
      </c>
      <c r="V33" s="37">
        <f>'114-1領取文具清冊(已保護儲存格)'!V33</f>
        <v>0</v>
      </c>
      <c r="W33" s="37">
        <f>'114-1領取文具清冊(已保護儲存格)'!W33</f>
        <v>0</v>
      </c>
      <c r="X33" s="37">
        <f>'114-1領取文具清冊(已保護儲存格)'!X33</f>
        <v>0</v>
      </c>
      <c r="Y33" s="37">
        <f>'114-1領取文具清冊(已保護儲存格)'!Y33</f>
        <v>0</v>
      </c>
      <c r="Z33" s="37">
        <f>'114-1領取文具清冊(已保護儲存格)'!Z33</f>
        <v>0</v>
      </c>
      <c r="AA33" s="39"/>
    </row>
    <row r="34" spans="1:27" ht="49.2" customHeight="1">
      <c r="A34" s="37" t="str">
        <f t="shared" si="0"/>
        <v>114學年度第二學期</v>
      </c>
      <c r="B34" s="37">
        <f>'114-1領取文具清冊(已保護儲存格)'!B34</f>
        <v>0</v>
      </c>
      <c r="C34" s="37">
        <f>'114-1領取文具清冊(已保護儲存格)'!C34</f>
        <v>0</v>
      </c>
      <c r="D34" s="37" t="str">
        <f>'114-1領取文具清冊(已保護儲存格)'!D34</f>
        <v>29</v>
      </c>
      <c r="E34" s="37">
        <f>'114-1領取文具清冊(已保護儲存格)'!E34</f>
        <v>0</v>
      </c>
      <c r="F34" s="37">
        <f>'114-1領取文具清冊(已保護儲存格)'!F34</f>
        <v>0</v>
      </c>
      <c r="G34" s="37">
        <f>'114-1領取文具清冊(已保護儲存格)'!G34</f>
        <v>0</v>
      </c>
      <c r="H34" s="37">
        <f>'114-1領取文具清冊(已保護儲存格)'!H34</f>
        <v>0</v>
      </c>
      <c r="I34" s="37">
        <f>'114-1領取文具清冊(已保護儲存格)'!I34</f>
        <v>0</v>
      </c>
      <c r="J34" s="37">
        <f>'114-1領取文具清冊(已保護儲存格)'!J34</f>
        <v>0</v>
      </c>
      <c r="K34" s="37">
        <f>'114-1領取文具清冊(已保護儲存格)'!K34</f>
        <v>0</v>
      </c>
      <c r="L34" s="37">
        <f>'114-1領取文具清冊(已保護儲存格)'!L34</f>
        <v>0</v>
      </c>
      <c r="M34" s="37">
        <f>'114-1領取文具清冊(已保護儲存格)'!M34</f>
        <v>0</v>
      </c>
      <c r="N34" s="37">
        <f>'114-1領取文具清冊(已保護儲存格)'!N34</f>
        <v>0</v>
      </c>
      <c r="O34" s="37" t="str">
        <f>'114-1領取文具清冊(已保護儲存格)'!O34</f>
        <v>XX縣XX鄉XX村XX鄰XX路XX號XX樓</v>
      </c>
      <c r="P34" s="37">
        <f>'114-1領取文具清冊(已保護儲存格)'!P34</f>
        <v>0</v>
      </c>
      <c r="Q34" s="37">
        <f>'114-1領取文具清冊(已保護儲存格)'!Q34</f>
        <v>0</v>
      </c>
      <c r="R34" s="37">
        <f>'114-1領取文具清冊(已保護儲存格)'!R34</f>
        <v>0</v>
      </c>
      <c r="S34" s="37">
        <f>'114-1領取文具清冊(已保護儲存格)'!S34</f>
        <v>0</v>
      </c>
      <c r="T34" s="37">
        <f>'114-1領取文具清冊(已保護儲存格)'!T34</f>
        <v>0</v>
      </c>
      <c r="U34" s="37">
        <f>'114-1領取文具清冊(已保護儲存格)'!U34</f>
        <v>0</v>
      </c>
      <c r="V34" s="37">
        <f>'114-1領取文具清冊(已保護儲存格)'!V34</f>
        <v>0</v>
      </c>
      <c r="W34" s="37">
        <f>'114-1領取文具清冊(已保護儲存格)'!W34</f>
        <v>0</v>
      </c>
      <c r="X34" s="37">
        <f>'114-1領取文具清冊(已保護儲存格)'!X34</f>
        <v>0</v>
      </c>
      <c r="Y34" s="37">
        <f>'114-1領取文具清冊(已保護儲存格)'!Y34</f>
        <v>0</v>
      </c>
      <c r="Z34" s="37">
        <f>'114-1領取文具清冊(已保護儲存格)'!Z34</f>
        <v>0</v>
      </c>
      <c r="AA34" s="39"/>
    </row>
    <row r="35" spans="1:27" ht="49.2" customHeight="1">
      <c r="A35" s="37" t="str">
        <f t="shared" si="0"/>
        <v>114學年度第二學期</v>
      </c>
      <c r="B35" s="37">
        <f>'114-1領取文具清冊(已保護儲存格)'!B35</f>
        <v>0</v>
      </c>
      <c r="C35" s="37">
        <f>'114-1領取文具清冊(已保護儲存格)'!C35</f>
        <v>0</v>
      </c>
      <c r="D35" s="37" t="str">
        <f>'114-1領取文具清冊(已保護儲存格)'!D35</f>
        <v>30</v>
      </c>
      <c r="E35" s="37">
        <f>'114-1領取文具清冊(已保護儲存格)'!E35</f>
        <v>0</v>
      </c>
      <c r="F35" s="37">
        <f>'114-1領取文具清冊(已保護儲存格)'!F35</f>
        <v>0</v>
      </c>
      <c r="G35" s="37">
        <f>'114-1領取文具清冊(已保護儲存格)'!G35</f>
        <v>0</v>
      </c>
      <c r="H35" s="37">
        <f>'114-1領取文具清冊(已保護儲存格)'!H35</f>
        <v>0</v>
      </c>
      <c r="I35" s="37">
        <f>'114-1領取文具清冊(已保護儲存格)'!I35</f>
        <v>0</v>
      </c>
      <c r="J35" s="37">
        <f>'114-1領取文具清冊(已保護儲存格)'!J35</f>
        <v>0</v>
      </c>
      <c r="K35" s="37">
        <f>'114-1領取文具清冊(已保護儲存格)'!K35</f>
        <v>0</v>
      </c>
      <c r="L35" s="37">
        <f>'114-1領取文具清冊(已保護儲存格)'!L35</f>
        <v>0</v>
      </c>
      <c r="M35" s="37">
        <f>'114-1領取文具清冊(已保護儲存格)'!M35</f>
        <v>0</v>
      </c>
      <c r="N35" s="37">
        <f>'114-1領取文具清冊(已保護儲存格)'!N35</f>
        <v>0</v>
      </c>
      <c r="O35" s="37" t="str">
        <f>'114-1領取文具清冊(已保護儲存格)'!O35</f>
        <v>XX縣XX鄉XX村XX鄰XX路XX號XX樓</v>
      </c>
      <c r="P35" s="37">
        <f>'114-1領取文具清冊(已保護儲存格)'!P35</f>
        <v>0</v>
      </c>
      <c r="Q35" s="37">
        <f>'114-1領取文具清冊(已保護儲存格)'!Q35</f>
        <v>0</v>
      </c>
      <c r="R35" s="37">
        <f>'114-1領取文具清冊(已保護儲存格)'!R35</f>
        <v>0</v>
      </c>
      <c r="S35" s="37">
        <f>'114-1領取文具清冊(已保護儲存格)'!S35</f>
        <v>0</v>
      </c>
      <c r="T35" s="37">
        <f>'114-1領取文具清冊(已保護儲存格)'!T35</f>
        <v>0</v>
      </c>
      <c r="U35" s="37">
        <f>'114-1領取文具清冊(已保護儲存格)'!U35</f>
        <v>0</v>
      </c>
      <c r="V35" s="37">
        <f>'114-1領取文具清冊(已保護儲存格)'!V35</f>
        <v>0</v>
      </c>
      <c r="W35" s="37">
        <f>'114-1領取文具清冊(已保護儲存格)'!W35</f>
        <v>0</v>
      </c>
      <c r="X35" s="37">
        <f>'114-1領取文具清冊(已保護儲存格)'!X35</f>
        <v>0</v>
      </c>
      <c r="Y35" s="37">
        <f>'114-1領取文具清冊(已保護儲存格)'!Y35</f>
        <v>0</v>
      </c>
      <c r="Z35" s="37">
        <f>'114-1領取文具清冊(已保護儲存格)'!Z35</f>
        <v>0</v>
      </c>
      <c r="AA35" s="39"/>
    </row>
    <row r="36" spans="1:27" ht="49.2" customHeight="1">
      <c r="A36" s="37" t="str">
        <f t="shared" si="0"/>
        <v>114學年度第二學期</v>
      </c>
      <c r="B36" s="37">
        <f>'114-1領取文具清冊(已保護儲存格)'!B36</f>
        <v>0</v>
      </c>
      <c r="C36" s="37">
        <f>'114-1領取文具清冊(已保護儲存格)'!C36</f>
        <v>0</v>
      </c>
      <c r="D36" s="37" t="str">
        <f>'114-1領取文具清冊(已保護儲存格)'!D36</f>
        <v>31</v>
      </c>
      <c r="E36" s="37">
        <f>'114-1領取文具清冊(已保護儲存格)'!E36</f>
        <v>0</v>
      </c>
      <c r="F36" s="37">
        <f>'114-1領取文具清冊(已保護儲存格)'!F36</f>
        <v>0</v>
      </c>
      <c r="G36" s="37">
        <f>'114-1領取文具清冊(已保護儲存格)'!G36</f>
        <v>0</v>
      </c>
      <c r="H36" s="37">
        <f>'114-1領取文具清冊(已保護儲存格)'!H36</f>
        <v>0</v>
      </c>
      <c r="I36" s="37">
        <f>'114-1領取文具清冊(已保護儲存格)'!I36</f>
        <v>0</v>
      </c>
      <c r="J36" s="37">
        <f>'114-1領取文具清冊(已保護儲存格)'!J36</f>
        <v>0</v>
      </c>
      <c r="K36" s="37">
        <f>'114-1領取文具清冊(已保護儲存格)'!K36</f>
        <v>0</v>
      </c>
      <c r="L36" s="37">
        <f>'114-1領取文具清冊(已保護儲存格)'!L36</f>
        <v>0</v>
      </c>
      <c r="M36" s="37">
        <f>'114-1領取文具清冊(已保護儲存格)'!M36</f>
        <v>0</v>
      </c>
      <c r="N36" s="37">
        <f>'114-1領取文具清冊(已保護儲存格)'!N36</f>
        <v>0</v>
      </c>
      <c r="O36" s="37" t="str">
        <f>'114-1領取文具清冊(已保護儲存格)'!O36</f>
        <v>XX縣XX鄉XX村XX鄰XX路XX號XX樓</v>
      </c>
      <c r="P36" s="37">
        <f>'114-1領取文具清冊(已保護儲存格)'!P36</f>
        <v>0</v>
      </c>
      <c r="Q36" s="37">
        <f>'114-1領取文具清冊(已保護儲存格)'!Q36</f>
        <v>0</v>
      </c>
      <c r="R36" s="37">
        <f>'114-1領取文具清冊(已保護儲存格)'!R36</f>
        <v>0</v>
      </c>
      <c r="S36" s="37">
        <f>'114-1領取文具清冊(已保護儲存格)'!S36</f>
        <v>0</v>
      </c>
      <c r="T36" s="37">
        <f>'114-1領取文具清冊(已保護儲存格)'!T36</f>
        <v>0</v>
      </c>
      <c r="U36" s="37">
        <f>'114-1領取文具清冊(已保護儲存格)'!U36</f>
        <v>0</v>
      </c>
      <c r="V36" s="37">
        <f>'114-1領取文具清冊(已保護儲存格)'!V36</f>
        <v>0</v>
      </c>
      <c r="W36" s="37">
        <f>'114-1領取文具清冊(已保護儲存格)'!W36</f>
        <v>0</v>
      </c>
      <c r="X36" s="37">
        <f>'114-1領取文具清冊(已保護儲存格)'!X36</f>
        <v>0</v>
      </c>
      <c r="Y36" s="37">
        <f>'114-1領取文具清冊(已保護儲存格)'!Y36</f>
        <v>0</v>
      </c>
      <c r="Z36" s="37">
        <f>'114-1領取文具清冊(已保護儲存格)'!Z36</f>
        <v>0</v>
      </c>
      <c r="AA36" s="39"/>
    </row>
    <row r="37" spans="1:27" ht="49.2" customHeight="1">
      <c r="A37" s="37" t="str">
        <f t="shared" si="0"/>
        <v>114學年度第二學期</v>
      </c>
      <c r="B37" s="37">
        <f>'114-1領取文具清冊(已保護儲存格)'!B37</f>
        <v>0</v>
      </c>
      <c r="C37" s="37">
        <f>'114-1領取文具清冊(已保護儲存格)'!C37</f>
        <v>0</v>
      </c>
      <c r="D37" s="37" t="str">
        <f>'114-1領取文具清冊(已保護儲存格)'!D37</f>
        <v>32</v>
      </c>
      <c r="E37" s="37">
        <f>'114-1領取文具清冊(已保護儲存格)'!E37</f>
        <v>0</v>
      </c>
      <c r="F37" s="37">
        <f>'114-1領取文具清冊(已保護儲存格)'!F37</f>
        <v>0</v>
      </c>
      <c r="G37" s="37">
        <f>'114-1領取文具清冊(已保護儲存格)'!G37</f>
        <v>0</v>
      </c>
      <c r="H37" s="37">
        <f>'114-1領取文具清冊(已保護儲存格)'!H37</f>
        <v>0</v>
      </c>
      <c r="I37" s="37">
        <f>'114-1領取文具清冊(已保護儲存格)'!I37</f>
        <v>0</v>
      </c>
      <c r="J37" s="37">
        <f>'114-1領取文具清冊(已保護儲存格)'!J37</f>
        <v>0</v>
      </c>
      <c r="K37" s="37">
        <f>'114-1領取文具清冊(已保護儲存格)'!K37</f>
        <v>0</v>
      </c>
      <c r="L37" s="37">
        <f>'114-1領取文具清冊(已保護儲存格)'!L37</f>
        <v>0</v>
      </c>
      <c r="M37" s="37">
        <f>'114-1領取文具清冊(已保護儲存格)'!M37</f>
        <v>0</v>
      </c>
      <c r="N37" s="37">
        <f>'114-1領取文具清冊(已保護儲存格)'!N37</f>
        <v>0</v>
      </c>
      <c r="O37" s="37" t="str">
        <f>'114-1領取文具清冊(已保護儲存格)'!O37</f>
        <v>XX縣XX鄉XX村XX鄰XX路XX號XX樓</v>
      </c>
      <c r="P37" s="37">
        <f>'114-1領取文具清冊(已保護儲存格)'!P37</f>
        <v>0</v>
      </c>
      <c r="Q37" s="37">
        <f>'114-1領取文具清冊(已保護儲存格)'!Q37</f>
        <v>0</v>
      </c>
      <c r="R37" s="37">
        <f>'114-1領取文具清冊(已保護儲存格)'!R37</f>
        <v>0</v>
      </c>
      <c r="S37" s="37">
        <f>'114-1領取文具清冊(已保護儲存格)'!S37</f>
        <v>0</v>
      </c>
      <c r="T37" s="37">
        <f>'114-1領取文具清冊(已保護儲存格)'!T37</f>
        <v>0</v>
      </c>
      <c r="U37" s="37">
        <f>'114-1領取文具清冊(已保護儲存格)'!U37</f>
        <v>0</v>
      </c>
      <c r="V37" s="37">
        <f>'114-1領取文具清冊(已保護儲存格)'!V37</f>
        <v>0</v>
      </c>
      <c r="W37" s="37">
        <f>'114-1領取文具清冊(已保護儲存格)'!W37</f>
        <v>0</v>
      </c>
      <c r="X37" s="37">
        <f>'114-1領取文具清冊(已保護儲存格)'!X37</f>
        <v>0</v>
      </c>
      <c r="Y37" s="37">
        <f>'114-1領取文具清冊(已保護儲存格)'!Y37</f>
        <v>0</v>
      </c>
      <c r="Z37" s="37">
        <f>'114-1領取文具清冊(已保護儲存格)'!Z37</f>
        <v>0</v>
      </c>
      <c r="AA37" s="39"/>
    </row>
    <row r="38" spans="1:27" ht="49.2" customHeight="1">
      <c r="A38" s="37" t="str">
        <f t="shared" si="0"/>
        <v>114學年度第二學期</v>
      </c>
      <c r="B38" s="37">
        <f>'114-1領取文具清冊(已保護儲存格)'!B38</f>
        <v>0</v>
      </c>
      <c r="C38" s="37">
        <f>'114-1領取文具清冊(已保護儲存格)'!C38</f>
        <v>0</v>
      </c>
      <c r="D38" s="37" t="str">
        <f>'114-1領取文具清冊(已保護儲存格)'!D38</f>
        <v>33</v>
      </c>
      <c r="E38" s="37">
        <f>'114-1領取文具清冊(已保護儲存格)'!E38</f>
        <v>0</v>
      </c>
      <c r="F38" s="37">
        <f>'114-1領取文具清冊(已保護儲存格)'!F38</f>
        <v>0</v>
      </c>
      <c r="G38" s="37">
        <f>'114-1領取文具清冊(已保護儲存格)'!G38</f>
        <v>0</v>
      </c>
      <c r="H38" s="37">
        <f>'114-1領取文具清冊(已保護儲存格)'!H38</f>
        <v>0</v>
      </c>
      <c r="I38" s="37">
        <f>'114-1領取文具清冊(已保護儲存格)'!I38</f>
        <v>0</v>
      </c>
      <c r="J38" s="37">
        <f>'114-1領取文具清冊(已保護儲存格)'!J38</f>
        <v>0</v>
      </c>
      <c r="K38" s="37">
        <f>'114-1領取文具清冊(已保護儲存格)'!K38</f>
        <v>0</v>
      </c>
      <c r="L38" s="37">
        <f>'114-1領取文具清冊(已保護儲存格)'!L38</f>
        <v>0</v>
      </c>
      <c r="M38" s="37">
        <f>'114-1領取文具清冊(已保護儲存格)'!M38</f>
        <v>0</v>
      </c>
      <c r="N38" s="37">
        <f>'114-1領取文具清冊(已保護儲存格)'!N38</f>
        <v>0</v>
      </c>
      <c r="O38" s="37" t="str">
        <f>'114-1領取文具清冊(已保護儲存格)'!O38</f>
        <v>XX縣XX鄉XX村XX鄰XX路XX號XX樓</v>
      </c>
      <c r="P38" s="37">
        <f>'114-1領取文具清冊(已保護儲存格)'!P38</f>
        <v>0</v>
      </c>
      <c r="Q38" s="37">
        <f>'114-1領取文具清冊(已保護儲存格)'!Q38</f>
        <v>0</v>
      </c>
      <c r="R38" s="37">
        <f>'114-1領取文具清冊(已保護儲存格)'!R38</f>
        <v>0</v>
      </c>
      <c r="S38" s="37">
        <f>'114-1領取文具清冊(已保護儲存格)'!S38</f>
        <v>0</v>
      </c>
      <c r="T38" s="37">
        <f>'114-1領取文具清冊(已保護儲存格)'!T38</f>
        <v>0</v>
      </c>
      <c r="U38" s="37">
        <f>'114-1領取文具清冊(已保護儲存格)'!U38</f>
        <v>0</v>
      </c>
      <c r="V38" s="37">
        <f>'114-1領取文具清冊(已保護儲存格)'!V38</f>
        <v>0</v>
      </c>
      <c r="W38" s="37">
        <f>'114-1領取文具清冊(已保護儲存格)'!W38</f>
        <v>0</v>
      </c>
      <c r="X38" s="37">
        <f>'114-1領取文具清冊(已保護儲存格)'!X38</f>
        <v>0</v>
      </c>
      <c r="Y38" s="37">
        <f>'114-1領取文具清冊(已保護儲存格)'!Y38</f>
        <v>0</v>
      </c>
      <c r="Z38" s="37">
        <f>'114-1領取文具清冊(已保護儲存格)'!Z38</f>
        <v>0</v>
      </c>
      <c r="AA38" s="39"/>
    </row>
    <row r="39" spans="1:27" ht="49.2" customHeight="1">
      <c r="A39" s="37" t="str">
        <f t="shared" si="0"/>
        <v>114學年度第二學期</v>
      </c>
      <c r="B39" s="37">
        <f>'114-1領取文具清冊(已保護儲存格)'!B39</f>
        <v>0</v>
      </c>
      <c r="C39" s="37">
        <f>'114-1領取文具清冊(已保護儲存格)'!C39</f>
        <v>0</v>
      </c>
      <c r="D39" s="37" t="str">
        <f>'114-1領取文具清冊(已保護儲存格)'!D39</f>
        <v>34</v>
      </c>
      <c r="E39" s="37">
        <f>'114-1領取文具清冊(已保護儲存格)'!E39</f>
        <v>0</v>
      </c>
      <c r="F39" s="37">
        <f>'114-1領取文具清冊(已保護儲存格)'!F39</f>
        <v>0</v>
      </c>
      <c r="G39" s="37">
        <f>'114-1領取文具清冊(已保護儲存格)'!G39</f>
        <v>0</v>
      </c>
      <c r="H39" s="37">
        <f>'114-1領取文具清冊(已保護儲存格)'!H39</f>
        <v>0</v>
      </c>
      <c r="I39" s="37">
        <f>'114-1領取文具清冊(已保護儲存格)'!I39</f>
        <v>0</v>
      </c>
      <c r="J39" s="37">
        <f>'114-1領取文具清冊(已保護儲存格)'!J39</f>
        <v>0</v>
      </c>
      <c r="K39" s="37">
        <f>'114-1領取文具清冊(已保護儲存格)'!K39</f>
        <v>0</v>
      </c>
      <c r="L39" s="37">
        <f>'114-1領取文具清冊(已保護儲存格)'!L39</f>
        <v>0</v>
      </c>
      <c r="M39" s="37">
        <f>'114-1領取文具清冊(已保護儲存格)'!M39</f>
        <v>0</v>
      </c>
      <c r="N39" s="37">
        <f>'114-1領取文具清冊(已保護儲存格)'!N39</f>
        <v>0</v>
      </c>
      <c r="O39" s="37" t="str">
        <f>'114-1領取文具清冊(已保護儲存格)'!O39</f>
        <v>XX縣XX鄉XX村XX鄰XX路XX號XX樓</v>
      </c>
      <c r="P39" s="37">
        <f>'114-1領取文具清冊(已保護儲存格)'!P39</f>
        <v>0</v>
      </c>
      <c r="Q39" s="37">
        <f>'114-1領取文具清冊(已保護儲存格)'!Q39</f>
        <v>0</v>
      </c>
      <c r="R39" s="37">
        <f>'114-1領取文具清冊(已保護儲存格)'!R39</f>
        <v>0</v>
      </c>
      <c r="S39" s="37">
        <f>'114-1領取文具清冊(已保護儲存格)'!S39</f>
        <v>0</v>
      </c>
      <c r="T39" s="37">
        <f>'114-1領取文具清冊(已保護儲存格)'!T39</f>
        <v>0</v>
      </c>
      <c r="U39" s="37">
        <f>'114-1領取文具清冊(已保護儲存格)'!U39</f>
        <v>0</v>
      </c>
      <c r="V39" s="37">
        <f>'114-1領取文具清冊(已保護儲存格)'!V39</f>
        <v>0</v>
      </c>
      <c r="W39" s="37">
        <f>'114-1領取文具清冊(已保護儲存格)'!W39</f>
        <v>0</v>
      </c>
      <c r="X39" s="37">
        <f>'114-1領取文具清冊(已保護儲存格)'!X39</f>
        <v>0</v>
      </c>
      <c r="Y39" s="37">
        <f>'114-1領取文具清冊(已保護儲存格)'!Y39</f>
        <v>0</v>
      </c>
      <c r="Z39" s="37">
        <f>'114-1領取文具清冊(已保護儲存格)'!Z39</f>
        <v>0</v>
      </c>
      <c r="AA39" s="39"/>
    </row>
    <row r="40" spans="1:27" ht="49.2" customHeight="1">
      <c r="A40" s="37" t="str">
        <f t="shared" si="0"/>
        <v>114學年度第二學期</v>
      </c>
      <c r="B40" s="37">
        <f>'114-1領取文具清冊(已保護儲存格)'!B40</f>
        <v>0</v>
      </c>
      <c r="C40" s="37">
        <f>'114-1領取文具清冊(已保護儲存格)'!C40</f>
        <v>0</v>
      </c>
      <c r="D40" s="37" t="str">
        <f>'114-1領取文具清冊(已保護儲存格)'!D40</f>
        <v>35</v>
      </c>
      <c r="E40" s="37">
        <f>'114-1領取文具清冊(已保護儲存格)'!E40</f>
        <v>0</v>
      </c>
      <c r="F40" s="37">
        <f>'114-1領取文具清冊(已保護儲存格)'!F40</f>
        <v>0</v>
      </c>
      <c r="G40" s="37">
        <f>'114-1領取文具清冊(已保護儲存格)'!G40</f>
        <v>0</v>
      </c>
      <c r="H40" s="37">
        <f>'114-1領取文具清冊(已保護儲存格)'!H40</f>
        <v>0</v>
      </c>
      <c r="I40" s="37">
        <f>'114-1領取文具清冊(已保護儲存格)'!I40</f>
        <v>0</v>
      </c>
      <c r="J40" s="37">
        <f>'114-1領取文具清冊(已保護儲存格)'!J40</f>
        <v>0</v>
      </c>
      <c r="K40" s="37">
        <f>'114-1領取文具清冊(已保護儲存格)'!K40</f>
        <v>0</v>
      </c>
      <c r="L40" s="37">
        <f>'114-1領取文具清冊(已保護儲存格)'!L40</f>
        <v>0</v>
      </c>
      <c r="M40" s="37">
        <f>'114-1領取文具清冊(已保護儲存格)'!M40</f>
        <v>0</v>
      </c>
      <c r="N40" s="37">
        <f>'114-1領取文具清冊(已保護儲存格)'!N40</f>
        <v>0</v>
      </c>
      <c r="O40" s="37" t="str">
        <f>'114-1領取文具清冊(已保護儲存格)'!O40</f>
        <v>XX縣XX鄉XX村XX鄰XX路XX號XX樓</v>
      </c>
      <c r="P40" s="37">
        <f>'114-1領取文具清冊(已保護儲存格)'!P40</f>
        <v>0</v>
      </c>
      <c r="Q40" s="37">
        <f>'114-1領取文具清冊(已保護儲存格)'!Q40</f>
        <v>0</v>
      </c>
      <c r="R40" s="37">
        <f>'114-1領取文具清冊(已保護儲存格)'!R40</f>
        <v>0</v>
      </c>
      <c r="S40" s="37">
        <f>'114-1領取文具清冊(已保護儲存格)'!S40</f>
        <v>0</v>
      </c>
      <c r="T40" s="37">
        <f>'114-1領取文具清冊(已保護儲存格)'!T40</f>
        <v>0</v>
      </c>
      <c r="U40" s="37">
        <f>'114-1領取文具清冊(已保護儲存格)'!U40</f>
        <v>0</v>
      </c>
      <c r="V40" s="37">
        <f>'114-1領取文具清冊(已保護儲存格)'!V40</f>
        <v>0</v>
      </c>
      <c r="W40" s="37">
        <f>'114-1領取文具清冊(已保護儲存格)'!W40</f>
        <v>0</v>
      </c>
      <c r="X40" s="37">
        <f>'114-1領取文具清冊(已保護儲存格)'!X40</f>
        <v>0</v>
      </c>
      <c r="Y40" s="37">
        <f>'114-1領取文具清冊(已保護儲存格)'!Y40</f>
        <v>0</v>
      </c>
      <c r="Z40" s="37">
        <f>'114-1領取文具清冊(已保護儲存格)'!Z40</f>
        <v>0</v>
      </c>
      <c r="AA40" s="39"/>
    </row>
    <row r="41" spans="1:27" ht="49.2" customHeight="1">
      <c r="A41" s="37" t="str">
        <f t="shared" si="0"/>
        <v>114學年度第二學期</v>
      </c>
      <c r="B41" s="37">
        <f>'114-1領取文具清冊(已保護儲存格)'!B41</f>
        <v>0</v>
      </c>
      <c r="C41" s="37">
        <f>'114-1領取文具清冊(已保護儲存格)'!C41</f>
        <v>0</v>
      </c>
      <c r="D41" s="37" t="str">
        <f>'114-1領取文具清冊(已保護儲存格)'!D41</f>
        <v>36</v>
      </c>
      <c r="E41" s="37">
        <f>'114-1領取文具清冊(已保護儲存格)'!E41</f>
        <v>0</v>
      </c>
      <c r="F41" s="37">
        <f>'114-1領取文具清冊(已保護儲存格)'!F41</f>
        <v>0</v>
      </c>
      <c r="G41" s="37">
        <f>'114-1領取文具清冊(已保護儲存格)'!G41</f>
        <v>0</v>
      </c>
      <c r="H41" s="37">
        <f>'114-1領取文具清冊(已保護儲存格)'!H41</f>
        <v>0</v>
      </c>
      <c r="I41" s="37">
        <f>'114-1領取文具清冊(已保護儲存格)'!I41</f>
        <v>0</v>
      </c>
      <c r="J41" s="37">
        <f>'114-1領取文具清冊(已保護儲存格)'!J41</f>
        <v>0</v>
      </c>
      <c r="K41" s="37">
        <f>'114-1領取文具清冊(已保護儲存格)'!K41</f>
        <v>0</v>
      </c>
      <c r="L41" s="37">
        <f>'114-1領取文具清冊(已保護儲存格)'!L41</f>
        <v>0</v>
      </c>
      <c r="M41" s="37">
        <f>'114-1領取文具清冊(已保護儲存格)'!M41</f>
        <v>0</v>
      </c>
      <c r="N41" s="37">
        <f>'114-1領取文具清冊(已保護儲存格)'!N41</f>
        <v>0</v>
      </c>
      <c r="O41" s="37" t="str">
        <f>'114-1領取文具清冊(已保護儲存格)'!O41</f>
        <v>XX縣XX鄉XX村XX鄰XX路XX號XX樓</v>
      </c>
      <c r="P41" s="37">
        <f>'114-1領取文具清冊(已保護儲存格)'!P41</f>
        <v>0</v>
      </c>
      <c r="Q41" s="37">
        <f>'114-1領取文具清冊(已保護儲存格)'!Q41</f>
        <v>0</v>
      </c>
      <c r="R41" s="37">
        <f>'114-1領取文具清冊(已保護儲存格)'!R41</f>
        <v>0</v>
      </c>
      <c r="S41" s="37">
        <f>'114-1領取文具清冊(已保護儲存格)'!S41</f>
        <v>0</v>
      </c>
      <c r="T41" s="37">
        <f>'114-1領取文具清冊(已保護儲存格)'!T41</f>
        <v>0</v>
      </c>
      <c r="U41" s="37">
        <f>'114-1領取文具清冊(已保護儲存格)'!U41</f>
        <v>0</v>
      </c>
      <c r="V41" s="37">
        <f>'114-1領取文具清冊(已保護儲存格)'!V41</f>
        <v>0</v>
      </c>
      <c r="W41" s="37">
        <f>'114-1領取文具清冊(已保護儲存格)'!W41</f>
        <v>0</v>
      </c>
      <c r="X41" s="37">
        <f>'114-1領取文具清冊(已保護儲存格)'!X41</f>
        <v>0</v>
      </c>
      <c r="Y41" s="37">
        <f>'114-1領取文具清冊(已保護儲存格)'!Y41</f>
        <v>0</v>
      </c>
      <c r="Z41" s="37">
        <f>'114-1領取文具清冊(已保護儲存格)'!Z41</f>
        <v>0</v>
      </c>
      <c r="AA41" s="39"/>
    </row>
    <row r="42" spans="1:27" ht="49.2" customHeight="1">
      <c r="A42" s="37" t="str">
        <f t="shared" si="0"/>
        <v>114學年度第二學期</v>
      </c>
      <c r="B42" s="37">
        <f>'114-1領取文具清冊(已保護儲存格)'!B42</f>
        <v>0</v>
      </c>
      <c r="C42" s="37">
        <f>'114-1領取文具清冊(已保護儲存格)'!C42</f>
        <v>0</v>
      </c>
      <c r="D42" s="37" t="str">
        <f>'114-1領取文具清冊(已保護儲存格)'!D42</f>
        <v>37</v>
      </c>
      <c r="E42" s="37">
        <f>'114-1領取文具清冊(已保護儲存格)'!E42</f>
        <v>0</v>
      </c>
      <c r="F42" s="37">
        <f>'114-1領取文具清冊(已保護儲存格)'!F42</f>
        <v>0</v>
      </c>
      <c r="G42" s="37">
        <f>'114-1領取文具清冊(已保護儲存格)'!G42</f>
        <v>0</v>
      </c>
      <c r="H42" s="37">
        <f>'114-1領取文具清冊(已保護儲存格)'!H42</f>
        <v>0</v>
      </c>
      <c r="I42" s="37">
        <f>'114-1領取文具清冊(已保護儲存格)'!I42</f>
        <v>0</v>
      </c>
      <c r="J42" s="37">
        <f>'114-1領取文具清冊(已保護儲存格)'!J42</f>
        <v>0</v>
      </c>
      <c r="K42" s="37">
        <f>'114-1領取文具清冊(已保護儲存格)'!K42</f>
        <v>0</v>
      </c>
      <c r="L42" s="37">
        <f>'114-1領取文具清冊(已保護儲存格)'!L42</f>
        <v>0</v>
      </c>
      <c r="M42" s="37">
        <f>'114-1領取文具清冊(已保護儲存格)'!M42</f>
        <v>0</v>
      </c>
      <c r="N42" s="37">
        <f>'114-1領取文具清冊(已保護儲存格)'!N42</f>
        <v>0</v>
      </c>
      <c r="O42" s="37" t="str">
        <f>'114-1領取文具清冊(已保護儲存格)'!O42</f>
        <v>XX縣XX鄉XX村XX鄰XX路XX號XX樓</v>
      </c>
      <c r="P42" s="37">
        <f>'114-1領取文具清冊(已保護儲存格)'!P42</f>
        <v>0</v>
      </c>
      <c r="Q42" s="37">
        <f>'114-1領取文具清冊(已保護儲存格)'!Q42</f>
        <v>0</v>
      </c>
      <c r="R42" s="37">
        <f>'114-1領取文具清冊(已保護儲存格)'!R42</f>
        <v>0</v>
      </c>
      <c r="S42" s="37">
        <f>'114-1領取文具清冊(已保護儲存格)'!S42</f>
        <v>0</v>
      </c>
      <c r="T42" s="37">
        <f>'114-1領取文具清冊(已保護儲存格)'!T42</f>
        <v>0</v>
      </c>
      <c r="U42" s="37">
        <f>'114-1領取文具清冊(已保護儲存格)'!U42</f>
        <v>0</v>
      </c>
      <c r="V42" s="37">
        <f>'114-1領取文具清冊(已保護儲存格)'!V42</f>
        <v>0</v>
      </c>
      <c r="W42" s="37">
        <f>'114-1領取文具清冊(已保護儲存格)'!W42</f>
        <v>0</v>
      </c>
      <c r="X42" s="37">
        <f>'114-1領取文具清冊(已保護儲存格)'!X42</f>
        <v>0</v>
      </c>
      <c r="Y42" s="37">
        <f>'114-1領取文具清冊(已保護儲存格)'!Y42</f>
        <v>0</v>
      </c>
      <c r="Z42" s="37">
        <f>'114-1領取文具清冊(已保護儲存格)'!Z42</f>
        <v>0</v>
      </c>
      <c r="AA42" s="39"/>
    </row>
    <row r="43" spans="1:27" ht="49.2" customHeight="1">
      <c r="A43" s="37" t="str">
        <f t="shared" si="0"/>
        <v>114學年度第二學期</v>
      </c>
      <c r="B43" s="37">
        <f>'114-1領取文具清冊(已保護儲存格)'!B43</f>
        <v>0</v>
      </c>
      <c r="C43" s="37">
        <f>'114-1領取文具清冊(已保護儲存格)'!C43</f>
        <v>0</v>
      </c>
      <c r="D43" s="37" t="str">
        <f>'114-1領取文具清冊(已保護儲存格)'!D43</f>
        <v>38</v>
      </c>
      <c r="E43" s="37">
        <f>'114-1領取文具清冊(已保護儲存格)'!E43</f>
        <v>0</v>
      </c>
      <c r="F43" s="37">
        <f>'114-1領取文具清冊(已保護儲存格)'!F43</f>
        <v>0</v>
      </c>
      <c r="G43" s="37">
        <f>'114-1領取文具清冊(已保護儲存格)'!G43</f>
        <v>0</v>
      </c>
      <c r="H43" s="37">
        <f>'114-1領取文具清冊(已保護儲存格)'!H43</f>
        <v>0</v>
      </c>
      <c r="I43" s="37">
        <f>'114-1領取文具清冊(已保護儲存格)'!I43</f>
        <v>0</v>
      </c>
      <c r="J43" s="37">
        <f>'114-1領取文具清冊(已保護儲存格)'!J43</f>
        <v>0</v>
      </c>
      <c r="K43" s="37">
        <f>'114-1領取文具清冊(已保護儲存格)'!K43</f>
        <v>0</v>
      </c>
      <c r="L43" s="37">
        <f>'114-1領取文具清冊(已保護儲存格)'!L43</f>
        <v>0</v>
      </c>
      <c r="M43" s="37">
        <f>'114-1領取文具清冊(已保護儲存格)'!M43</f>
        <v>0</v>
      </c>
      <c r="N43" s="37">
        <f>'114-1領取文具清冊(已保護儲存格)'!N43</f>
        <v>0</v>
      </c>
      <c r="O43" s="37" t="str">
        <f>'114-1領取文具清冊(已保護儲存格)'!O43</f>
        <v>XX縣XX鄉XX村XX鄰XX路XX號XX樓</v>
      </c>
      <c r="P43" s="37">
        <f>'114-1領取文具清冊(已保護儲存格)'!P43</f>
        <v>0</v>
      </c>
      <c r="Q43" s="37">
        <f>'114-1領取文具清冊(已保護儲存格)'!Q43</f>
        <v>0</v>
      </c>
      <c r="R43" s="37">
        <f>'114-1領取文具清冊(已保護儲存格)'!R43</f>
        <v>0</v>
      </c>
      <c r="S43" s="37">
        <f>'114-1領取文具清冊(已保護儲存格)'!S43</f>
        <v>0</v>
      </c>
      <c r="T43" s="37">
        <f>'114-1領取文具清冊(已保護儲存格)'!T43</f>
        <v>0</v>
      </c>
      <c r="U43" s="37">
        <f>'114-1領取文具清冊(已保護儲存格)'!U43</f>
        <v>0</v>
      </c>
      <c r="V43" s="37">
        <f>'114-1領取文具清冊(已保護儲存格)'!V43</f>
        <v>0</v>
      </c>
      <c r="W43" s="37">
        <f>'114-1領取文具清冊(已保護儲存格)'!W43</f>
        <v>0</v>
      </c>
      <c r="X43" s="37">
        <f>'114-1領取文具清冊(已保護儲存格)'!X43</f>
        <v>0</v>
      </c>
      <c r="Y43" s="37">
        <f>'114-1領取文具清冊(已保護儲存格)'!Y43</f>
        <v>0</v>
      </c>
      <c r="Z43" s="37">
        <f>'114-1領取文具清冊(已保護儲存格)'!Z43</f>
        <v>0</v>
      </c>
      <c r="AA43" s="39"/>
    </row>
    <row r="44" spans="1:27" ht="49.2" customHeight="1">
      <c r="A44" s="37" t="str">
        <f t="shared" si="0"/>
        <v>114學年度第二學期</v>
      </c>
      <c r="B44" s="37">
        <f>'114-1領取文具清冊(已保護儲存格)'!B44</f>
        <v>0</v>
      </c>
      <c r="C44" s="37">
        <f>'114-1領取文具清冊(已保護儲存格)'!C44</f>
        <v>0</v>
      </c>
      <c r="D44" s="37" t="str">
        <f>'114-1領取文具清冊(已保護儲存格)'!D44</f>
        <v>39</v>
      </c>
      <c r="E44" s="37">
        <f>'114-1領取文具清冊(已保護儲存格)'!E44</f>
        <v>0</v>
      </c>
      <c r="F44" s="37">
        <f>'114-1領取文具清冊(已保護儲存格)'!F44</f>
        <v>0</v>
      </c>
      <c r="G44" s="37">
        <f>'114-1領取文具清冊(已保護儲存格)'!G44</f>
        <v>0</v>
      </c>
      <c r="H44" s="37">
        <f>'114-1領取文具清冊(已保護儲存格)'!H44</f>
        <v>0</v>
      </c>
      <c r="I44" s="37">
        <f>'114-1領取文具清冊(已保護儲存格)'!I44</f>
        <v>0</v>
      </c>
      <c r="J44" s="37">
        <f>'114-1領取文具清冊(已保護儲存格)'!J44</f>
        <v>0</v>
      </c>
      <c r="K44" s="37">
        <f>'114-1領取文具清冊(已保護儲存格)'!K44</f>
        <v>0</v>
      </c>
      <c r="L44" s="37">
        <f>'114-1領取文具清冊(已保護儲存格)'!L44</f>
        <v>0</v>
      </c>
      <c r="M44" s="37">
        <f>'114-1領取文具清冊(已保護儲存格)'!M44</f>
        <v>0</v>
      </c>
      <c r="N44" s="37">
        <f>'114-1領取文具清冊(已保護儲存格)'!N44</f>
        <v>0</v>
      </c>
      <c r="O44" s="37" t="str">
        <f>'114-1領取文具清冊(已保護儲存格)'!O44</f>
        <v>XX縣XX鄉XX村XX鄰XX路XX號XX樓</v>
      </c>
      <c r="P44" s="37">
        <f>'114-1領取文具清冊(已保護儲存格)'!P44</f>
        <v>0</v>
      </c>
      <c r="Q44" s="37">
        <f>'114-1領取文具清冊(已保護儲存格)'!Q44</f>
        <v>0</v>
      </c>
      <c r="R44" s="37">
        <f>'114-1領取文具清冊(已保護儲存格)'!R44</f>
        <v>0</v>
      </c>
      <c r="S44" s="37">
        <f>'114-1領取文具清冊(已保護儲存格)'!S44</f>
        <v>0</v>
      </c>
      <c r="T44" s="37">
        <f>'114-1領取文具清冊(已保護儲存格)'!T44</f>
        <v>0</v>
      </c>
      <c r="U44" s="37">
        <f>'114-1領取文具清冊(已保護儲存格)'!U44</f>
        <v>0</v>
      </c>
      <c r="V44" s="37">
        <f>'114-1領取文具清冊(已保護儲存格)'!V44</f>
        <v>0</v>
      </c>
      <c r="W44" s="37">
        <f>'114-1領取文具清冊(已保護儲存格)'!W44</f>
        <v>0</v>
      </c>
      <c r="X44" s="37">
        <f>'114-1領取文具清冊(已保護儲存格)'!X44</f>
        <v>0</v>
      </c>
      <c r="Y44" s="37">
        <f>'114-1領取文具清冊(已保護儲存格)'!Y44</f>
        <v>0</v>
      </c>
      <c r="Z44" s="37">
        <f>'114-1領取文具清冊(已保護儲存格)'!Z44</f>
        <v>0</v>
      </c>
      <c r="AA44" s="39"/>
    </row>
    <row r="45" spans="1:27" ht="49.2" customHeight="1">
      <c r="A45" s="37" t="str">
        <f t="shared" si="0"/>
        <v>114學年度第二學期</v>
      </c>
      <c r="B45" s="37">
        <f>'114-1領取文具清冊(已保護儲存格)'!B45</f>
        <v>0</v>
      </c>
      <c r="C45" s="37">
        <f>'114-1領取文具清冊(已保護儲存格)'!C45</f>
        <v>0</v>
      </c>
      <c r="D45" s="37" t="str">
        <f>'114-1領取文具清冊(已保護儲存格)'!D45</f>
        <v>40</v>
      </c>
      <c r="E45" s="37">
        <f>'114-1領取文具清冊(已保護儲存格)'!E45</f>
        <v>0</v>
      </c>
      <c r="F45" s="37">
        <f>'114-1領取文具清冊(已保護儲存格)'!F45</f>
        <v>0</v>
      </c>
      <c r="G45" s="37">
        <f>'114-1領取文具清冊(已保護儲存格)'!G45</f>
        <v>0</v>
      </c>
      <c r="H45" s="37">
        <f>'114-1領取文具清冊(已保護儲存格)'!H45</f>
        <v>0</v>
      </c>
      <c r="I45" s="37">
        <f>'114-1領取文具清冊(已保護儲存格)'!I45</f>
        <v>0</v>
      </c>
      <c r="J45" s="37">
        <f>'114-1領取文具清冊(已保護儲存格)'!J45</f>
        <v>0</v>
      </c>
      <c r="K45" s="37">
        <f>'114-1領取文具清冊(已保護儲存格)'!K45</f>
        <v>0</v>
      </c>
      <c r="L45" s="37">
        <f>'114-1領取文具清冊(已保護儲存格)'!L45</f>
        <v>0</v>
      </c>
      <c r="M45" s="37">
        <f>'114-1領取文具清冊(已保護儲存格)'!M45</f>
        <v>0</v>
      </c>
      <c r="N45" s="37">
        <f>'114-1領取文具清冊(已保護儲存格)'!N45</f>
        <v>0</v>
      </c>
      <c r="O45" s="37" t="str">
        <f>'114-1領取文具清冊(已保護儲存格)'!O45</f>
        <v>XX縣XX鄉XX村XX鄰XX路XX號XX樓</v>
      </c>
      <c r="P45" s="37">
        <f>'114-1領取文具清冊(已保護儲存格)'!P45</f>
        <v>0</v>
      </c>
      <c r="Q45" s="37">
        <f>'114-1領取文具清冊(已保護儲存格)'!Q45</f>
        <v>0</v>
      </c>
      <c r="R45" s="37">
        <f>'114-1領取文具清冊(已保護儲存格)'!R45</f>
        <v>0</v>
      </c>
      <c r="S45" s="37">
        <f>'114-1領取文具清冊(已保護儲存格)'!S45</f>
        <v>0</v>
      </c>
      <c r="T45" s="37">
        <f>'114-1領取文具清冊(已保護儲存格)'!T45</f>
        <v>0</v>
      </c>
      <c r="U45" s="37">
        <f>'114-1領取文具清冊(已保護儲存格)'!U45</f>
        <v>0</v>
      </c>
      <c r="V45" s="37">
        <f>'114-1領取文具清冊(已保護儲存格)'!V45</f>
        <v>0</v>
      </c>
      <c r="W45" s="37">
        <f>'114-1領取文具清冊(已保護儲存格)'!W45</f>
        <v>0</v>
      </c>
      <c r="X45" s="37">
        <f>'114-1領取文具清冊(已保護儲存格)'!X45</f>
        <v>0</v>
      </c>
      <c r="Y45" s="37">
        <f>'114-1領取文具清冊(已保護儲存格)'!Y45</f>
        <v>0</v>
      </c>
      <c r="Z45" s="37">
        <f>'114-1領取文具清冊(已保護儲存格)'!Z45</f>
        <v>0</v>
      </c>
      <c r="AA45" s="39"/>
    </row>
    <row r="46" spans="1:27" ht="49.2" customHeight="1">
      <c r="A46" s="37" t="str">
        <f t="shared" si="0"/>
        <v>114學年度第二學期</v>
      </c>
      <c r="B46" s="37">
        <f>'114-1領取文具清冊(已保護儲存格)'!B46</f>
        <v>0</v>
      </c>
      <c r="C46" s="37">
        <f>'114-1領取文具清冊(已保護儲存格)'!C46</f>
        <v>0</v>
      </c>
      <c r="D46" s="37" t="str">
        <f>'114-1領取文具清冊(已保護儲存格)'!D46</f>
        <v>41</v>
      </c>
      <c r="E46" s="37">
        <f>'114-1領取文具清冊(已保護儲存格)'!E46</f>
        <v>0</v>
      </c>
      <c r="F46" s="37">
        <f>'114-1領取文具清冊(已保護儲存格)'!F46</f>
        <v>0</v>
      </c>
      <c r="G46" s="37">
        <f>'114-1領取文具清冊(已保護儲存格)'!G46</f>
        <v>0</v>
      </c>
      <c r="H46" s="37">
        <f>'114-1領取文具清冊(已保護儲存格)'!H46</f>
        <v>0</v>
      </c>
      <c r="I46" s="37">
        <f>'114-1領取文具清冊(已保護儲存格)'!I46</f>
        <v>0</v>
      </c>
      <c r="J46" s="37">
        <f>'114-1領取文具清冊(已保護儲存格)'!J46</f>
        <v>0</v>
      </c>
      <c r="K46" s="37">
        <f>'114-1領取文具清冊(已保護儲存格)'!K46</f>
        <v>0</v>
      </c>
      <c r="L46" s="37">
        <f>'114-1領取文具清冊(已保護儲存格)'!L46</f>
        <v>0</v>
      </c>
      <c r="M46" s="37">
        <f>'114-1領取文具清冊(已保護儲存格)'!M46</f>
        <v>0</v>
      </c>
      <c r="N46" s="37">
        <f>'114-1領取文具清冊(已保護儲存格)'!N46</f>
        <v>0</v>
      </c>
      <c r="O46" s="37" t="str">
        <f>'114-1領取文具清冊(已保護儲存格)'!O46</f>
        <v>XX縣XX鄉XX村XX鄰XX路XX號XX樓</v>
      </c>
      <c r="P46" s="37">
        <f>'114-1領取文具清冊(已保護儲存格)'!P46</f>
        <v>0</v>
      </c>
      <c r="Q46" s="37">
        <f>'114-1領取文具清冊(已保護儲存格)'!Q46</f>
        <v>0</v>
      </c>
      <c r="R46" s="37">
        <f>'114-1領取文具清冊(已保護儲存格)'!R46</f>
        <v>0</v>
      </c>
      <c r="S46" s="37">
        <f>'114-1領取文具清冊(已保護儲存格)'!S46</f>
        <v>0</v>
      </c>
      <c r="T46" s="37">
        <f>'114-1領取文具清冊(已保護儲存格)'!T46</f>
        <v>0</v>
      </c>
      <c r="U46" s="37">
        <f>'114-1領取文具清冊(已保護儲存格)'!U46</f>
        <v>0</v>
      </c>
      <c r="V46" s="37">
        <f>'114-1領取文具清冊(已保護儲存格)'!V46</f>
        <v>0</v>
      </c>
      <c r="W46" s="37">
        <f>'114-1領取文具清冊(已保護儲存格)'!W46</f>
        <v>0</v>
      </c>
      <c r="X46" s="37">
        <f>'114-1領取文具清冊(已保護儲存格)'!X46</f>
        <v>0</v>
      </c>
      <c r="Y46" s="37">
        <f>'114-1領取文具清冊(已保護儲存格)'!Y46</f>
        <v>0</v>
      </c>
      <c r="Z46" s="37">
        <f>'114-1領取文具清冊(已保護儲存格)'!Z46</f>
        <v>0</v>
      </c>
      <c r="AA46" s="39"/>
    </row>
    <row r="47" spans="1:27" ht="49.2" customHeight="1">
      <c r="A47" s="37" t="str">
        <f t="shared" si="0"/>
        <v>114學年度第二學期</v>
      </c>
      <c r="B47" s="37">
        <f>'114-1領取文具清冊(已保護儲存格)'!B47</f>
        <v>0</v>
      </c>
      <c r="C47" s="37">
        <f>'114-1領取文具清冊(已保護儲存格)'!C47</f>
        <v>0</v>
      </c>
      <c r="D47" s="37" t="str">
        <f>'114-1領取文具清冊(已保護儲存格)'!D47</f>
        <v>42</v>
      </c>
      <c r="E47" s="37">
        <f>'114-1領取文具清冊(已保護儲存格)'!E47</f>
        <v>0</v>
      </c>
      <c r="F47" s="37">
        <f>'114-1領取文具清冊(已保護儲存格)'!F47</f>
        <v>0</v>
      </c>
      <c r="G47" s="37">
        <f>'114-1領取文具清冊(已保護儲存格)'!G47</f>
        <v>0</v>
      </c>
      <c r="H47" s="37">
        <f>'114-1領取文具清冊(已保護儲存格)'!H47</f>
        <v>0</v>
      </c>
      <c r="I47" s="37">
        <f>'114-1領取文具清冊(已保護儲存格)'!I47</f>
        <v>0</v>
      </c>
      <c r="J47" s="37">
        <f>'114-1領取文具清冊(已保護儲存格)'!J47</f>
        <v>0</v>
      </c>
      <c r="K47" s="37">
        <f>'114-1領取文具清冊(已保護儲存格)'!K47</f>
        <v>0</v>
      </c>
      <c r="L47" s="37">
        <f>'114-1領取文具清冊(已保護儲存格)'!L47</f>
        <v>0</v>
      </c>
      <c r="M47" s="37">
        <f>'114-1領取文具清冊(已保護儲存格)'!M47</f>
        <v>0</v>
      </c>
      <c r="N47" s="37">
        <f>'114-1領取文具清冊(已保護儲存格)'!N47</f>
        <v>0</v>
      </c>
      <c r="O47" s="37" t="str">
        <f>'114-1領取文具清冊(已保護儲存格)'!O47</f>
        <v>XX縣XX鄉XX村XX鄰XX路XX號XX樓</v>
      </c>
      <c r="P47" s="37">
        <f>'114-1領取文具清冊(已保護儲存格)'!P47</f>
        <v>0</v>
      </c>
      <c r="Q47" s="37">
        <f>'114-1領取文具清冊(已保護儲存格)'!Q47</f>
        <v>0</v>
      </c>
      <c r="R47" s="37">
        <f>'114-1領取文具清冊(已保護儲存格)'!R47</f>
        <v>0</v>
      </c>
      <c r="S47" s="37">
        <f>'114-1領取文具清冊(已保護儲存格)'!S47</f>
        <v>0</v>
      </c>
      <c r="T47" s="37">
        <f>'114-1領取文具清冊(已保護儲存格)'!T47</f>
        <v>0</v>
      </c>
      <c r="U47" s="37">
        <f>'114-1領取文具清冊(已保護儲存格)'!U47</f>
        <v>0</v>
      </c>
      <c r="V47" s="37">
        <f>'114-1領取文具清冊(已保護儲存格)'!V47</f>
        <v>0</v>
      </c>
      <c r="W47" s="37">
        <f>'114-1領取文具清冊(已保護儲存格)'!W47</f>
        <v>0</v>
      </c>
      <c r="X47" s="37">
        <f>'114-1領取文具清冊(已保護儲存格)'!X47</f>
        <v>0</v>
      </c>
      <c r="Y47" s="37">
        <f>'114-1領取文具清冊(已保護儲存格)'!Y47</f>
        <v>0</v>
      </c>
      <c r="Z47" s="37">
        <f>'114-1領取文具清冊(已保護儲存格)'!Z47</f>
        <v>0</v>
      </c>
      <c r="AA47" s="39"/>
    </row>
    <row r="48" spans="1:27" ht="49.2" customHeight="1">
      <c r="A48" s="37" t="str">
        <f t="shared" si="0"/>
        <v>114學年度第二學期</v>
      </c>
      <c r="B48" s="37">
        <f>'114-1領取文具清冊(已保護儲存格)'!B48</f>
        <v>0</v>
      </c>
      <c r="C48" s="37">
        <f>'114-1領取文具清冊(已保護儲存格)'!C48</f>
        <v>0</v>
      </c>
      <c r="D48" s="37" t="str">
        <f>'114-1領取文具清冊(已保護儲存格)'!D48</f>
        <v>43</v>
      </c>
      <c r="E48" s="37">
        <f>'114-1領取文具清冊(已保護儲存格)'!E48</f>
        <v>0</v>
      </c>
      <c r="F48" s="37">
        <f>'114-1領取文具清冊(已保護儲存格)'!F48</f>
        <v>0</v>
      </c>
      <c r="G48" s="37">
        <f>'114-1領取文具清冊(已保護儲存格)'!G48</f>
        <v>0</v>
      </c>
      <c r="H48" s="37">
        <f>'114-1領取文具清冊(已保護儲存格)'!H48</f>
        <v>0</v>
      </c>
      <c r="I48" s="37">
        <f>'114-1領取文具清冊(已保護儲存格)'!I48</f>
        <v>0</v>
      </c>
      <c r="J48" s="37">
        <f>'114-1領取文具清冊(已保護儲存格)'!J48</f>
        <v>0</v>
      </c>
      <c r="K48" s="37">
        <f>'114-1領取文具清冊(已保護儲存格)'!K48</f>
        <v>0</v>
      </c>
      <c r="L48" s="37">
        <f>'114-1領取文具清冊(已保護儲存格)'!L48</f>
        <v>0</v>
      </c>
      <c r="M48" s="37">
        <f>'114-1領取文具清冊(已保護儲存格)'!M48</f>
        <v>0</v>
      </c>
      <c r="N48" s="37">
        <f>'114-1領取文具清冊(已保護儲存格)'!N48</f>
        <v>0</v>
      </c>
      <c r="O48" s="37" t="str">
        <f>'114-1領取文具清冊(已保護儲存格)'!O48</f>
        <v>XX縣XX鄉XX村XX鄰XX路XX號XX樓</v>
      </c>
      <c r="P48" s="37">
        <f>'114-1領取文具清冊(已保護儲存格)'!P48</f>
        <v>0</v>
      </c>
      <c r="Q48" s="37">
        <f>'114-1領取文具清冊(已保護儲存格)'!Q48</f>
        <v>0</v>
      </c>
      <c r="R48" s="37">
        <f>'114-1領取文具清冊(已保護儲存格)'!R48</f>
        <v>0</v>
      </c>
      <c r="S48" s="37">
        <f>'114-1領取文具清冊(已保護儲存格)'!S48</f>
        <v>0</v>
      </c>
      <c r="T48" s="37">
        <f>'114-1領取文具清冊(已保護儲存格)'!T48</f>
        <v>0</v>
      </c>
      <c r="U48" s="37">
        <f>'114-1領取文具清冊(已保護儲存格)'!U48</f>
        <v>0</v>
      </c>
      <c r="V48" s="37">
        <f>'114-1領取文具清冊(已保護儲存格)'!V48</f>
        <v>0</v>
      </c>
      <c r="W48" s="37">
        <f>'114-1領取文具清冊(已保護儲存格)'!W48</f>
        <v>0</v>
      </c>
      <c r="X48" s="37">
        <f>'114-1領取文具清冊(已保護儲存格)'!X48</f>
        <v>0</v>
      </c>
      <c r="Y48" s="37">
        <f>'114-1領取文具清冊(已保護儲存格)'!Y48</f>
        <v>0</v>
      </c>
      <c r="Z48" s="37">
        <f>'114-1領取文具清冊(已保護儲存格)'!Z48</f>
        <v>0</v>
      </c>
      <c r="AA48" s="39"/>
    </row>
    <row r="49" spans="1:27" ht="49.2" customHeight="1">
      <c r="A49" s="37" t="str">
        <f t="shared" si="0"/>
        <v>114學年度第二學期</v>
      </c>
      <c r="B49" s="37">
        <f>'114-1領取文具清冊(已保護儲存格)'!B49</f>
        <v>0</v>
      </c>
      <c r="C49" s="37">
        <f>'114-1領取文具清冊(已保護儲存格)'!C49</f>
        <v>0</v>
      </c>
      <c r="D49" s="37" t="str">
        <f>'114-1領取文具清冊(已保護儲存格)'!D49</f>
        <v>44</v>
      </c>
      <c r="E49" s="37">
        <f>'114-1領取文具清冊(已保護儲存格)'!E49</f>
        <v>0</v>
      </c>
      <c r="F49" s="37">
        <f>'114-1領取文具清冊(已保護儲存格)'!F49</f>
        <v>0</v>
      </c>
      <c r="G49" s="37">
        <f>'114-1領取文具清冊(已保護儲存格)'!G49</f>
        <v>0</v>
      </c>
      <c r="H49" s="37">
        <f>'114-1領取文具清冊(已保護儲存格)'!H49</f>
        <v>0</v>
      </c>
      <c r="I49" s="37">
        <f>'114-1領取文具清冊(已保護儲存格)'!I49</f>
        <v>0</v>
      </c>
      <c r="J49" s="37">
        <f>'114-1領取文具清冊(已保護儲存格)'!J49</f>
        <v>0</v>
      </c>
      <c r="K49" s="37">
        <f>'114-1領取文具清冊(已保護儲存格)'!K49</f>
        <v>0</v>
      </c>
      <c r="L49" s="37">
        <f>'114-1領取文具清冊(已保護儲存格)'!L49</f>
        <v>0</v>
      </c>
      <c r="M49" s="37">
        <f>'114-1領取文具清冊(已保護儲存格)'!M49</f>
        <v>0</v>
      </c>
      <c r="N49" s="37">
        <f>'114-1領取文具清冊(已保護儲存格)'!N49</f>
        <v>0</v>
      </c>
      <c r="O49" s="37" t="str">
        <f>'114-1領取文具清冊(已保護儲存格)'!O49</f>
        <v>XX縣XX鄉XX村XX鄰XX路XX號XX樓</v>
      </c>
      <c r="P49" s="37">
        <f>'114-1領取文具清冊(已保護儲存格)'!P49</f>
        <v>0</v>
      </c>
      <c r="Q49" s="37">
        <f>'114-1領取文具清冊(已保護儲存格)'!Q49</f>
        <v>0</v>
      </c>
      <c r="R49" s="37">
        <f>'114-1領取文具清冊(已保護儲存格)'!R49</f>
        <v>0</v>
      </c>
      <c r="S49" s="37">
        <f>'114-1領取文具清冊(已保護儲存格)'!S49</f>
        <v>0</v>
      </c>
      <c r="T49" s="37">
        <f>'114-1領取文具清冊(已保護儲存格)'!T49</f>
        <v>0</v>
      </c>
      <c r="U49" s="37">
        <f>'114-1領取文具清冊(已保護儲存格)'!U49</f>
        <v>0</v>
      </c>
      <c r="V49" s="37">
        <f>'114-1領取文具清冊(已保護儲存格)'!V49</f>
        <v>0</v>
      </c>
      <c r="W49" s="37">
        <f>'114-1領取文具清冊(已保護儲存格)'!W49</f>
        <v>0</v>
      </c>
      <c r="X49" s="37">
        <f>'114-1領取文具清冊(已保護儲存格)'!X49</f>
        <v>0</v>
      </c>
      <c r="Y49" s="37">
        <f>'114-1領取文具清冊(已保護儲存格)'!Y49</f>
        <v>0</v>
      </c>
      <c r="Z49" s="37">
        <f>'114-1領取文具清冊(已保護儲存格)'!Z49</f>
        <v>0</v>
      </c>
      <c r="AA49" s="39"/>
    </row>
    <row r="50" spans="1:27" ht="49.2" customHeight="1">
      <c r="A50" s="37" t="str">
        <f t="shared" si="0"/>
        <v>114學年度第二學期</v>
      </c>
      <c r="B50" s="37">
        <f>'114-1領取文具清冊(已保護儲存格)'!B50</f>
        <v>0</v>
      </c>
      <c r="C50" s="37">
        <f>'114-1領取文具清冊(已保護儲存格)'!C50</f>
        <v>0</v>
      </c>
      <c r="D50" s="37" t="str">
        <f>'114-1領取文具清冊(已保護儲存格)'!D50</f>
        <v>45</v>
      </c>
      <c r="E50" s="37">
        <f>'114-1領取文具清冊(已保護儲存格)'!E50</f>
        <v>0</v>
      </c>
      <c r="F50" s="37">
        <f>'114-1領取文具清冊(已保護儲存格)'!F50</f>
        <v>0</v>
      </c>
      <c r="G50" s="37">
        <f>'114-1領取文具清冊(已保護儲存格)'!G50</f>
        <v>0</v>
      </c>
      <c r="H50" s="37">
        <f>'114-1領取文具清冊(已保護儲存格)'!H50</f>
        <v>0</v>
      </c>
      <c r="I50" s="37">
        <f>'114-1領取文具清冊(已保護儲存格)'!I50</f>
        <v>0</v>
      </c>
      <c r="J50" s="37">
        <f>'114-1領取文具清冊(已保護儲存格)'!J50</f>
        <v>0</v>
      </c>
      <c r="K50" s="37">
        <f>'114-1領取文具清冊(已保護儲存格)'!K50</f>
        <v>0</v>
      </c>
      <c r="L50" s="37">
        <f>'114-1領取文具清冊(已保護儲存格)'!L50</f>
        <v>0</v>
      </c>
      <c r="M50" s="37">
        <f>'114-1領取文具清冊(已保護儲存格)'!M50</f>
        <v>0</v>
      </c>
      <c r="N50" s="37">
        <f>'114-1領取文具清冊(已保護儲存格)'!N50</f>
        <v>0</v>
      </c>
      <c r="O50" s="37" t="str">
        <f>'114-1領取文具清冊(已保護儲存格)'!O50</f>
        <v>XX縣XX鄉XX村XX鄰XX路XX號XX樓</v>
      </c>
      <c r="P50" s="37">
        <f>'114-1領取文具清冊(已保護儲存格)'!P50</f>
        <v>0</v>
      </c>
      <c r="Q50" s="37">
        <f>'114-1領取文具清冊(已保護儲存格)'!Q50</f>
        <v>0</v>
      </c>
      <c r="R50" s="37">
        <f>'114-1領取文具清冊(已保護儲存格)'!R50</f>
        <v>0</v>
      </c>
      <c r="S50" s="37">
        <f>'114-1領取文具清冊(已保護儲存格)'!S50</f>
        <v>0</v>
      </c>
      <c r="T50" s="37">
        <f>'114-1領取文具清冊(已保護儲存格)'!T50</f>
        <v>0</v>
      </c>
      <c r="U50" s="37">
        <f>'114-1領取文具清冊(已保護儲存格)'!U50</f>
        <v>0</v>
      </c>
      <c r="V50" s="37">
        <f>'114-1領取文具清冊(已保護儲存格)'!V50</f>
        <v>0</v>
      </c>
      <c r="W50" s="37">
        <f>'114-1領取文具清冊(已保護儲存格)'!W50</f>
        <v>0</v>
      </c>
      <c r="X50" s="37">
        <f>'114-1領取文具清冊(已保護儲存格)'!X50</f>
        <v>0</v>
      </c>
      <c r="Y50" s="37">
        <f>'114-1領取文具清冊(已保護儲存格)'!Y50</f>
        <v>0</v>
      </c>
      <c r="Z50" s="37">
        <f>'114-1領取文具清冊(已保護儲存格)'!Z50</f>
        <v>0</v>
      </c>
      <c r="AA50" s="39"/>
    </row>
    <row r="51" spans="1:27" ht="49.2" customHeight="1">
      <c r="A51" s="37" t="str">
        <f t="shared" si="0"/>
        <v>114學年度第二學期</v>
      </c>
      <c r="B51" s="37">
        <f>'114-1領取文具清冊(已保護儲存格)'!B51</f>
        <v>0</v>
      </c>
      <c r="C51" s="37">
        <f>'114-1領取文具清冊(已保護儲存格)'!C51</f>
        <v>0</v>
      </c>
      <c r="D51" s="37" t="str">
        <f>'114-1領取文具清冊(已保護儲存格)'!D51</f>
        <v>46</v>
      </c>
      <c r="E51" s="37">
        <f>'114-1領取文具清冊(已保護儲存格)'!E51</f>
        <v>0</v>
      </c>
      <c r="F51" s="37">
        <f>'114-1領取文具清冊(已保護儲存格)'!F51</f>
        <v>0</v>
      </c>
      <c r="G51" s="37">
        <f>'114-1領取文具清冊(已保護儲存格)'!G51</f>
        <v>0</v>
      </c>
      <c r="H51" s="37">
        <f>'114-1領取文具清冊(已保護儲存格)'!H51</f>
        <v>0</v>
      </c>
      <c r="I51" s="37">
        <f>'114-1領取文具清冊(已保護儲存格)'!I51</f>
        <v>0</v>
      </c>
      <c r="J51" s="37">
        <f>'114-1領取文具清冊(已保護儲存格)'!J51</f>
        <v>0</v>
      </c>
      <c r="K51" s="37">
        <f>'114-1領取文具清冊(已保護儲存格)'!K51</f>
        <v>0</v>
      </c>
      <c r="L51" s="37">
        <f>'114-1領取文具清冊(已保護儲存格)'!L51</f>
        <v>0</v>
      </c>
      <c r="M51" s="37">
        <f>'114-1領取文具清冊(已保護儲存格)'!M51</f>
        <v>0</v>
      </c>
      <c r="N51" s="37">
        <f>'114-1領取文具清冊(已保護儲存格)'!N51</f>
        <v>0</v>
      </c>
      <c r="O51" s="37" t="str">
        <f>'114-1領取文具清冊(已保護儲存格)'!O51</f>
        <v>XX縣XX鄉XX村XX鄰XX路XX號XX樓</v>
      </c>
      <c r="P51" s="37">
        <f>'114-1領取文具清冊(已保護儲存格)'!P51</f>
        <v>0</v>
      </c>
      <c r="Q51" s="37">
        <f>'114-1領取文具清冊(已保護儲存格)'!Q51</f>
        <v>0</v>
      </c>
      <c r="R51" s="37">
        <f>'114-1領取文具清冊(已保護儲存格)'!R51</f>
        <v>0</v>
      </c>
      <c r="S51" s="37">
        <f>'114-1領取文具清冊(已保護儲存格)'!S51</f>
        <v>0</v>
      </c>
      <c r="T51" s="37">
        <f>'114-1領取文具清冊(已保護儲存格)'!T51</f>
        <v>0</v>
      </c>
      <c r="U51" s="37">
        <f>'114-1領取文具清冊(已保護儲存格)'!U51</f>
        <v>0</v>
      </c>
      <c r="V51" s="37">
        <f>'114-1領取文具清冊(已保護儲存格)'!V51</f>
        <v>0</v>
      </c>
      <c r="W51" s="37">
        <f>'114-1領取文具清冊(已保護儲存格)'!W51</f>
        <v>0</v>
      </c>
      <c r="X51" s="37">
        <f>'114-1領取文具清冊(已保護儲存格)'!X51</f>
        <v>0</v>
      </c>
      <c r="Y51" s="37">
        <f>'114-1領取文具清冊(已保護儲存格)'!Y51</f>
        <v>0</v>
      </c>
      <c r="Z51" s="37">
        <f>'114-1領取文具清冊(已保護儲存格)'!Z51</f>
        <v>0</v>
      </c>
      <c r="AA51" s="39"/>
    </row>
    <row r="52" spans="1:27" ht="49.2" customHeight="1">
      <c r="A52" s="37" t="str">
        <f t="shared" si="0"/>
        <v>114學年度第二學期</v>
      </c>
      <c r="B52" s="37">
        <f>'114-1領取文具清冊(已保護儲存格)'!B52</f>
        <v>0</v>
      </c>
      <c r="C52" s="37">
        <f>'114-1領取文具清冊(已保護儲存格)'!C52</f>
        <v>0</v>
      </c>
      <c r="D52" s="37" t="str">
        <f>'114-1領取文具清冊(已保護儲存格)'!D52</f>
        <v>47</v>
      </c>
      <c r="E52" s="37">
        <f>'114-1領取文具清冊(已保護儲存格)'!E52</f>
        <v>0</v>
      </c>
      <c r="F52" s="37">
        <f>'114-1領取文具清冊(已保護儲存格)'!F52</f>
        <v>0</v>
      </c>
      <c r="G52" s="37">
        <f>'114-1領取文具清冊(已保護儲存格)'!G52</f>
        <v>0</v>
      </c>
      <c r="H52" s="37">
        <f>'114-1領取文具清冊(已保護儲存格)'!H52</f>
        <v>0</v>
      </c>
      <c r="I52" s="37">
        <f>'114-1領取文具清冊(已保護儲存格)'!I52</f>
        <v>0</v>
      </c>
      <c r="J52" s="37">
        <f>'114-1領取文具清冊(已保護儲存格)'!J52</f>
        <v>0</v>
      </c>
      <c r="K52" s="37">
        <f>'114-1領取文具清冊(已保護儲存格)'!K52</f>
        <v>0</v>
      </c>
      <c r="L52" s="37">
        <f>'114-1領取文具清冊(已保護儲存格)'!L52</f>
        <v>0</v>
      </c>
      <c r="M52" s="37">
        <f>'114-1領取文具清冊(已保護儲存格)'!M52</f>
        <v>0</v>
      </c>
      <c r="N52" s="37">
        <f>'114-1領取文具清冊(已保護儲存格)'!N52</f>
        <v>0</v>
      </c>
      <c r="O52" s="37" t="str">
        <f>'114-1領取文具清冊(已保護儲存格)'!O52</f>
        <v>XX縣XX鄉XX村XX鄰XX路XX號XX樓</v>
      </c>
      <c r="P52" s="37">
        <f>'114-1領取文具清冊(已保護儲存格)'!P52</f>
        <v>0</v>
      </c>
      <c r="Q52" s="37">
        <f>'114-1領取文具清冊(已保護儲存格)'!Q52</f>
        <v>0</v>
      </c>
      <c r="R52" s="37">
        <f>'114-1領取文具清冊(已保護儲存格)'!R52</f>
        <v>0</v>
      </c>
      <c r="S52" s="37">
        <f>'114-1領取文具清冊(已保護儲存格)'!S52</f>
        <v>0</v>
      </c>
      <c r="T52" s="37">
        <f>'114-1領取文具清冊(已保護儲存格)'!T52</f>
        <v>0</v>
      </c>
      <c r="U52" s="37">
        <f>'114-1領取文具清冊(已保護儲存格)'!U52</f>
        <v>0</v>
      </c>
      <c r="V52" s="37">
        <f>'114-1領取文具清冊(已保護儲存格)'!V52</f>
        <v>0</v>
      </c>
      <c r="W52" s="37">
        <f>'114-1領取文具清冊(已保護儲存格)'!W52</f>
        <v>0</v>
      </c>
      <c r="X52" s="37">
        <f>'114-1領取文具清冊(已保護儲存格)'!X52</f>
        <v>0</v>
      </c>
      <c r="Y52" s="37">
        <f>'114-1領取文具清冊(已保護儲存格)'!Y52</f>
        <v>0</v>
      </c>
      <c r="Z52" s="37">
        <f>'114-1領取文具清冊(已保護儲存格)'!Z52</f>
        <v>0</v>
      </c>
      <c r="AA52" s="39"/>
    </row>
    <row r="53" spans="1:27" ht="49.2" customHeight="1">
      <c r="A53" s="37" t="str">
        <f t="shared" si="0"/>
        <v>114學年度第二學期</v>
      </c>
      <c r="B53" s="37">
        <f>'114-1領取文具清冊(已保護儲存格)'!B53</f>
        <v>0</v>
      </c>
      <c r="C53" s="37">
        <f>'114-1領取文具清冊(已保護儲存格)'!C53</f>
        <v>0</v>
      </c>
      <c r="D53" s="37" t="str">
        <f>'114-1領取文具清冊(已保護儲存格)'!D53</f>
        <v>48</v>
      </c>
      <c r="E53" s="37">
        <f>'114-1領取文具清冊(已保護儲存格)'!E53</f>
        <v>0</v>
      </c>
      <c r="F53" s="37">
        <f>'114-1領取文具清冊(已保護儲存格)'!F53</f>
        <v>0</v>
      </c>
      <c r="G53" s="37">
        <f>'114-1領取文具清冊(已保護儲存格)'!G53</f>
        <v>0</v>
      </c>
      <c r="H53" s="37">
        <f>'114-1領取文具清冊(已保護儲存格)'!H53</f>
        <v>0</v>
      </c>
      <c r="I53" s="37">
        <f>'114-1領取文具清冊(已保護儲存格)'!I53</f>
        <v>0</v>
      </c>
      <c r="J53" s="37">
        <f>'114-1領取文具清冊(已保護儲存格)'!J53</f>
        <v>0</v>
      </c>
      <c r="K53" s="37">
        <f>'114-1領取文具清冊(已保護儲存格)'!K53</f>
        <v>0</v>
      </c>
      <c r="L53" s="37">
        <f>'114-1領取文具清冊(已保護儲存格)'!L53</f>
        <v>0</v>
      </c>
      <c r="M53" s="37">
        <f>'114-1領取文具清冊(已保護儲存格)'!M53</f>
        <v>0</v>
      </c>
      <c r="N53" s="37">
        <f>'114-1領取文具清冊(已保護儲存格)'!N53</f>
        <v>0</v>
      </c>
      <c r="O53" s="37" t="str">
        <f>'114-1領取文具清冊(已保護儲存格)'!O53</f>
        <v>XX縣XX鄉XX村XX鄰XX路XX號XX樓</v>
      </c>
      <c r="P53" s="37">
        <f>'114-1領取文具清冊(已保護儲存格)'!P53</f>
        <v>0</v>
      </c>
      <c r="Q53" s="37">
        <f>'114-1領取文具清冊(已保護儲存格)'!Q53</f>
        <v>0</v>
      </c>
      <c r="R53" s="37">
        <f>'114-1領取文具清冊(已保護儲存格)'!R53</f>
        <v>0</v>
      </c>
      <c r="S53" s="37">
        <f>'114-1領取文具清冊(已保護儲存格)'!S53</f>
        <v>0</v>
      </c>
      <c r="T53" s="37">
        <f>'114-1領取文具清冊(已保護儲存格)'!T53</f>
        <v>0</v>
      </c>
      <c r="U53" s="37">
        <f>'114-1領取文具清冊(已保護儲存格)'!U53</f>
        <v>0</v>
      </c>
      <c r="V53" s="37">
        <f>'114-1領取文具清冊(已保護儲存格)'!V53</f>
        <v>0</v>
      </c>
      <c r="W53" s="37">
        <f>'114-1領取文具清冊(已保護儲存格)'!W53</f>
        <v>0</v>
      </c>
      <c r="X53" s="37">
        <f>'114-1領取文具清冊(已保護儲存格)'!X53</f>
        <v>0</v>
      </c>
      <c r="Y53" s="37">
        <f>'114-1領取文具清冊(已保護儲存格)'!Y53</f>
        <v>0</v>
      </c>
      <c r="Z53" s="37">
        <f>'114-1領取文具清冊(已保護儲存格)'!Z53</f>
        <v>0</v>
      </c>
      <c r="AA53" s="39"/>
    </row>
    <row r="54" spans="1:27" ht="49.2" customHeight="1">
      <c r="A54" s="37" t="str">
        <f t="shared" si="0"/>
        <v>114學年度第二學期</v>
      </c>
      <c r="B54" s="37">
        <f>'114-1領取文具清冊(已保護儲存格)'!B54</f>
        <v>0</v>
      </c>
      <c r="C54" s="37">
        <f>'114-1領取文具清冊(已保護儲存格)'!C54</f>
        <v>0</v>
      </c>
      <c r="D54" s="37" t="str">
        <f>'114-1領取文具清冊(已保護儲存格)'!D54</f>
        <v>49</v>
      </c>
      <c r="E54" s="37">
        <f>'114-1領取文具清冊(已保護儲存格)'!E54</f>
        <v>0</v>
      </c>
      <c r="F54" s="37">
        <f>'114-1領取文具清冊(已保護儲存格)'!F54</f>
        <v>0</v>
      </c>
      <c r="G54" s="37">
        <f>'114-1領取文具清冊(已保護儲存格)'!G54</f>
        <v>0</v>
      </c>
      <c r="H54" s="37">
        <f>'114-1領取文具清冊(已保護儲存格)'!H54</f>
        <v>0</v>
      </c>
      <c r="I54" s="37">
        <f>'114-1領取文具清冊(已保護儲存格)'!I54</f>
        <v>0</v>
      </c>
      <c r="J54" s="37">
        <f>'114-1領取文具清冊(已保護儲存格)'!J54</f>
        <v>0</v>
      </c>
      <c r="K54" s="37">
        <f>'114-1領取文具清冊(已保護儲存格)'!K54</f>
        <v>0</v>
      </c>
      <c r="L54" s="37">
        <f>'114-1領取文具清冊(已保護儲存格)'!L54</f>
        <v>0</v>
      </c>
      <c r="M54" s="37">
        <f>'114-1領取文具清冊(已保護儲存格)'!M54</f>
        <v>0</v>
      </c>
      <c r="N54" s="37">
        <f>'114-1領取文具清冊(已保護儲存格)'!N54</f>
        <v>0</v>
      </c>
      <c r="O54" s="37" t="str">
        <f>'114-1領取文具清冊(已保護儲存格)'!O54</f>
        <v>XX縣XX鄉XX村XX鄰XX路XX號XX樓</v>
      </c>
      <c r="P54" s="37">
        <f>'114-1領取文具清冊(已保護儲存格)'!P54</f>
        <v>0</v>
      </c>
      <c r="Q54" s="37">
        <f>'114-1領取文具清冊(已保護儲存格)'!Q54</f>
        <v>0</v>
      </c>
      <c r="R54" s="37">
        <f>'114-1領取文具清冊(已保護儲存格)'!R54</f>
        <v>0</v>
      </c>
      <c r="S54" s="37">
        <f>'114-1領取文具清冊(已保護儲存格)'!S54</f>
        <v>0</v>
      </c>
      <c r="T54" s="37">
        <f>'114-1領取文具清冊(已保護儲存格)'!T54</f>
        <v>0</v>
      </c>
      <c r="U54" s="37">
        <f>'114-1領取文具清冊(已保護儲存格)'!U54</f>
        <v>0</v>
      </c>
      <c r="V54" s="37">
        <f>'114-1領取文具清冊(已保護儲存格)'!V54</f>
        <v>0</v>
      </c>
      <c r="W54" s="37">
        <f>'114-1領取文具清冊(已保護儲存格)'!W54</f>
        <v>0</v>
      </c>
      <c r="X54" s="37">
        <f>'114-1領取文具清冊(已保護儲存格)'!X54</f>
        <v>0</v>
      </c>
      <c r="Y54" s="37">
        <f>'114-1領取文具清冊(已保護儲存格)'!Y54</f>
        <v>0</v>
      </c>
      <c r="Z54" s="37">
        <f>'114-1領取文具清冊(已保護儲存格)'!Z54</f>
        <v>0</v>
      </c>
      <c r="AA54" s="39"/>
    </row>
    <row r="55" spans="1:27" ht="49.2" customHeight="1">
      <c r="A55" s="37" t="str">
        <f t="shared" si="0"/>
        <v>114學年度第二學期</v>
      </c>
      <c r="B55" s="37">
        <f>'114-1領取文具清冊(已保護儲存格)'!B55</f>
        <v>0</v>
      </c>
      <c r="C55" s="37">
        <f>'114-1領取文具清冊(已保護儲存格)'!C55</f>
        <v>0</v>
      </c>
      <c r="D55" s="37" t="str">
        <f>'114-1領取文具清冊(已保護儲存格)'!D55</f>
        <v>50</v>
      </c>
      <c r="E55" s="37">
        <f>'114-1領取文具清冊(已保護儲存格)'!E55</f>
        <v>0</v>
      </c>
      <c r="F55" s="37">
        <f>'114-1領取文具清冊(已保護儲存格)'!F55</f>
        <v>0</v>
      </c>
      <c r="G55" s="37">
        <f>'114-1領取文具清冊(已保護儲存格)'!G55</f>
        <v>0</v>
      </c>
      <c r="H55" s="37">
        <f>'114-1領取文具清冊(已保護儲存格)'!H55</f>
        <v>0</v>
      </c>
      <c r="I55" s="37">
        <f>'114-1領取文具清冊(已保護儲存格)'!I55</f>
        <v>0</v>
      </c>
      <c r="J55" s="37">
        <f>'114-1領取文具清冊(已保護儲存格)'!J55</f>
        <v>0</v>
      </c>
      <c r="K55" s="37">
        <f>'114-1領取文具清冊(已保護儲存格)'!K55</f>
        <v>0</v>
      </c>
      <c r="L55" s="37">
        <f>'114-1領取文具清冊(已保護儲存格)'!L55</f>
        <v>0</v>
      </c>
      <c r="M55" s="37">
        <f>'114-1領取文具清冊(已保護儲存格)'!M55</f>
        <v>0</v>
      </c>
      <c r="N55" s="37">
        <f>'114-1領取文具清冊(已保護儲存格)'!N55</f>
        <v>0</v>
      </c>
      <c r="O55" s="37" t="str">
        <f>'114-1領取文具清冊(已保護儲存格)'!O55</f>
        <v>XX縣XX鄉XX村XX鄰XX路XX號XX樓</v>
      </c>
      <c r="P55" s="37">
        <f>'114-1領取文具清冊(已保護儲存格)'!P55</f>
        <v>0</v>
      </c>
      <c r="Q55" s="37">
        <f>'114-1領取文具清冊(已保護儲存格)'!Q55</f>
        <v>0</v>
      </c>
      <c r="R55" s="37">
        <f>'114-1領取文具清冊(已保護儲存格)'!R55</f>
        <v>0</v>
      </c>
      <c r="S55" s="37">
        <f>'114-1領取文具清冊(已保護儲存格)'!S55</f>
        <v>0</v>
      </c>
      <c r="T55" s="37">
        <f>'114-1領取文具清冊(已保護儲存格)'!T55</f>
        <v>0</v>
      </c>
      <c r="U55" s="37">
        <f>'114-1領取文具清冊(已保護儲存格)'!U55</f>
        <v>0</v>
      </c>
      <c r="V55" s="37">
        <f>'114-1領取文具清冊(已保護儲存格)'!V55</f>
        <v>0</v>
      </c>
      <c r="W55" s="37">
        <f>'114-1領取文具清冊(已保護儲存格)'!W55</f>
        <v>0</v>
      </c>
      <c r="X55" s="37">
        <f>'114-1領取文具清冊(已保護儲存格)'!X55</f>
        <v>0</v>
      </c>
      <c r="Y55" s="37">
        <f>'114-1領取文具清冊(已保護儲存格)'!Y55</f>
        <v>0</v>
      </c>
      <c r="Z55" s="37">
        <f>'114-1領取文具清冊(已保護儲存格)'!Z55</f>
        <v>0</v>
      </c>
      <c r="AA55" s="39"/>
    </row>
    <row r="56" spans="1:27" ht="51" customHeight="1">
      <c r="A56" s="39"/>
      <c r="B56" s="39"/>
      <c r="C56" s="39"/>
      <c r="D56" s="424" t="s">
        <v>163</v>
      </c>
      <c r="E56" s="425"/>
      <c r="F56" s="425"/>
      <c r="G56" s="425"/>
      <c r="H56" s="425"/>
      <c r="I56" s="425"/>
      <c r="J56" s="425"/>
      <c r="K56" s="425"/>
      <c r="L56" s="425"/>
      <c r="M56" s="425"/>
      <c r="N56" s="425"/>
      <c r="O56" s="426"/>
      <c r="P56" s="38">
        <f>COUNTIF(P6:P55,"&gt;0")</f>
        <v>0</v>
      </c>
      <c r="Q56" s="38">
        <f t="shared" ref="Q56:Z56" si="1">COUNTIF(Q6:Q55,"&gt;0")</f>
        <v>0</v>
      </c>
      <c r="R56" s="38">
        <f t="shared" si="1"/>
        <v>0</v>
      </c>
      <c r="S56" s="38">
        <f t="shared" si="1"/>
        <v>0</v>
      </c>
      <c r="T56" s="38">
        <f t="shared" si="1"/>
        <v>0</v>
      </c>
      <c r="U56" s="38">
        <f t="shared" si="1"/>
        <v>0</v>
      </c>
      <c r="V56" s="38">
        <f t="shared" si="1"/>
        <v>0</v>
      </c>
      <c r="W56" s="38">
        <f t="shared" si="1"/>
        <v>0</v>
      </c>
      <c r="X56" s="38">
        <f t="shared" si="1"/>
        <v>0</v>
      </c>
      <c r="Y56" s="38">
        <f t="shared" si="1"/>
        <v>0</v>
      </c>
      <c r="Z56" s="38">
        <f t="shared" si="1"/>
        <v>0</v>
      </c>
      <c r="AA56" s="39"/>
    </row>
  </sheetData>
  <sheetProtection password="CCC5" sheet="1" objects="1" scenarios="1" formatCells="0" formatColumns="0" formatRows="0" insertColumns="0" insertRows="0" insertHyperlinks="0" deleteColumns="0" deleteRows="0" selectLockedCells="1" sort="0"/>
  <mergeCells count="31">
    <mergeCell ref="D1:AA1"/>
    <mergeCell ref="D2:AA2"/>
    <mergeCell ref="D3:AA3"/>
    <mergeCell ref="A4:A5"/>
    <mergeCell ref="B4:B5"/>
    <mergeCell ref="C4:C5"/>
    <mergeCell ref="D4:D5"/>
    <mergeCell ref="E4:E5"/>
    <mergeCell ref="F4:F5"/>
    <mergeCell ref="G4:G5"/>
    <mergeCell ref="I4:I5"/>
    <mergeCell ref="J4:J5"/>
    <mergeCell ref="K4:K5"/>
    <mergeCell ref="L4:L5"/>
    <mergeCell ref="M4:M5"/>
    <mergeCell ref="Z4:Z5"/>
    <mergeCell ref="AA4:AA5"/>
    <mergeCell ref="D56:O56"/>
    <mergeCell ref="T4:T5"/>
    <mergeCell ref="U4:U5"/>
    <mergeCell ref="V4:V5"/>
    <mergeCell ref="W4:W5"/>
    <mergeCell ref="X4:X5"/>
    <mergeCell ref="Y4:Y5"/>
    <mergeCell ref="N4:N5"/>
    <mergeCell ref="O4:O5"/>
    <mergeCell ref="P4:P5"/>
    <mergeCell ref="Q4:Q5"/>
    <mergeCell ref="R4:R5"/>
    <mergeCell ref="S4:S5"/>
    <mergeCell ref="H4:H5"/>
  </mergeCells>
  <phoneticPr fontId="3" type="noConversion"/>
  <printOptions horizontalCentered="1"/>
  <pageMargins left="0.11811023622047245" right="0" top="0.19685039370078741" bottom="2.9133858267716537" header="0" footer="0.19685039370078741"/>
  <pageSetup paperSize="8" scale="97" fitToHeight="0" orientation="landscape" verticalDpi="0" r:id="rId1"/>
  <headerFooter scaleWithDoc="0">
    <oddHeader>&amp;C
&amp;G</oddHeader>
    <oddFooter>&amp;C
&amp;G</oddFooter>
  </headerFooter>
  <rowBreaks count="4" manualBreakCount="4">
    <brk id="14" min="3" max="26" man="1"/>
    <brk id="23" min="3" max="26" man="1"/>
    <brk id="32" min="3" max="26" man="1"/>
    <brk id="41" min="3" max="26"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2">
    <tabColor theme="0" tint="-0.14999847407452621"/>
  </sheetPr>
  <dimension ref="A1:AE54"/>
  <sheetViews>
    <sheetView zoomScale="64" zoomScaleNormal="64" workbookViewId="0">
      <pane xSplit="2" ySplit="3" topLeftCell="C4" activePane="bottomRight" state="frozen"/>
      <selection pane="topRight" activeCell="C1" sqref="C1"/>
      <selection pane="bottomLeft" activeCell="A4" sqref="A4"/>
      <selection pane="bottomRight" activeCell="P5" sqref="P5"/>
    </sheetView>
  </sheetViews>
  <sheetFormatPr defaultColWidth="8.88671875" defaultRowHeight="15"/>
  <cols>
    <col min="1" max="1" width="17.88671875" style="7" customWidth="1"/>
    <col min="2" max="2" width="20.21875" style="8" customWidth="1"/>
    <col min="3" max="3" width="12.33203125" style="7" customWidth="1"/>
    <col min="4" max="4" width="14.88671875" style="7" customWidth="1"/>
    <col min="5" max="5" width="15.77734375" style="7" customWidth="1"/>
    <col min="6" max="6" width="13.109375" style="7" customWidth="1"/>
    <col min="7" max="7" width="11.6640625" style="7" customWidth="1"/>
    <col min="8" max="8" width="14.109375" style="7" customWidth="1"/>
    <col min="9" max="9" width="15.44140625" style="7" customWidth="1"/>
    <col min="10" max="10" width="28.5546875" style="112" customWidth="1"/>
    <col min="11" max="11" width="20.88671875" style="8" customWidth="1"/>
    <col min="12" max="12" width="22.44140625" style="10" customWidth="1"/>
    <col min="13" max="13" width="22" style="7" customWidth="1"/>
    <col min="14" max="14" width="23" style="11" customWidth="1"/>
    <col min="15" max="15" width="21.21875" style="11" customWidth="1"/>
    <col min="16" max="16" width="22.77734375" style="11" customWidth="1"/>
    <col min="17" max="18" width="17.6640625" style="11" customWidth="1"/>
    <col min="19" max="20" width="21.21875" style="7" customWidth="1"/>
    <col min="21" max="21" width="16.6640625" style="7" customWidth="1"/>
    <col min="22" max="22" width="17" style="7" customWidth="1"/>
    <col min="23" max="23" width="14.77734375" style="7" customWidth="1"/>
    <col min="24" max="24" width="13" style="7" customWidth="1"/>
    <col min="25" max="25" width="16.88671875" style="12" customWidth="1"/>
    <col min="26" max="31" width="18" style="8" customWidth="1"/>
    <col min="32" max="16384" width="8.88671875" style="2"/>
  </cols>
  <sheetData>
    <row r="1" spans="1:31" ht="62.4" customHeight="1">
      <c r="A1" s="735" t="s">
        <v>0</v>
      </c>
      <c r="B1" s="736"/>
      <c r="C1" s="736"/>
      <c r="D1" s="736"/>
      <c r="E1" s="736"/>
      <c r="F1" s="736"/>
      <c r="G1" s="736"/>
      <c r="H1" s="736"/>
      <c r="I1" s="736"/>
      <c r="J1" s="736"/>
      <c r="K1" s="736"/>
      <c r="L1" s="736"/>
      <c r="M1" s="736"/>
      <c r="N1" s="602" t="s">
        <v>733</v>
      </c>
      <c r="O1" s="602"/>
      <c r="P1" s="602"/>
      <c r="Q1" s="602"/>
      <c r="R1" s="603"/>
      <c r="S1" s="604" t="s">
        <v>162</v>
      </c>
      <c r="T1" s="605"/>
      <c r="U1" s="605"/>
      <c r="V1" s="605"/>
      <c r="W1" s="605"/>
      <c r="X1" s="605"/>
      <c r="Y1" s="605"/>
      <c r="Z1" s="605"/>
      <c r="AA1" s="605"/>
      <c r="AB1" s="605"/>
      <c r="AC1" s="605"/>
      <c r="AD1" s="605"/>
      <c r="AE1" s="605"/>
    </row>
    <row r="2" spans="1:31" s="3" customFormat="1" ht="235.8" customHeight="1">
      <c r="A2" s="606" t="s">
        <v>1</v>
      </c>
      <c r="B2" s="606"/>
      <c r="C2" s="606"/>
      <c r="D2" s="606"/>
      <c r="E2" s="606"/>
      <c r="F2" s="606"/>
      <c r="G2" s="606"/>
      <c r="H2" s="606"/>
      <c r="I2" s="606"/>
      <c r="J2" s="606"/>
      <c r="K2" s="606"/>
      <c r="L2" s="606"/>
      <c r="M2" s="606"/>
      <c r="N2" s="607" t="s">
        <v>902</v>
      </c>
      <c r="O2" s="608"/>
      <c r="P2" s="608"/>
      <c r="Q2" s="609" t="s">
        <v>903</v>
      </c>
      <c r="R2" s="609"/>
      <c r="S2" s="610" t="s">
        <v>159</v>
      </c>
      <c r="T2" s="611"/>
      <c r="U2" s="611"/>
      <c r="V2" s="611"/>
      <c r="W2" s="611"/>
      <c r="X2" s="612"/>
      <c r="Y2" s="40" t="s">
        <v>160</v>
      </c>
      <c r="Z2" s="613" t="s">
        <v>692</v>
      </c>
      <c r="AA2" s="614"/>
      <c r="AB2" s="614"/>
      <c r="AC2" s="615" t="s">
        <v>693</v>
      </c>
      <c r="AD2" s="615"/>
      <c r="AE2" s="615"/>
    </row>
    <row r="3" spans="1:31" s="4" customFormat="1" ht="153.6" customHeight="1">
      <c r="A3" s="55"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754</v>
      </c>
      <c r="T3" s="87" t="s">
        <v>755</v>
      </c>
      <c r="U3" s="87" t="s">
        <v>756</v>
      </c>
      <c r="V3" s="88" t="s">
        <v>757</v>
      </c>
      <c r="W3" s="87" t="s">
        <v>758</v>
      </c>
      <c r="X3" s="89" t="s">
        <v>108</v>
      </c>
      <c r="Y3" s="90" t="s">
        <v>759</v>
      </c>
      <c r="Z3" s="91" t="s">
        <v>516</v>
      </c>
      <c r="AA3" s="91" t="s">
        <v>517</v>
      </c>
      <c r="AB3" s="92" t="s">
        <v>760</v>
      </c>
      <c r="AC3" s="93" t="s">
        <v>761</v>
      </c>
      <c r="AD3" s="93" t="s">
        <v>762</v>
      </c>
      <c r="AE3" s="93" t="s">
        <v>763</v>
      </c>
    </row>
    <row r="4" spans="1:31" s="163" customFormat="1" ht="46.8" customHeight="1">
      <c r="A4" s="148">
        <v>1</v>
      </c>
      <c r="B4" s="169">
        <f>'步驟1. 先填【114-1申請總表】第8列之B欄至CN欄'!G10</f>
        <v>0</v>
      </c>
      <c r="C4" s="114"/>
      <c r="D4" s="87">
        <v>1</v>
      </c>
      <c r="E4" s="87">
        <v>1</v>
      </c>
      <c r="F4" s="87">
        <v>0</v>
      </c>
      <c r="G4" s="114">
        <v>0</v>
      </c>
      <c r="H4" s="114">
        <v>0</v>
      </c>
      <c r="I4" s="87">
        <v>1</v>
      </c>
      <c r="J4" s="113" t="str">
        <f>'步驟1. 先填【114-1申請總表】第8列之B欄至CN欄'!C8</f>
        <v>臺中市立臺中女子高級中等學校</v>
      </c>
      <c r="K4" s="113" t="s">
        <v>412</v>
      </c>
      <c r="L4" s="171"/>
      <c r="M4" s="143">
        <v>1</v>
      </c>
      <c r="N4" s="171"/>
      <c r="O4" s="171"/>
      <c r="P4" s="171"/>
      <c r="Q4" s="167">
        <v>0</v>
      </c>
      <c r="R4" s="171"/>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先填【114-1申請總表】第8列之B欄至CN欄'!$N$10="弱勢家庭子女",'步驟1. 先填【114-1申請總表】第8列之B欄至CN欄'!$N$10="弱勢家庭身障學生或身障人士子女")),U4*(G4=0)),"1","0")</f>
        <v>0</v>
      </c>
      <c r="W4" s="78" t="str">
        <f t="shared" ref="W4:W22" si="3">IF(U4*V4,"Y","N")</f>
        <v>N</v>
      </c>
      <c r="X4" s="620">
        <f>COUNTIF(U4:U22,"1")</f>
        <v>1</v>
      </c>
      <c r="Y4" s="623">
        <f>'步驟1. 先填【114-1申請總表】第8列之B欄至CN欄'!N10</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6.8" customHeight="1">
      <c r="A5" s="143"/>
      <c r="B5" s="114"/>
      <c r="C5" s="114"/>
      <c r="D5" s="114"/>
      <c r="E5" s="114"/>
      <c r="F5" s="114"/>
      <c r="G5" s="114">
        <v>0</v>
      </c>
      <c r="H5" s="114">
        <v>0</v>
      </c>
      <c r="I5" s="114"/>
      <c r="J5" s="114"/>
      <c r="K5" s="114"/>
      <c r="L5" s="171"/>
      <c r="M5" s="143"/>
      <c r="N5" s="171"/>
      <c r="O5" s="171"/>
      <c r="P5" s="171"/>
      <c r="Q5" s="167">
        <v>0</v>
      </c>
      <c r="R5" s="171"/>
      <c r="S5" s="78" t="str">
        <f t="shared" si="0"/>
        <v>1</v>
      </c>
      <c r="T5" s="78" t="str">
        <f t="shared" si="1"/>
        <v>1</v>
      </c>
      <c r="U5" s="78" t="str">
        <f t="shared" si="2"/>
        <v>0</v>
      </c>
      <c r="V5" s="78" t="str">
        <f>IF(AND((OR('步驟1. 先填【114-1申請總表】第8列之B欄至CN欄'!$N$10="弱勢家庭子女",'步驟1. 先填【114-1申請總表】第8列之B欄至CN欄'!$N$10="弱勢家庭身障學生或身障人士子女")),U5*(G5=0)),"1","0")</f>
        <v>0</v>
      </c>
      <c r="W5" s="78" t="str">
        <f t="shared" si="3"/>
        <v>N</v>
      </c>
      <c r="X5" s="621"/>
      <c r="Y5" s="624"/>
      <c r="Z5" s="626"/>
      <c r="AA5" s="626"/>
      <c r="AB5" s="626"/>
      <c r="AC5" s="616"/>
      <c r="AD5" s="616"/>
      <c r="AE5" s="616"/>
    </row>
    <row r="6" spans="1:31" s="163" customFormat="1" ht="46.8" customHeight="1">
      <c r="A6" s="143"/>
      <c r="B6" s="114"/>
      <c r="C6" s="114"/>
      <c r="D6" s="114"/>
      <c r="E6" s="114"/>
      <c r="F6" s="114"/>
      <c r="G6" s="114">
        <v>0</v>
      </c>
      <c r="H6" s="114">
        <v>0</v>
      </c>
      <c r="I6" s="114"/>
      <c r="J6" s="114"/>
      <c r="K6" s="114"/>
      <c r="L6" s="171"/>
      <c r="M6" s="143"/>
      <c r="N6" s="171"/>
      <c r="O6" s="171"/>
      <c r="P6" s="171"/>
      <c r="Q6" s="167">
        <v>0</v>
      </c>
      <c r="R6" s="171"/>
      <c r="S6" s="78" t="str">
        <f t="shared" si="0"/>
        <v>1</v>
      </c>
      <c r="T6" s="78" t="str">
        <f t="shared" si="1"/>
        <v>1</v>
      </c>
      <c r="U6" s="78" t="str">
        <f t="shared" si="2"/>
        <v>0</v>
      </c>
      <c r="V6" s="78" t="str">
        <f>IF(AND((OR('步驟1. 先填【114-1申請總表】第8列之B欄至CN欄'!$N$10="弱勢家庭子女",'步驟1. 先填【114-1申請總表】第8列之B欄至CN欄'!$N$10="弱勢家庭身障學生或身障人士子女")),U6*(G6=0)),"1","0")</f>
        <v>0</v>
      </c>
      <c r="W6" s="78" t="str">
        <f t="shared" si="3"/>
        <v>N</v>
      </c>
      <c r="X6" s="621"/>
      <c r="Y6" s="624"/>
      <c r="Z6" s="626"/>
      <c r="AA6" s="626"/>
      <c r="AB6" s="626"/>
      <c r="AC6" s="616"/>
      <c r="AD6" s="616"/>
      <c r="AE6" s="616"/>
    </row>
    <row r="7" spans="1:31" s="163" customFormat="1" ht="46.8" customHeight="1">
      <c r="A7" s="143"/>
      <c r="B7" s="114"/>
      <c r="C7" s="114"/>
      <c r="D7" s="114"/>
      <c r="E7" s="114"/>
      <c r="F7" s="114"/>
      <c r="G7" s="114">
        <v>0</v>
      </c>
      <c r="H7" s="114">
        <v>0</v>
      </c>
      <c r="I7" s="114"/>
      <c r="J7" s="114"/>
      <c r="K7" s="114"/>
      <c r="L7" s="171"/>
      <c r="M7" s="143"/>
      <c r="N7" s="171"/>
      <c r="O7" s="171"/>
      <c r="P7" s="171"/>
      <c r="Q7" s="167">
        <v>0</v>
      </c>
      <c r="R7" s="171"/>
      <c r="S7" s="78" t="str">
        <f t="shared" si="0"/>
        <v>1</v>
      </c>
      <c r="T7" s="78" t="str">
        <f t="shared" si="1"/>
        <v>1</v>
      </c>
      <c r="U7" s="78" t="str">
        <f t="shared" si="2"/>
        <v>0</v>
      </c>
      <c r="V7" s="78" t="str">
        <f>IF(AND((OR('步驟1. 先填【114-1申請總表】第8列之B欄至CN欄'!$N$10="弱勢家庭子女",'步驟1. 先填【114-1申請總表】第8列之B欄至CN欄'!$N$10="弱勢家庭身障學生或身障人士子女")),U7*(G7=0)),"1","0")</f>
        <v>0</v>
      </c>
      <c r="W7" s="78" t="str">
        <f t="shared" si="3"/>
        <v>N</v>
      </c>
      <c r="X7" s="621"/>
      <c r="Y7" s="624"/>
      <c r="Z7" s="626"/>
      <c r="AA7" s="626"/>
      <c r="AB7" s="626"/>
      <c r="AC7" s="616"/>
      <c r="AD7" s="616"/>
      <c r="AE7" s="616"/>
    </row>
    <row r="8" spans="1:31" s="163" customFormat="1" ht="46.8" customHeight="1">
      <c r="A8" s="143"/>
      <c r="B8" s="114"/>
      <c r="C8" s="114"/>
      <c r="D8" s="114"/>
      <c r="E8" s="114"/>
      <c r="F8" s="114"/>
      <c r="G8" s="114">
        <v>0</v>
      </c>
      <c r="H8" s="114">
        <v>0</v>
      </c>
      <c r="I8" s="114"/>
      <c r="J8" s="114"/>
      <c r="K8" s="114"/>
      <c r="L8" s="171"/>
      <c r="M8" s="143"/>
      <c r="N8" s="171"/>
      <c r="O8" s="171"/>
      <c r="P8" s="171"/>
      <c r="Q8" s="167">
        <v>0</v>
      </c>
      <c r="R8" s="171"/>
      <c r="S8" s="78" t="str">
        <f t="shared" si="0"/>
        <v>1</v>
      </c>
      <c r="T8" s="78" t="str">
        <f t="shared" si="1"/>
        <v>1</v>
      </c>
      <c r="U8" s="78" t="str">
        <f t="shared" si="2"/>
        <v>0</v>
      </c>
      <c r="V8" s="78" t="str">
        <f>IF(AND((OR('步驟1. 先填【114-1申請總表】第8列之B欄至CN欄'!$N$10="弱勢家庭子女",'步驟1. 先填【114-1申請總表】第8列之B欄至CN欄'!$N$10="弱勢家庭身障學生或身障人士子女")),U8*(G8=0)),"1","0")</f>
        <v>0</v>
      </c>
      <c r="W8" s="78" t="str">
        <f t="shared" si="3"/>
        <v>N</v>
      </c>
      <c r="X8" s="621"/>
      <c r="Y8" s="624"/>
      <c r="Z8" s="626"/>
      <c r="AA8" s="626"/>
      <c r="AB8" s="626"/>
      <c r="AC8" s="616"/>
      <c r="AD8" s="616"/>
      <c r="AE8" s="616"/>
    </row>
    <row r="9" spans="1:31" s="163" customFormat="1" ht="46.8" customHeight="1">
      <c r="A9" s="143"/>
      <c r="B9" s="114"/>
      <c r="C9" s="114"/>
      <c r="D9" s="114"/>
      <c r="E9" s="114"/>
      <c r="F9" s="114"/>
      <c r="G9" s="114">
        <v>0</v>
      </c>
      <c r="H9" s="114">
        <v>0</v>
      </c>
      <c r="I9" s="114"/>
      <c r="J9" s="114"/>
      <c r="K9" s="114"/>
      <c r="L9" s="171"/>
      <c r="M9" s="143"/>
      <c r="N9" s="171"/>
      <c r="O9" s="171"/>
      <c r="P9" s="171"/>
      <c r="Q9" s="167">
        <v>0</v>
      </c>
      <c r="R9" s="171"/>
      <c r="S9" s="78" t="str">
        <f t="shared" si="0"/>
        <v>1</v>
      </c>
      <c r="T9" s="78" t="str">
        <f t="shared" si="1"/>
        <v>1</v>
      </c>
      <c r="U9" s="78" t="str">
        <f t="shared" si="2"/>
        <v>0</v>
      </c>
      <c r="V9" s="78" t="str">
        <f>IF(AND((OR('步驟1. 先填【114-1申請總表】第8列之B欄至CN欄'!$N$10="弱勢家庭子女",'步驟1. 先填【114-1申請總表】第8列之B欄至CN欄'!$N$10="弱勢家庭身障學生或身障人士子女")),U9*(G9=0)),"1","0")</f>
        <v>0</v>
      </c>
      <c r="W9" s="78" t="str">
        <f t="shared" si="3"/>
        <v>N</v>
      </c>
      <c r="X9" s="621"/>
      <c r="Y9" s="624"/>
      <c r="Z9" s="626"/>
      <c r="AA9" s="626"/>
      <c r="AB9" s="626"/>
      <c r="AC9" s="616"/>
      <c r="AD9" s="616"/>
      <c r="AE9" s="616"/>
    </row>
    <row r="10" spans="1:31" s="163" customFormat="1" ht="46.8" customHeight="1">
      <c r="A10" s="143"/>
      <c r="B10" s="114"/>
      <c r="C10" s="114"/>
      <c r="D10" s="114"/>
      <c r="E10" s="114"/>
      <c r="F10" s="114"/>
      <c r="G10" s="114">
        <v>0</v>
      </c>
      <c r="H10" s="114">
        <v>0</v>
      </c>
      <c r="I10" s="114"/>
      <c r="J10" s="114"/>
      <c r="K10" s="114"/>
      <c r="L10" s="171"/>
      <c r="M10" s="143"/>
      <c r="N10" s="171"/>
      <c r="O10" s="171"/>
      <c r="P10" s="171"/>
      <c r="Q10" s="167">
        <v>0</v>
      </c>
      <c r="R10" s="171"/>
      <c r="S10" s="78" t="str">
        <f t="shared" si="0"/>
        <v>1</v>
      </c>
      <c r="T10" s="78" t="str">
        <f t="shared" si="1"/>
        <v>1</v>
      </c>
      <c r="U10" s="78" t="str">
        <f t="shared" si="2"/>
        <v>0</v>
      </c>
      <c r="V10" s="78" t="str">
        <f>IF(AND((OR('步驟1. 先填【114-1申請總表】第8列之B欄至CN欄'!$N$10="弱勢家庭子女",'步驟1. 先填【114-1申請總表】第8列之B欄至CN欄'!$N$10="弱勢家庭身障學生或身障人士子女")),U10*(G10=0)),"1","0")</f>
        <v>0</v>
      </c>
      <c r="W10" s="78" t="str">
        <f t="shared" si="3"/>
        <v>N</v>
      </c>
      <c r="X10" s="621"/>
      <c r="Y10" s="624"/>
      <c r="Z10" s="626"/>
      <c r="AA10" s="626"/>
      <c r="AB10" s="626"/>
      <c r="AC10" s="616"/>
      <c r="AD10" s="616"/>
      <c r="AE10" s="616"/>
    </row>
    <row r="11" spans="1:31" s="163" customFormat="1" ht="46.8" customHeight="1">
      <c r="A11" s="143"/>
      <c r="B11" s="114"/>
      <c r="C11" s="114"/>
      <c r="D11" s="114"/>
      <c r="E11" s="114"/>
      <c r="F11" s="114"/>
      <c r="G11" s="114">
        <v>0</v>
      </c>
      <c r="H11" s="114">
        <v>0</v>
      </c>
      <c r="I11" s="114"/>
      <c r="J11" s="114"/>
      <c r="K11" s="114"/>
      <c r="L11" s="171"/>
      <c r="M11" s="143"/>
      <c r="N11" s="171"/>
      <c r="O11" s="171"/>
      <c r="P11" s="171"/>
      <c r="Q11" s="167">
        <v>0</v>
      </c>
      <c r="R11" s="171"/>
      <c r="S11" s="78" t="str">
        <f t="shared" si="0"/>
        <v>1</v>
      </c>
      <c r="T11" s="78" t="str">
        <f t="shared" si="1"/>
        <v>1</v>
      </c>
      <c r="U11" s="78" t="str">
        <f t="shared" si="2"/>
        <v>0</v>
      </c>
      <c r="V11" s="78" t="str">
        <f>IF(AND((OR('步驟1. 先填【114-1申請總表】第8列之B欄至CN欄'!$N$10="弱勢家庭子女",'步驟1. 先填【114-1申請總表】第8列之B欄至CN欄'!$N$10="弱勢家庭身障學生或身障人士子女")),U11*(G11=0)),"1","0")</f>
        <v>0</v>
      </c>
      <c r="W11" s="78" t="str">
        <f t="shared" si="3"/>
        <v>N</v>
      </c>
      <c r="X11" s="621"/>
      <c r="Y11" s="624"/>
      <c r="Z11" s="626"/>
      <c r="AA11" s="626"/>
      <c r="AB11" s="626"/>
      <c r="AC11" s="616"/>
      <c r="AD11" s="616"/>
      <c r="AE11" s="616"/>
    </row>
    <row r="12" spans="1:31" s="163" customFormat="1" ht="46.8" customHeight="1">
      <c r="A12" s="143"/>
      <c r="B12" s="114"/>
      <c r="C12" s="114"/>
      <c r="D12" s="114"/>
      <c r="E12" s="114"/>
      <c r="F12" s="114"/>
      <c r="G12" s="114">
        <v>0</v>
      </c>
      <c r="H12" s="114">
        <v>0</v>
      </c>
      <c r="I12" s="114"/>
      <c r="J12" s="114"/>
      <c r="K12" s="114"/>
      <c r="L12" s="171"/>
      <c r="M12" s="143"/>
      <c r="N12" s="171"/>
      <c r="O12" s="171"/>
      <c r="P12" s="171"/>
      <c r="Q12" s="167">
        <v>0</v>
      </c>
      <c r="R12" s="171"/>
      <c r="S12" s="78" t="str">
        <f t="shared" si="0"/>
        <v>1</v>
      </c>
      <c r="T12" s="78" t="str">
        <f t="shared" si="1"/>
        <v>1</v>
      </c>
      <c r="U12" s="78" t="str">
        <f t="shared" si="2"/>
        <v>0</v>
      </c>
      <c r="V12" s="78" t="str">
        <f>IF(AND((OR('步驟1. 先填【114-1申請總表】第8列之B欄至CN欄'!$N$10="弱勢家庭子女",'步驟1. 先填【114-1申請總表】第8列之B欄至CN欄'!$N$10="弱勢家庭身障學生或身障人士子女")),U12*(G12=0)),"1","0")</f>
        <v>0</v>
      </c>
      <c r="W12" s="78" t="str">
        <f t="shared" si="3"/>
        <v>N</v>
      </c>
      <c r="X12" s="621"/>
      <c r="Y12" s="624"/>
      <c r="Z12" s="626"/>
      <c r="AA12" s="626"/>
      <c r="AB12" s="626"/>
      <c r="AC12" s="616"/>
      <c r="AD12" s="616"/>
      <c r="AE12" s="616"/>
    </row>
    <row r="13" spans="1:31" s="163" customFormat="1" ht="46.8" customHeight="1">
      <c r="A13" s="143"/>
      <c r="B13" s="114"/>
      <c r="C13" s="114"/>
      <c r="D13" s="114"/>
      <c r="E13" s="114"/>
      <c r="F13" s="114"/>
      <c r="G13" s="114">
        <v>0</v>
      </c>
      <c r="H13" s="114">
        <v>0</v>
      </c>
      <c r="I13" s="114"/>
      <c r="J13" s="114"/>
      <c r="K13" s="114"/>
      <c r="L13" s="171"/>
      <c r="M13" s="143"/>
      <c r="N13" s="171"/>
      <c r="O13" s="171"/>
      <c r="P13" s="171"/>
      <c r="Q13" s="167">
        <v>0</v>
      </c>
      <c r="R13" s="171"/>
      <c r="S13" s="78" t="str">
        <f t="shared" si="0"/>
        <v>1</v>
      </c>
      <c r="T13" s="78" t="str">
        <f t="shared" si="1"/>
        <v>1</v>
      </c>
      <c r="U13" s="78" t="str">
        <f t="shared" si="2"/>
        <v>0</v>
      </c>
      <c r="V13" s="78" t="str">
        <f>IF(AND((OR('步驟1. 先填【114-1申請總表】第8列之B欄至CN欄'!$N$10="弱勢家庭子女",'步驟1. 先填【114-1申請總表】第8列之B欄至CN欄'!$N$10="弱勢家庭身障學生或身障人士子女")),U13*(G13=0)),"1","0")</f>
        <v>0</v>
      </c>
      <c r="W13" s="78" t="str">
        <f t="shared" si="3"/>
        <v>N</v>
      </c>
      <c r="X13" s="621"/>
      <c r="Y13" s="624"/>
      <c r="Z13" s="626"/>
      <c r="AA13" s="626"/>
      <c r="AB13" s="626"/>
      <c r="AC13" s="616"/>
      <c r="AD13" s="616"/>
      <c r="AE13" s="616"/>
    </row>
    <row r="14" spans="1:31" s="163" customFormat="1" ht="46.8" customHeight="1">
      <c r="A14" s="143"/>
      <c r="B14" s="114"/>
      <c r="C14" s="114"/>
      <c r="D14" s="114"/>
      <c r="E14" s="114"/>
      <c r="F14" s="114"/>
      <c r="G14" s="114">
        <v>0</v>
      </c>
      <c r="H14" s="114">
        <v>0</v>
      </c>
      <c r="I14" s="114"/>
      <c r="J14" s="114"/>
      <c r="K14" s="114"/>
      <c r="L14" s="171"/>
      <c r="M14" s="143"/>
      <c r="N14" s="171"/>
      <c r="O14" s="171"/>
      <c r="P14" s="171"/>
      <c r="Q14" s="167">
        <v>0</v>
      </c>
      <c r="R14" s="171"/>
      <c r="S14" s="78" t="str">
        <f t="shared" si="0"/>
        <v>1</v>
      </c>
      <c r="T14" s="78" t="str">
        <f t="shared" si="1"/>
        <v>1</v>
      </c>
      <c r="U14" s="78" t="str">
        <f t="shared" si="2"/>
        <v>0</v>
      </c>
      <c r="V14" s="78" t="str">
        <f>IF(AND((OR('步驟1. 先填【114-1申請總表】第8列之B欄至CN欄'!$N$10="弱勢家庭子女",'步驟1. 先填【114-1申請總表】第8列之B欄至CN欄'!$N$10="弱勢家庭身障學生或身障人士子女")),U14*(G14=0)),"1","0")</f>
        <v>0</v>
      </c>
      <c r="W14" s="78" t="str">
        <f t="shared" si="3"/>
        <v>N</v>
      </c>
      <c r="X14" s="621"/>
      <c r="Y14" s="624"/>
      <c r="Z14" s="626"/>
      <c r="AA14" s="626"/>
      <c r="AB14" s="626"/>
      <c r="AC14" s="616"/>
      <c r="AD14" s="616"/>
      <c r="AE14" s="616"/>
    </row>
    <row r="15" spans="1:31" s="163" customFormat="1" ht="46.8" customHeight="1">
      <c r="A15" s="143"/>
      <c r="B15" s="114"/>
      <c r="C15" s="114"/>
      <c r="D15" s="114"/>
      <c r="E15" s="114"/>
      <c r="F15" s="114"/>
      <c r="G15" s="114">
        <v>0</v>
      </c>
      <c r="H15" s="114">
        <v>0</v>
      </c>
      <c r="I15" s="114"/>
      <c r="J15" s="114"/>
      <c r="K15" s="114"/>
      <c r="L15" s="171"/>
      <c r="M15" s="143"/>
      <c r="N15" s="171"/>
      <c r="O15" s="171"/>
      <c r="P15" s="171"/>
      <c r="Q15" s="167">
        <v>0</v>
      </c>
      <c r="R15" s="171"/>
      <c r="S15" s="78" t="str">
        <f t="shared" si="0"/>
        <v>1</v>
      </c>
      <c r="T15" s="78" t="str">
        <f t="shared" si="1"/>
        <v>1</v>
      </c>
      <c r="U15" s="78" t="str">
        <f t="shared" si="2"/>
        <v>0</v>
      </c>
      <c r="V15" s="78" t="str">
        <f>IF(AND((OR('步驟1. 先填【114-1申請總表】第8列之B欄至CN欄'!$N$10="弱勢家庭子女",'步驟1. 先填【114-1申請總表】第8列之B欄至CN欄'!$N$10="弱勢家庭身障學生或身障人士子女")),U15*(G15=0)),"1","0")</f>
        <v>0</v>
      </c>
      <c r="W15" s="78" t="str">
        <f t="shared" si="3"/>
        <v>N</v>
      </c>
      <c r="X15" s="621"/>
      <c r="Y15" s="624"/>
      <c r="Z15" s="626"/>
      <c r="AA15" s="626"/>
      <c r="AB15" s="626"/>
      <c r="AC15" s="616"/>
      <c r="AD15" s="616"/>
      <c r="AE15" s="616"/>
    </row>
    <row r="16" spans="1:31" s="163" customFormat="1" ht="46.8" customHeight="1">
      <c r="A16" s="143"/>
      <c r="B16" s="114"/>
      <c r="C16" s="114"/>
      <c r="D16" s="114"/>
      <c r="E16" s="114"/>
      <c r="F16" s="114"/>
      <c r="G16" s="114">
        <v>0</v>
      </c>
      <c r="H16" s="114">
        <v>0</v>
      </c>
      <c r="I16" s="114"/>
      <c r="J16" s="114"/>
      <c r="K16" s="114"/>
      <c r="L16" s="171"/>
      <c r="M16" s="143"/>
      <c r="N16" s="171"/>
      <c r="O16" s="171"/>
      <c r="P16" s="171"/>
      <c r="Q16" s="167">
        <v>0</v>
      </c>
      <c r="R16" s="171"/>
      <c r="S16" s="78" t="str">
        <f t="shared" si="0"/>
        <v>1</v>
      </c>
      <c r="T16" s="78" t="str">
        <f t="shared" si="1"/>
        <v>1</v>
      </c>
      <c r="U16" s="78" t="str">
        <f t="shared" si="2"/>
        <v>0</v>
      </c>
      <c r="V16" s="78" t="str">
        <f>IF(AND((OR('步驟1. 先填【114-1申請總表】第8列之B欄至CN欄'!$N$10="弱勢家庭子女",'步驟1. 先填【114-1申請總表】第8列之B欄至CN欄'!$N$10="弱勢家庭身障學生或身障人士子女")),U16*(G16=0)),"1","0")</f>
        <v>0</v>
      </c>
      <c r="W16" s="78" t="str">
        <f t="shared" si="3"/>
        <v>N</v>
      </c>
      <c r="X16" s="621"/>
      <c r="Y16" s="624"/>
      <c r="Z16" s="626"/>
      <c r="AA16" s="626"/>
      <c r="AB16" s="626"/>
      <c r="AC16" s="616"/>
      <c r="AD16" s="616"/>
      <c r="AE16" s="616"/>
    </row>
    <row r="17" spans="1:31" s="163" customFormat="1" ht="46.8" customHeight="1">
      <c r="A17" s="143"/>
      <c r="B17" s="114"/>
      <c r="C17" s="114"/>
      <c r="D17" s="114"/>
      <c r="E17" s="114"/>
      <c r="F17" s="114"/>
      <c r="G17" s="114">
        <v>0</v>
      </c>
      <c r="H17" s="114">
        <v>0</v>
      </c>
      <c r="I17" s="114"/>
      <c r="J17" s="114"/>
      <c r="K17" s="114"/>
      <c r="L17" s="171"/>
      <c r="M17" s="143"/>
      <c r="N17" s="171"/>
      <c r="O17" s="171"/>
      <c r="P17" s="171"/>
      <c r="Q17" s="167">
        <v>0</v>
      </c>
      <c r="R17" s="171"/>
      <c r="S17" s="78" t="str">
        <f t="shared" si="0"/>
        <v>1</v>
      </c>
      <c r="T17" s="78" t="str">
        <f t="shared" si="1"/>
        <v>1</v>
      </c>
      <c r="U17" s="78" t="str">
        <f t="shared" si="2"/>
        <v>0</v>
      </c>
      <c r="V17" s="78" t="str">
        <f>IF(AND((OR('步驟1. 先填【114-1申請總表】第8列之B欄至CN欄'!$N$10="弱勢家庭子女",'步驟1. 先填【114-1申請總表】第8列之B欄至CN欄'!$N$10="弱勢家庭身障學生或身障人士子女")),U17*(G17=0)),"1","0")</f>
        <v>0</v>
      </c>
      <c r="W17" s="78" t="str">
        <f t="shared" si="3"/>
        <v>N</v>
      </c>
      <c r="X17" s="621"/>
      <c r="Y17" s="624"/>
      <c r="Z17" s="626"/>
      <c r="AA17" s="626"/>
      <c r="AB17" s="626"/>
      <c r="AC17" s="616"/>
      <c r="AD17" s="616"/>
      <c r="AE17" s="616"/>
    </row>
    <row r="18" spans="1:31" s="163" customFormat="1" ht="46.8" customHeight="1">
      <c r="A18" s="143"/>
      <c r="B18" s="114"/>
      <c r="C18" s="114"/>
      <c r="D18" s="114"/>
      <c r="E18" s="114"/>
      <c r="F18" s="114"/>
      <c r="G18" s="114">
        <v>0</v>
      </c>
      <c r="H18" s="114">
        <v>0</v>
      </c>
      <c r="I18" s="114"/>
      <c r="J18" s="114"/>
      <c r="K18" s="114"/>
      <c r="L18" s="171"/>
      <c r="M18" s="143"/>
      <c r="N18" s="171"/>
      <c r="O18" s="171"/>
      <c r="P18" s="171"/>
      <c r="Q18" s="167">
        <v>0</v>
      </c>
      <c r="R18" s="171"/>
      <c r="S18" s="78" t="str">
        <f t="shared" si="0"/>
        <v>1</v>
      </c>
      <c r="T18" s="78" t="str">
        <f t="shared" si="1"/>
        <v>1</v>
      </c>
      <c r="U18" s="78" t="str">
        <f t="shared" si="2"/>
        <v>0</v>
      </c>
      <c r="V18" s="78" t="str">
        <f>IF(AND((OR('步驟1. 先填【114-1申請總表】第8列之B欄至CN欄'!$N$10="弱勢家庭子女",'步驟1. 先填【114-1申請總表】第8列之B欄至CN欄'!$N$10="弱勢家庭身障學生或身障人士子女")),U18*(G18=0)),"1","0")</f>
        <v>0</v>
      </c>
      <c r="W18" s="78" t="str">
        <f t="shared" si="3"/>
        <v>N</v>
      </c>
      <c r="X18" s="621"/>
      <c r="Y18" s="624"/>
      <c r="Z18" s="626"/>
      <c r="AA18" s="626"/>
      <c r="AB18" s="626"/>
      <c r="AC18" s="616"/>
      <c r="AD18" s="616"/>
      <c r="AE18" s="616"/>
    </row>
    <row r="19" spans="1:31" s="163" customFormat="1" ht="46.8" customHeight="1">
      <c r="A19" s="143"/>
      <c r="B19" s="114"/>
      <c r="C19" s="114"/>
      <c r="D19" s="114"/>
      <c r="E19" s="114"/>
      <c r="F19" s="114"/>
      <c r="G19" s="114">
        <v>0</v>
      </c>
      <c r="H19" s="114">
        <v>0</v>
      </c>
      <c r="I19" s="114"/>
      <c r="J19" s="114"/>
      <c r="K19" s="114"/>
      <c r="L19" s="171"/>
      <c r="M19" s="143"/>
      <c r="N19" s="171"/>
      <c r="O19" s="171"/>
      <c r="P19" s="171"/>
      <c r="Q19" s="167">
        <v>0</v>
      </c>
      <c r="R19" s="171"/>
      <c r="S19" s="78" t="str">
        <f t="shared" si="0"/>
        <v>1</v>
      </c>
      <c r="T19" s="78" t="str">
        <f t="shared" si="1"/>
        <v>1</v>
      </c>
      <c r="U19" s="78" t="str">
        <f t="shared" si="2"/>
        <v>0</v>
      </c>
      <c r="V19" s="78" t="str">
        <f>IF(AND((OR('步驟1. 先填【114-1申請總表】第8列之B欄至CN欄'!$N$10="弱勢家庭子女",'步驟1. 先填【114-1申請總表】第8列之B欄至CN欄'!$N$10="弱勢家庭身障學生或身障人士子女")),U19*(G19=0)),"1","0")</f>
        <v>0</v>
      </c>
      <c r="W19" s="78" t="str">
        <f t="shared" si="3"/>
        <v>N</v>
      </c>
      <c r="X19" s="621"/>
      <c r="Y19" s="624"/>
      <c r="Z19" s="626"/>
      <c r="AA19" s="626"/>
      <c r="AB19" s="626"/>
      <c r="AC19" s="616"/>
      <c r="AD19" s="616"/>
      <c r="AE19" s="616"/>
    </row>
    <row r="20" spans="1:31" s="163" customFormat="1" ht="49.95" customHeight="1">
      <c r="A20" s="143"/>
      <c r="B20" s="114"/>
      <c r="C20" s="114"/>
      <c r="D20" s="114"/>
      <c r="E20" s="114"/>
      <c r="F20" s="114"/>
      <c r="G20" s="114">
        <v>0</v>
      </c>
      <c r="H20" s="114">
        <v>0</v>
      </c>
      <c r="I20" s="114"/>
      <c r="J20" s="114"/>
      <c r="K20" s="114"/>
      <c r="L20" s="171"/>
      <c r="M20" s="143"/>
      <c r="N20" s="171"/>
      <c r="O20" s="171"/>
      <c r="P20" s="171"/>
      <c r="Q20" s="167">
        <v>0</v>
      </c>
      <c r="R20" s="171"/>
      <c r="S20" s="78" t="str">
        <f t="shared" si="0"/>
        <v>1</v>
      </c>
      <c r="T20" s="78" t="str">
        <f t="shared" si="1"/>
        <v>1</v>
      </c>
      <c r="U20" s="78" t="str">
        <f t="shared" si="2"/>
        <v>0</v>
      </c>
      <c r="V20" s="78" t="str">
        <f>IF(AND((OR('步驟1. 先填【114-1申請總表】第8列之B欄至CN欄'!$N$10="弱勢家庭子女",'步驟1. 先填【114-1申請總表】第8列之B欄至CN欄'!$N$10="弱勢家庭身障學生或身障人士子女")),U20*(G20=0)),"1","0")</f>
        <v>0</v>
      </c>
      <c r="W20" s="78" t="str">
        <f t="shared" si="3"/>
        <v>N</v>
      </c>
      <c r="X20" s="621"/>
      <c r="Y20" s="624"/>
      <c r="Z20" s="626"/>
      <c r="AA20" s="626"/>
      <c r="AB20" s="626"/>
      <c r="AC20" s="616"/>
      <c r="AD20" s="616"/>
      <c r="AE20" s="616"/>
    </row>
    <row r="21" spans="1:31" s="163" customFormat="1" ht="49.95" customHeight="1">
      <c r="A21" s="143"/>
      <c r="B21" s="114"/>
      <c r="C21" s="114"/>
      <c r="D21" s="114"/>
      <c r="E21" s="114"/>
      <c r="F21" s="114"/>
      <c r="G21" s="114">
        <v>0</v>
      </c>
      <c r="H21" s="114">
        <v>0</v>
      </c>
      <c r="I21" s="114"/>
      <c r="J21" s="114"/>
      <c r="K21" s="114"/>
      <c r="L21" s="171"/>
      <c r="M21" s="143"/>
      <c r="N21" s="171"/>
      <c r="O21" s="171"/>
      <c r="P21" s="171"/>
      <c r="Q21" s="167">
        <v>0</v>
      </c>
      <c r="R21" s="171"/>
      <c r="S21" s="78" t="str">
        <f t="shared" si="0"/>
        <v>1</v>
      </c>
      <c r="T21" s="78" t="str">
        <f t="shared" si="1"/>
        <v>1</v>
      </c>
      <c r="U21" s="78" t="str">
        <f t="shared" si="2"/>
        <v>0</v>
      </c>
      <c r="V21" s="78" t="str">
        <f>IF(AND((OR('步驟1. 先填【114-1申請總表】第8列之B欄至CN欄'!$N$10="弱勢家庭子女",'步驟1. 先填【114-1申請總表】第8列之B欄至CN欄'!$N$10="弱勢家庭身障學生或身障人士子女")),U21*(G21=0)),"1","0")</f>
        <v>0</v>
      </c>
      <c r="W21" s="78" t="str">
        <f t="shared" si="3"/>
        <v>N</v>
      </c>
      <c r="X21" s="621"/>
      <c r="Y21" s="624"/>
      <c r="Z21" s="626"/>
      <c r="AA21" s="626"/>
      <c r="AB21" s="626"/>
      <c r="AC21" s="616"/>
      <c r="AD21" s="616"/>
      <c r="AE21" s="616"/>
    </row>
    <row r="22" spans="1:31" s="163" customFormat="1" ht="49.95" customHeight="1">
      <c r="A22" s="143"/>
      <c r="B22" s="114"/>
      <c r="C22" s="114"/>
      <c r="D22" s="114"/>
      <c r="E22" s="114"/>
      <c r="F22" s="114"/>
      <c r="G22" s="114">
        <v>0</v>
      </c>
      <c r="H22" s="114">
        <v>0</v>
      </c>
      <c r="I22" s="114"/>
      <c r="J22" s="114"/>
      <c r="K22" s="114"/>
      <c r="L22" s="171"/>
      <c r="M22" s="143"/>
      <c r="N22" s="171"/>
      <c r="O22" s="171"/>
      <c r="P22" s="171"/>
      <c r="Q22" s="167">
        <v>0</v>
      </c>
      <c r="R22" s="171"/>
      <c r="S22" s="78" t="str">
        <f t="shared" si="0"/>
        <v>1</v>
      </c>
      <c r="T22" s="78" t="str">
        <f t="shared" si="1"/>
        <v>1</v>
      </c>
      <c r="U22" s="78" t="str">
        <f t="shared" si="2"/>
        <v>0</v>
      </c>
      <c r="V22" s="78" t="str">
        <f>IF(AND((OR('步驟1. 先填【114-1申請總表】第8列之B欄至CN欄'!$N$10="弱勢家庭子女",'步驟1. 先填【114-1申請總表】第8列之B欄至CN欄'!$N$10="弱勢家庭身障學生或身障人士子女")),U22*(G22=0)),"1","0")</f>
        <v>0</v>
      </c>
      <c r="W22" s="78" t="str">
        <f t="shared" si="3"/>
        <v>N</v>
      </c>
      <c r="X22" s="622"/>
      <c r="Y22" s="625"/>
      <c r="Z22" s="626"/>
      <c r="AA22" s="626"/>
      <c r="AB22" s="626"/>
      <c r="AC22" s="616"/>
      <c r="AD22" s="616"/>
      <c r="AE22" s="616"/>
    </row>
    <row r="23" spans="1:31" s="164" customFormat="1" ht="45" customHeight="1">
      <c r="A23" s="617" t="s">
        <v>504</v>
      </c>
      <c r="B23" s="618"/>
      <c r="C23" s="618"/>
      <c r="D23" s="618"/>
      <c r="E23" s="618"/>
      <c r="F23" s="618"/>
      <c r="G23" s="618"/>
      <c r="H23" s="618"/>
      <c r="I23" s="618"/>
      <c r="J23" s="618"/>
      <c r="K23" s="618"/>
      <c r="L23" s="618"/>
      <c r="M23" s="619"/>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9.8">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8"/>
      <c r="AA54" s="8"/>
      <c r="AB54" s="8"/>
      <c r="AC54" s="8"/>
      <c r="AD54" s="8"/>
      <c r="AE54" s="8"/>
    </row>
  </sheetData>
  <sheetProtection password="CCC5" sheet="1" objects="1" scenarios="1" formatCells="0" formatColumns="0" formatRows="0" insertColumns="0" insertRows="0" deleteColumns="0" deleteRows="0" selectLockedCells="1"/>
  <dataConsolidate/>
  <customSheetViews>
    <customSheetView guid="{2E803300-2E27-461A-90ED-497A1CF7E874}" scale="70" topLeftCell="C1">
      <selection activeCell="N4" sqref="N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90" priority="9" operator="containsText" text="0">
      <formula>NOT(ISERROR(SEARCH("0",S4)))</formula>
    </cfRule>
  </conditionalFormatting>
  <conditionalFormatting sqref="U4:U22">
    <cfRule type="containsText" dxfId="289" priority="8" operator="containsText" text="0">
      <formula>NOT(ISERROR(SEARCH("0",U4)))</formula>
    </cfRule>
  </conditionalFormatting>
  <conditionalFormatting sqref="V4:V22">
    <cfRule type="containsText" dxfId="288" priority="7" operator="containsText" text="1">
      <formula>NOT(ISERROR(SEARCH("1",V4)))</formula>
    </cfRule>
  </conditionalFormatting>
  <conditionalFormatting sqref="W4:W22 A23">
    <cfRule type="containsText" dxfId="287" priority="6" operator="containsText" text="Y">
      <formula>NOT(ISERROR(SEARCH("Y",A4)))</formula>
    </cfRule>
  </conditionalFormatting>
  <conditionalFormatting sqref="AC4:AE4">
    <cfRule type="cellIs" dxfId="286" priority="4" stopIfTrue="1" operator="equal">
      <formula>"身份空白"</formula>
    </cfRule>
    <cfRule type="cellIs" dxfId="28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scale="30" orientation="portrait" r:id="rId2"/>
  <colBreaks count="1" manualBreakCount="1">
    <brk id="1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3"/>
  <dimension ref="A1:AE54"/>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6.44140625" style="7" customWidth="1"/>
    <col min="2" max="2" width="16.6640625" style="8" customWidth="1"/>
    <col min="3" max="3" width="12.44140625" style="7" customWidth="1"/>
    <col min="4" max="8" width="14.77734375" style="7" customWidth="1"/>
    <col min="9" max="9" width="13.6640625" style="7" customWidth="1"/>
    <col min="10" max="10" width="17.88671875" style="112" customWidth="1"/>
    <col min="11" max="11" width="16.88671875" style="8" customWidth="1"/>
    <col min="12" max="12" width="16.44140625" style="10" customWidth="1"/>
    <col min="13" max="13" width="19.88671875" style="7" customWidth="1"/>
    <col min="14" max="14" width="19.21875" style="11" customWidth="1"/>
    <col min="15" max="15" width="19" style="11" customWidth="1"/>
    <col min="16" max="16" width="18.33203125" style="11" customWidth="1"/>
    <col min="17" max="18" width="17.77734375" style="11" customWidth="1"/>
    <col min="19" max="20" width="20.88671875" style="7" customWidth="1"/>
    <col min="21" max="21" width="17.21875" style="7" customWidth="1"/>
    <col min="22" max="22" width="21.6640625" style="7" customWidth="1"/>
    <col min="23" max="23" width="16" style="7" customWidth="1"/>
    <col min="24" max="24" width="14.109375" style="7" customWidth="1"/>
    <col min="25" max="25" width="17.77734375" style="12" customWidth="1"/>
    <col min="26" max="31" width="20" style="120"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162</v>
      </c>
      <c r="T1" s="605"/>
      <c r="U1" s="605"/>
      <c r="V1" s="605"/>
      <c r="W1" s="605"/>
      <c r="X1" s="605"/>
      <c r="Y1" s="605"/>
      <c r="Z1" s="605"/>
      <c r="AA1" s="605"/>
      <c r="AB1" s="605"/>
      <c r="AC1" s="605"/>
      <c r="AD1" s="605"/>
      <c r="AE1" s="605"/>
    </row>
    <row r="2" spans="1:31" s="3" customFormat="1" ht="213.6"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4" customFormat="1" ht="138"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1" customFormat="1" ht="49.95" customHeight="1">
      <c r="A4" s="144">
        <v>1</v>
      </c>
      <c r="B4" s="147">
        <f>'步驟1. 先填【114-1申請總表】第8列之B欄至CN欄'!G11</f>
        <v>0</v>
      </c>
      <c r="C4" s="114"/>
      <c r="D4" s="113">
        <v>1</v>
      </c>
      <c r="E4" s="113">
        <v>1</v>
      </c>
      <c r="F4" s="113">
        <v>0</v>
      </c>
      <c r="G4" s="114">
        <v>0</v>
      </c>
      <c r="H4" s="114">
        <v>0</v>
      </c>
      <c r="I4" s="113">
        <v>1</v>
      </c>
      <c r="J4" s="113" t="str">
        <f>'步驟1. 先填【114-1申請總表】第8列之B欄至CN欄'!C8</f>
        <v>臺中市立臺中女子高級中等學校</v>
      </c>
      <c r="K4" s="113" t="s">
        <v>412</v>
      </c>
      <c r="L4" s="173"/>
      <c r="M4" s="143">
        <v>1</v>
      </c>
      <c r="N4" s="173"/>
      <c r="O4" s="173"/>
      <c r="P4" s="173"/>
      <c r="Q4" s="173">
        <v>0</v>
      </c>
      <c r="R4" s="173"/>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先填【114-1申請總表】第8列之B欄至CN欄'!$N$11="弱勢家庭子女",'步驟1. 先填【114-1申請總表】第8列之B欄至CN欄'!$N$11="弱勢家庭身障學生或身障人士子女")),U4*(G4=0)),"1","0")</f>
        <v>0</v>
      </c>
      <c r="W4" s="148" t="str">
        <f t="shared" ref="W4:W22" si="3">IF(U4*V4,"Y","N")</f>
        <v>N</v>
      </c>
      <c r="X4" s="745">
        <f>COUNTIF(U4:U22,"1")</f>
        <v>1</v>
      </c>
      <c r="Y4" s="623">
        <f>'步驟1. 先填【114-1申請總表】第8列之B欄至CN欄'!N11</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73"/>
      <c r="M5" s="143"/>
      <c r="N5" s="173"/>
      <c r="O5" s="173"/>
      <c r="P5" s="173"/>
      <c r="Q5" s="173">
        <v>0</v>
      </c>
      <c r="R5" s="173"/>
      <c r="S5" s="148" t="str">
        <f t="shared" si="0"/>
        <v>1</v>
      </c>
      <c r="T5" s="148" t="str">
        <f t="shared" si="1"/>
        <v>1</v>
      </c>
      <c r="U5" s="148" t="str">
        <f t="shared" si="2"/>
        <v>0</v>
      </c>
      <c r="V5" s="148" t="str">
        <f>IF(AND((OR('步驟1. 先填【114-1申請總表】第8列之B欄至CN欄'!$N$11="弱勢家庭子女",'步驟1. 先填【114-1申請總表】第8列之B欄至CN欄'!$N$11="弱勢家庭身障學生或身障人士子女")),U5*(G5=0)),"1","0")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73"/>
      <c r="M6" s="143"/>
      <c r="N6" s="173"/>
      <c r="O6" s="173"/>
      <c r="P6" s="173"/>
      <c r="Q6" s="173">
        <v>0</v>
      </c>
      <c r="R6" s="173"/>
      <c r="S6" s="148" t="str">
        <f t="shared" si="0"/>
        <v>1</v>
      </c>
      <c r="T6" s="148" t="str">
        <f t="shared" si="1"/>
        <v>1</v>
      </c>
      <c r="U6" s="148" t="str">
        <f t="shared" si="2"/>
        <v>0</v>
      </c>
      <c r="V6" s="148" t="str">
        <f>IF(AND((OR('步驟1. 先填【114-1申請總表】第8列之B欄至CN欄'!$N$11="弱勢家庭子女",'步驟1. 先填【114-1申請總表】第8列之B欄至CN欄'!$N$11="弱勢家庭身障學生或身障人士子女")),U6*(G6=0)),"1","0")</f>
        <v>0</v>
      </c>
      <c r="W6" s="148" t="str">
        <f t="shared" si="3"/>
        <v>N</v>
      </c>
      <c r="X6" s="746"/>
      <c r="Y6" s="624"/>
      <c r="Z6" s="626"/>
      <c r="AA6" s="626"/>
      <c r="AB6" s="626"/>
      <c r="AC6" s="616"/>
      <c r="AD6" s="616"/>
      <c r="AE6" s="616"/>
    </row>
    <row r="7" spans="1:31" s="161" customFormat="1" ht="49.95" customHeight="1">
      <c r="A7" s="143"/>
      <c r="B7" s="81"/>
      <c r="C7" s="114"/>
      <c r="D7" s="114"/>
      <c r="E7" s="114"/>
      <c r="F7" s="114"/>
      <c r="G7" s="114">
        <v>0</v>
      </c>
      <c r="H7" s="114">
        <v>0</v>
      </c>
      <c r="I7" s="114"/>
      <c r="J7" s="114"/>
      <c r="K7" s="114"/>
      <c r="L7" s="173"/>
      <c r="M7" s="143"/>
      <c r="N7" s="173"/>
      <c r="O7" s="173"/>
      <c r="P7" s="173"/>
      <c r="Q7" s="173">
        <v>0</v>
      </c>
      <c r="R7" s="173"/>
      <c r="S7" s="148" t="str">
        <f t="shared" si="0"/>
        <v>1</v>
      </c>
      <c r="T7" s="148" t="str">
        <f t="shared" si="1"/>
        <v>1</v>
      </c>
      <c r="U7" s="148" t="str">
        <f t="shared" si="2"/>
        <v>0</v>
      </c>
      <c r="V7" s="148" t="str">
        <f>IF(AND((OR('步驟1. 先填【114-1申請總表】第8列之B欄至CN欄'!$N$11="弱勢家庭子女",'步驟1. 先填【114-1申請總表】第8列之B欄至CN欄'!$N$11="弱勢家庭身障學生或身障人士子女")),U7*(G7=0)),"1","0")</f>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73"/>
      <c r="M8" s="143"/>
      <c r="N8" s="173"/>
      <c r="O8" s="173"/>
      <c r="P8" s="173"/>
      <c r="Q8" s="173">
        <v>0</v>
      </c>
      <c r="R8" s="173"/>
      <c r="S8" s="148" t="str">
        <f t="shared" si="0"/>
        <v>1</v>
      </c>
      <c r="T8" s="148" t="str">
        <f t="shared" si="1"/>
        <v>1</v>
      </c>
      <c r="U8" s="148" t="str">
        <f t="shared" si="2"/>
        <v>0</v>
      </c>
      <c r="V8" s="148" t="str">
        <f>IF(AND((OR('步驟1. 先填【114-1申請總表】第8列之B欄至CN欄'!$N$11="弱勢家庭子女",'步驟1. 先填【114-1申請總表】第8列之B欄至CN欄'!$N$11="弱勢家庭身障學生或身障人士子女")),U8*(G8=0)),"1","0")</f>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73"/>
      <c r="M9" s="143"/>
      <c r="N9" s="173"/>
      <c r="O9" s="173"/>
      <c r="P9" s="173"/>
      <c r="Q9" s="173">
        <v>0</v>
      </c>
      <c r="R9" s="173"/>
      <c r="S9" s="148" t="str">
        <f t="shared" si="0"/>
        <v>1</v>
      </c>
      <c r="T9" s="148" t="str">
        <f t="shared" si="1"/>
        <v>1</v>
      </c>
      <c r="U9" s="148" t="str">
        <f t="shared" si="2"/>
        <v>0</v>
      </c>
      <c r="V9" s="148" t="str">
        <f>IF(AND((OR('步驟1. 先填【114-1申請總表】第8列之B欄至CN欄'!$N$11="弱勢家庭子女",'步驟1. 先填【114-1申請總表】第8列之B欄至CN欄'!$N$11="弱勢家庭身障學生或身障人士子女")),U9*(G9=0)),"1","0")</f>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73"/>
      <c r="M10" s="143"/>
      <c r="N10" s="173"/>
      <c r="O10" s="173"/>
      <c r="P10" s="173"/>
      <c r="Q10" s="173">
        <v>0</v>
      </c>
      <c r="R10" s="173"/>
      <c r="S10" s="148" t="str">
        <f t="shared" si="0"/>
        <v>1</v>
      </c>
      <c r="T10" s="148" t="str">
        <f t="shared" si="1"/>
        <v>1</v>
      </c>
      <c r="U10" s="148" t="str">
        <f t="shared" si="2"/>
        <v>0</v>
      </c>
      <c r="V10" s="148" t="str">
        <f>IF(AND((OR('步驟1. 先填【114-1申請總表】第8列之B欄至CN欄'!$N$11="弱勢家庭子女",'步驟1. 先填【114-1申請總表】第8列之B欄至CN欄'!$N$11="弱勢家庭身障學生或身障人士子女")),U10*(G10=0)),"1","0")</f>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73"/>
      <c r="M11" s="143"/>
      <c r="N11" s="173"/>
      <c r="O11" s="173"/>
      <c r="P11" s="173"/>
      <c r="Q11" s="173">
        <v>0</v>
      </c>
      <c r="R11" s="173"/>
      <c r="S11" s="148" t="str">
        <f t="shared" si="0"/>
        <v>1</v>
      </c>
      <c r="T11" s="148" t="str">
        <f t="shared" si="1"/>
        <v>1</v>
      </c>
      <c r="U11" s="148" t="str">
        <f t="shared" si="2"/>
        <v>0</v>
      </c>
      <c r="V11" s="148" t="str">
        <f>IF(AND((OR('步驟1. 先填【114-1申請總表】第8列之B欄至CN欄'!$N$11="弱勢家庭子女",'步驟1. 先填【114-1申請總表】第8列之B欄至CN欄'!$N$11="弱勢家庭身障學生或身障人士子女")),U11*(G11=0)),"1","0")</f>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73"/>
      <c r="M12" s="143"/>
      <c r="N12" s="173"/>
      <c r="O12" s="173"/>
      <c r="P12" s="173"/>
      <c r="Q12" s="173">
        <v>0</v>
      </c>
      <c r="R12" s="173"/>
      <c r="S12" s="148" t="str">
        <f t="shared" si="0"/>
        <v>1</v>
      </c>
      <c r="T12" s="148" t="str">
        <f t="shared" si="1"/>
        <v>1</v>
      </c>
      <c r="U12" s="148" t="str">
        <f t="shared" si="2"/>
        <v>0</v>
      </c>
      <c r="V12" s="148" t="str">
        <f>IF(AND((OR('步驟1. 先填【114-1申請總表】第8列之B欄至CN欄'!$N$11="弱勢家庭子女",'步驟1. 先填【114-1申請總表】第8列之B欄至CN欄'!$N$11="弱勢家庭身障學生或身障人士子女")),U12*(G12=0)),"1","0")</f>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73"/>
      <c r="M13" s="143"/>
      <c r="N13" s="173"/>
      <c r="O13" s="173"/>
      <c r="P13" s="173"/>
      <c r="Q13" s="173">
        <v>0</v>
      </c>
      <c r="R13" s="173"/>
      <c r="S13" s="148" t="str">
        <f t="shared" si="0"/>
        <v>1</v>
      </c>
      <c r="T13" s="148" t="str">
        <f t="shared" si="1"/>
        <v>1</v>
      </c>
      <c r="U13" s="148" t="str">
        <f t="shared" si="2"/>
        <v>0</v>
      </c>
      <c r="V13" s="148" t="str">
        <f>IF(AND((OR('步驟1. 先填【114-1申請總表】第8列之B欄至CN欄'!$N$11="弱勢家庭子女",'步驟1. 先填【114-1申請總表】第8列之B欄至CN欄'!$N$11="弱勢家庭身障學生或身障人士子女")),U13*(G13=0)),"1","0")</f>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73"/>
      <c r="M14" s="143"/>
      <c r="N14" s="173"/>
      <c r="O14" s="173"/>
      <c r="P14" s="173"/>
      <c r="Q14" s="173">
        <v>0</v>
      </c>
      <c r="R14" s="173"/>
      <c r="S14" s="148" t="str">
        <f t="shared" si="0"/>
        <v>1</v>
      </c>
      <c r="T14" s="148" t="str">
        <f t="shared" si="1"/>
        <v>1</v>
      </c>
      <c r="U14" s="148" t="str">
        <f t="shared" si="2"/>
        <v>0</v>
      </c>
      <c r="V14" s="148" t="str">
        <f>IF(AND((OR('步驟1. 先填【114-1申請總表】第8列之B欄至CN欄'!$N$11="弱勢家庭子女",'步驟1. 先填【114-1申請總表】第8列之B欄至CN欄'!$N$11="弱勢家庭身障學生或身障人士子女")),U14*(G14=0)),"1","0")</f>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73"/>
      <c r="M15" s="143"/>
      <c r="N15" s="173"/>
      <c r="O15" s="173"/>
      <c r="P15" s="173"/>
      <c r="Q15" s="173">
        <v>0</v>
      </c>
      <c r="R15" s="173"/>
      <c r="S15" s="148" t="str">
        <f t="shared" si="0"/>
        <v>1</v>
      </c>
      <c r="T15" s="148" t="str">
        <f t="shared" si="1"/>
        <v>1</v>
      </c>
      <c r="U15" s="148" t="str">
        <f t="shared" si="2"/>
        <v>0</v>
      </c>
      <c r="V15" s="148" t="str">
        <f>IF(AND((OR('步驟1. 先填【114-1申請總表】第8列之B欄至CN欄'!$N$11="弱勢家庭子女",'步驟1. 先填【114-1申請總表】第8列之B欄至CN欄'!$N$11="弱勢家庭身障學生或身障人士子女")),U15*(G15=0)),"1","0")</f>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73"/>
      <c r="M16" s="143"/>
      <c r="N16" s="173"/>
      <c r="O16" s="173"/>
      <c r="P16" s="173"/>
      <c r="Q16" s="173">
        <v>0</v>
      </c>
      <c r="R16" s="173"/>
      <c r="S16" s="148" t="str">
        <f t="shared" si="0"/>
        <v>1</v>
      </c>
      <c r="T16" s="148" t="str">
        <f t="shared" si="1"/>
        <v>1</v>
      </c>
      <c r="U16" s="148" t="str">
        <f t="shared" si="2"/>
        <v>0</v>
      </c>
      <c r="V16" s="148" t="str">
        <f>IF(AND((OR('步驟1. 先填【114-1申請總表】第8列之B欄至CN欄'!$N$11="弱勢家庭子女",'步驟1. 先填【114-1申請總表】第8列之B欄至CN欄'!$N$11="弱勢家庭身障學生或身障人士子女")),U16*(G16=0)),"1","0")</f>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73"/>
      <c r="M17" s="143"/>
      <c r="N17" s="173"/>
      <c r="O17" s="173"/>
      <c r="P17" s="173"/>
      <c r="Q17" s="173">
        <v>0</v>
      </c>
      <c r="R17" s="173"/>
      <c r="S17" s="148" t="str">
        <f t="shared" si="0"/>
        <v>1</v>
      </c>
      <c r="T17" s="148" t="str">
        <f t="shared" si="1"/>
        <v>1</v>
      </c>
      <c r="U17" s="148" t="str">
        <f t="shared" si="2"/>
        <v>0</v>
      </c>
      <c r="V17" s="148" t="str">
        <f>IF(AND((OR('步驟1. 先填【114-1申請總表】第8列之B欄至CN欄'!$N$11="弱勢家庭子女",'步驟1. 先填【114-1申請總表】第8列之B欄至CN欄'!$N$11="弱勢家庭身障學生或身障人士子女")),U17*(G17=0)),"1","0")</f>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73"/>
      <c r="M18" s="143"/>
      <c r="N18" s="173"/>
      <c r="O18" s="173"/>
      <c r="P18" s="173"/>
      <c r="Q18" s="173">
        <v>0</v>
      </c>
      <c r="R18" s="173"/>
      <c r="S18" s="148" t="str">
        <f t="shared" si="0"/>
        <v>1</v>
      </c>
      <c r="T18" s="148" t="str">
        <f t="shared" si="1"/>
        <v>1</v>
      </c>
      <c r="U18" s="148" t="str">
        <f t="shared" si="2"/>
        <v>0</v>
      </c>
      <c r="V18" s="148" t="str">
        <f>IF(AND((OR('步驟1. 先填【114-1申請總表】第8列之B欄至CN欄'!$N$11="弱勢家庭子女",'步驟1. 先填【114-1申請總表】第8列之B欄至CN欄'!$N$11="弱勢家庭身障學生或身障人士子女")),U18*(G18=0)),"1","0")</f>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73"/>
      <c r="M19" s="143"/>
      <c r="N19" s="173"/>
      <c r="O19" s="173"/>
      <c r="P19" s="173"/>
      <c r="Q19" s="173">
        <v>0</v>
      </c>
      <c r="R19" s="173"/>
      <c r="S19" s="148" t="str">
        <f t="shared" si="0"/>
        <v>1</v>
      </c>
      <c r="T19" s="148" t="str">
        <f t="shared" si="1"/>
        <v>1</v>
      </c>
      <c r="U19" s="148" t="str">
        <f t="shared" si="2"/>
        <v>0</v>
      </c>
      <c r="V19" s="148" t="str">
        <f>IF(AND((OR('步驟1. 先填【114-1申請總表】第8列之B欄至CN欄'!$N$11="弱勢家庭子女",'步驟1. 先填【114-1申請總表】第8列之B欄至CN欄'!$N$11="弱勢家庭身障學生或身障人士子女")),U19*(G19=0)),"1","0")</f>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73"/>
      <c r="M20" s="143"/>
      <c r="N20" s="173"/>
      <c r="O20" s="173"/>
      <c r="P20" s="173"/>
      <c r="Q20" s="173">
        <v>0</v>
      </c>
      <c r="R20" s="173"/>
      <c r="S20" s="148" t="str">
        <f t="shared" si="0"/>
        <v>1</v>
      </c>
      <c r="T20" s="148" t="str">
        <f t="shared" si="1"/>
        <v>1</v>
      </c>
      <c r="U20" s="148" t="str">
        <f t="shared" si="2"/>
        <v>0</v>
      </c>
      <c r="V20" s="148" t="str">
        <f>IF(AND((OR('步驟1. 先填【114-1申請總表】第8列之B欄至CN欄'!$N$11="弱勢家庭子女",'步驟1. 先填【114-1申請總表】第8列之B欄至CN欄'!$N$11="弱勢家庭身障學生或身障人士子女")),U20*(G20=0)),"1","0")</f>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73"/>
      <c r="M21" s="143"/>
      <c r="N21" s="173"/>
      <c r="O21" s="173"/>
      <c r="P21" s="173"/>
      <c r="Q21" s="173">
        <v>0</v>
      </c>
      <c r="R21" s="173"/>
      <c r="S21" s="148" t="str">
        <f t="shared" si="0"/>
        <v>1</v>
      </c>
      <c r="T21" s="148" t="str">
        <f t="shared" si="1"/>
        <v>1</v>
      </c>
      <c r="U21" s="148" t="str">
        <f t="shared" si="2"/>
        <v>0</v>
      </c>
      <c r="V21" s="148" t="str">
        <f>IF(AND((OR('步驟1. 先填【114-1申請總表】第8列之B欄至CN欄'!$N$11="弱勢家庭子女",'步驟1. 先填【114-1申請總表】第8列之B欄至CN欄'!$N$11="弱勢家庭身障學生或身障人士子女")),U21*(G21=0)),"1","0")</f>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73"/>
      <c r="M22" s="143"/>
      <c r="N22" s="173"/>
      <c r="O22" s="173"/>
      <c r="P22" s="173"/>
      <c r="Q22" s="173">
        <v>0</v>
      </c>
      <c r="R22" s="173"/>
      <c r="S22" s="148" t="str">
        <f t="shared" si="0"/>
        <v>1</v>
      </c>
      <c r="T22" s="148" t="str">
        <f t="shared" si="1"/>
        <v>1</v>
      </c>
      <c r="U22" s="148" t="str">
        <f t="shared" si="2"/>
        <v>0</v>
      </c>
      <c r="V22" s="148" t="str">
        <f>IF(AND((OR('步驟1. 先填【114-1申請總表】第8列之B欄至CN欄'!$N$11="弱勢家庭子女",'步驟1. 先填【114-1申請總表】第8列之B欄至CN欄'!$N$11="弱勢家庭身障學生或身障人士子女")),U22*(G22=0)),"1","0")</f>
        <v>0</v>
      </c>
      <c r="W22" s="148" t="str">
        <f t="shared" si="3"/>
        <v>N</v>
      </c>
      <c r="X22" s="747"/>
      <c r="Y22" s="625"/>
      <c r="Z22" s="626"/>
      <c r="AA22" s="626"/>
      <c r="AB22" s="626"/>
      <c r="AC22" s="616"/>
      <c r="AD22" s="616"/>
      <c r="AE22" s="616"/>
    </row>
    <row r="23" spans="1:31" s="162" customFormat="1" ht="49.95" customHeight="1">
      <c r="A23" s="742" t="s">
        <v>504</v>
      </c>
      <c r="B23" s="743"/>
      <c r="C23" s="743"/>
      <c r="D23" s="743"/>
      <c r="E23" s="743"/>
      <c r="F23" s="743"/>
      <c r="G23" s="743"/>
      <c r="H23" s="743"/>
      <c r="I23" s="743"/>
      <c r="J23" s="743"/>
      <c r="K23" s="743"/>
      <c r="L23" s="743"/>
      <c r="M23" s="744"/>
      <c r="N23" s="172">
        <f>SUM(N4:N22)</f>
        <v>0</v>
      </c>
      <c r="O23" s="172">
        <f>SUM(O4:O22)</f>
        <v>0</v>
      </c>
      <c r="P23" s="172">
        <f>SUM(P4:P22)</f>
        <v>0</v>
      </c>
      <c r="Q23" s="172">
        <f>SUM(Q4:Q22)</f>
        <v>0</v>
      </c>
      <c r="R23" s="172">
        <f>SUM(R4:R22)</f>
        <v>0</v>
      </c>
      <c r="S23" s="149"/>
      <c r="T23" s="149"/>
      <c r="U23" s="149"/>
      <c r="V23" s="149"/>
      <c r="W23" s="150"/>
      <c r="X23" s="85">
        <f>X4</f>
        <v>1</v>
      </c>
      <c r="Y23" s="41">
        <f>Y4</f>
        <v>0</v>
      </c>
      <c r="Z23" s="626"/>
      <c r="AA23" s="626"/>
      <c r="AB23" s="626"/>
      <c r="AC23" s="616"/>
      <c r="AD23" s="616"/>
      <c r="AE23" s="616"/>
    </row>
    <row r="25" spans="1:31" s="60" customFormat="1" ht="19.8">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59.4">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79.2">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84" priority="14" operator="containsText" text="0">
      <formula>NOT(ISERROR(SEARCH("0",S4)))</formula>
    </cfRule>
  </conditionalFormatting>
  <conditionalFormatting sqref="U4:U22">
    <cfRule type="containsText" dxfId="283" priority="13" operator="containsText" text="0">
      <formula>NOT(ISERROR(SEARCH("0",U4)))</formula>
    </cfRule>
  </conditionalFormatting>
  <conditionalFormatting sqref="V4:V22">
    <cfRule type="containsText" dxfId="282" priority="12" operator="containsText" text="1">
      <formula>NOT(ISERROR(SEARCH("1",V4)))</formula>
    </cfRule>
  </conditionalFormatting>
  <conditionalFormatting sqref="W4:W22 A23">
    <cfRule type="containsText" dxfId="281" priority="11" operator="containsText" text="Y">
      <formula>NOT(ISERROR(SEARCH("Y",A4)))</formula>
    </cfRule>
  </conditionalFormatting>
  <conditionalFormatting sqref="AC4:AE4">
    <cfRule type="cellIs" dxfId="280" priority="9" stopIfTrue="1" operator="equal">
      <formula>"身份空白"</formula>
    </cfRule>
    <cfRule type="cellIs" dxfId="279" priority="10"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4"/>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A8" sqref="A8"/>
    </sheetView>
  </sheetViews>
  <sheetFormatPr defaultColWidth="8.88671875" defaultRowHeight="15"/>
  <cols>
    <col min="1" max="1" width="17.88671875" style="7" customWidth="1"/>
    <col min="2" max="2" width="16" style="8" customWidth="1"/>
    <col min="3" max="3" width="11.33203125" style="7" customWidth="1"/>
    <col min="4" max="4" width="12.77734375" style="7" customWidth="1"/>
    <col min="5" max="5" width="10.77734375" style="7" customWidth="1"/>
    <col min="6" max="6" width="11.77734375" style="7" customWidth="1"/>
    <col min="7" max="8" width="11.109375" style="7" customWidth="1"/>
    <col min="9" max="9" width="11.77734375" style="7" customWidth="1"/>
    <col min="10" max="10" width="27.21875" style="9" customWidth="1"/>
    <col min="11" max="11" width="24.21875" style="7" customWidth="1"/>
    <col min="12" max="12" width="20.5546875" style="10" customWidth="1"/>
    <col min="13" max="13" width="17.77734375" style="7" customWidth="1"/>
    <col min="14" max="18" width="21.88671875" style="11" customWidth="1"/>
    <col min="19" max="20" width="18.88671875" style="7" customWidth="1"/>
    <col min="21" max="21" width="15.5546875" style="7" customWidth="1"/>
    <col min="22" max="22" width="18.109375" style="7" customWidth="1"/>
    <col min="23" max="23" width="15" style="7" customWidth="1"/>
    <col min="24" max="24" width="14" style="7" customWidth="1"/>
    <col min="25" max="25" width="14.33203125" style="12" customWidth="1"/>
    <col min="26" max="31" width="18.66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1" customFormat="1" ht="49.95" customHeight="1">
      <c r="A4" s="113">
        <v>1</v>
      </c>
      <c r="B4" s="147">
        <f>'步驟1. 先填【114-1申請總表】第8列之B欄至CN欄'!G12</f>
        <v>0</v>
      </c>
      <c r="C4" s="143"/>
      <c r="D4" s="113">
        <v>1</v>
      </c>
      <c r="E4" s="113">
        <v>1</v>
      </c>
      <c r="F4" s="113">
        <v>0</v>
      </c>
      <c r="G4" s="114">
        <v>0</v>
      </c>
      <c r="H4" s="114">
        <v>0</v>
      </c>
      <c r="I4" s="113">
        <v>1</v>
      </c>
      <c r="J4" s="113" t="str">
        <f>'步驟1. 先填【114-1申請總表】第8列之B欄至CN欄'!C8</f>
        <v>臺中市立臺中女子高級中等學校</v>
      </c>
      <c r="K4" s="113">
        <v>2</v>
      </c>
      <c r="L4" s="173"/>
      <c r="M4" s="143">
        <v>1</v>
      </c>
      <c r="N4" s="173"/>
      <c r="O4" s="173"/>
      <c r="P4" s="173"/>
      <c r="Q4" s="173"/>
      <c r="R4" s="173"/>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先填【114-1申請總表】第8列之B欄至CN欄'!$N$12="弱勢家庭子女",'步驟1. 先填【114-1申請總表】第8列之B欄至CN欄'!$N$12="弱勢家庭身障學生或身障人士子女")),U4*(G4=0)),"1","0")</f>
        <v>0</v>
      </c>
      <c r="W4" s="148" t="str">
        <f t="shared" ref="W4:W22" si="3">IF(U4*V4,"Y","N")</f>
        <v>N</v>
      </c>
      <c r="X4" s="745">
        <f>COUNTIF(U4:U22,"1")</f>
        <v>1</v>
      </c>
      <c r="Y4" s="623">
        <f>'步驟1. 先填【114-1申請總表】第8列之B欄至CN欄'!N12</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14"/>
      <c r="E5" s="114"/>
      <c r="F5" s="114"/>
      <c r="G5" s="114">
        <v>0</v>
      </c>
      <c r="H5" s="114">
        <v>0</v>
      </c>
      <c r="I5" s="114"/>
      <c r="J5" s="114"/>
      <c r="K5" s="114"/>
      <c r="L5" s="173"/>
      <c r="M5" s="143"/>
      <c r="N5" s="173"/>
      <c r="O5" s="173"/>
      <c r="P5" s="173"/>
      <c r="Q5" s="173"/>
      <c r="R5" s="173"/>
      <c r="S5" s="148" t="str">
        <f t="shared" si="0"/>
        <v>1</v>
      </c>
      <c r="T5" s="148" t="str">
        <f t="shared" si="1"/>
        <v>1</v>
      </c>
      <c r="U5" s="148" t="str">
        <f t="shared" si="2"/>
        <v>0</v>
      </c>
      <c r="V5" s="148" t="str">
        <f>IF(AND((OR('步驟1. 先填【114-1申請總表】第8列之B欄至CN欄'!$N$12="弱勢家庭子女",'步驟1. 先填【114-1申請總表】第8列之B欄至CN欄'!$N$12="弱勢家庭身障學生或身障人士子女")),U5*(G5=0)),"1","0")</f>
        <v>0</v>
      </c>
      <c r="W5" s="148" t="str">
        <f t="shared" si="3"/>
        <v>N</v>
      </c>
      <c r="X5" s="746"/>
      <c r="Y5" s="624"/>
      <c r="Z5" s="626"/>
      <c r="AA5" s="626"/>
      <c r="AB5" s="626"/>
      <c r="AC5" s="616"/>
      <c r="AD5" s="616"/>
      <c r="AE5" s="616"/>
    </row>
    <row r="6" spans="1:31" s="161" customFormat="1" ht="49.95" customHeight="1">
      <c r="A6" s="143"/>
      <c r="B6" s="114"/>
      <c r="C6" s="143"/>
      <c r="D6" s="114"/>
      <c r="E6" s="114"/>
      <c r="F6" s="114"/>
      <c r="G6" s="114">
        <v>0</v>
      </c>
      <c r="H6" s="114">
        <v>0</v>
      </c>
      <c r="I6" s="114"/>
      <c r="J6" s="114"/>
      <c r="K6" s="114"/>
      <c r="L6" s="173"/>
      <c r="M6" s="143"/>
      <c r="N6" s="173"/>
      <c r="O6" s="173"/>
      <c r="P6" s="173"/>
      <c r="Q6" s="173"/>
      <c r="R6" s="173"/>
      <c r="S6" s="148" t="str">
        <f t="shared" si="0"/>
        <v>1</v>
      </c>
      <c r="T6" s="148" t="str">
        <f t="shared" si="1"/>
        <v>1</v>
      </c>
      <c r="U6" s="148" t="str">
        <f t="shared" si="2"/>
        <v>0</v>
      </c>
      <c r="V6" s="148" t="str">
        <f>IF(AND((OR('步驟1. 先填【114-1申請總表】第8列之B欄至CN欄'!$N$12="弱勢家庭子女",'步驟1. 先填【114-1申請總表】第8列之B欄至CN欄'!$N$12="弱勢家庭身障學生或身障人士子女")),U6*(G6=0)),"1","0")</f>
        <v>0</v>
      </c>
      <c r="W6" s="148" t="str">
        <f t="shared" si="3"/>
        <v>N</v>
      </c>
      <c r="X6" s="746"/>
      <c r="Y6" s="624"/>
      <c r="Z6" s="626"/>
      <c r="AA6" s="626"/>
      <c r="AB6" s="626"/>
      <c r="AC6" s="616"/>
      <c r="AD6" s="616"/>
      <c r="AE6" s="616"/>
    </row>
    <row r="7" spans="1:31" s="161" customFormat="1" ht="49.95" customHeight="1">
      <c r="A7" s="143"/>
      <c r="B7" s="81"/>
      <c r="C7" s="143"/>
      <c r="D7" s="114"/>
      <c r="E7" s="114"/>
      <c r="F7" s="114"/>
      <c r="G7" s="114">
        <v>0</v>
      </c>
      <c r="H7" s="114">
        <v>0</v>
      </c>
      <c r="I7" s="114"/>
      <c r="J7" s="114"/>
      <c r="K7" s="114"/>
      <c r="L7" s="173"/>
      <c r="M7" s="143"/>
      <c r="N7" s="173"/>
      <c r="O7" s="173"/>
      <c r="P7" s="173"/>
      <c r="Q7" s="173"/>
      <c r="R7" s="173"/>
      <c r="S7" s="148" t="str">
        <f t="shared" si="0"/>
        <v>1</v>
      </c>
      <c r="T7" s="148" t="str">
        <f t="shared" si="1"/>
        <v>1</v>
      </c>
      <c r="U7" s="148" t="str">
        <f t="shared" si="2"/>
        <v>0</v>
      </c>
      <c r="V7" s="148" t="str">
        <f>IF(AND((OR('步驟1. 先填【114-1申請總表】第8列之B欄至CN欄'!$N$12="弱勢家庭子女",'步驟1. 先填【114-1申請總表】第8列之B欄至CN欄'!$N$12="弱勢家庭身障學生或身障人士子女")),U7*(G7=0)),"1","0")</f>
        <v>0</v>
      </c>
      <c r="W7" s="148" t="str">
        <f t="shared" si="3"/>
        <v>N</v>
      </c>
      <c r="X7" s="746"/>
      <c r="Y7" s="624"/>
      <c r="Z7" s="626"/>
      <c r="AA7" s="626"/>
      <c r="AB7" s="626"/>
      <c r="AC7" s="616"/>
      <c r="AD7" s="616"/>
      <c r="AE7" s="616"/>
    </row>
    <row r="8" spans="1:31" s="161" customFormat="1" ht="49.95" customHeight="1">
      <c r="A8" s="143"/>
      <c r="B8" s="114"/>
      <c r="C8" s="143"/>
      <c r="D8" s="114"/>
      <c r="E8" s="114"/>
      <c r="F8" s="114"/>
      <c r="G8" s="114">
        <v>0</v>
      </c>
      <c r="H8" s="114">
        <v>0</v>
      </c>
      <c r="I8" s="114"/>
      <c r="J8" s="114"/>
      <c r="K8" s="114"/>
      <c r="L8" s="173"/>
      <c r="M8" s="143"/>
      <c r="N8" s="173"/>
      <c r="O8" s="173"/>
      <c r="P8" s="173"/>
      <c r="Q8" s="173"/>
      <c r="R8" s="173"/>
      <c r="S8" s="148" t="str">
        <f t="shared" si="0"/>
        <v>1</v>
      </c>
      <c r="T8" s="148" t="str">
        <f t="shared" si="1"/>
        <v>1</v>
      </c>
      <c r="U8" s="148" t="str">
        <f t="shared" si="2"/>
        <v>0</v>
      </c>
      <c r="V8" s="148" t="str">
        <f>IF(AND((OR('步驟1. 先填【114-1申請總表】第8列之B欄至CN欄'!$N$12="弱勢家庭子女",'步驟1. 先填【114-1申請總表】第8列之B欄至CN欄'!$N$12="弱勢家庭身障學生或身障人士子女")),U8*(G8=0)),"1","0")</f>
        <v>0</v>
      </c>
      <c r="W8" s="148" t="str">
        <f t="shared" si="3"/>
        <v>N</v>
      </c>
      <c r="X8" s="746"/>
      <c r="Y8" s="624"/>
      <c r="Z8" s="626"/>
      <c r="AA8" s="626"/>
      <c r="AB8" s="626"/>
      <c r="AC8" s="616"/>
      <c r="AD8" s="616"/>
      <c r="AE8" s="616"/>
    </row>
    <row r="9" spans="1:31" s="161" customFormat="1" ht="49.95" customHeight="1">
      <c r="A9" s="143"/>
      <c r="B9" s="114"/>
      <c r="C9" s="143"/>
      <c r="D9" s="114"/>
      <c r="E9" s="114"/>
      <c r="F9" s="114"/>
      <c r="G9" s="114">
        <v>0</v>
      </c>
      <c r="H9" s="114">
        <v>0</v>
      </c>
      <c r="I9" s="114"/>
      <c r="J9" s="114"/>
      <c r="K9" s="114"/>
      <c r="L9" s="173"/>
      <c r="M9" s="143"/>
      <c r="N9" s="173"/>
      <c r="O9" s="173"/>
      <c r="P9" s="173"/>
      <c r="Q9" s="173"/>
      <c r="R9" s="173"/>
      <c r="S9" s="148" t="str">
        <f t="shared" si="0"/>
        <v>1</v>
      </c>
      <c r="T9" s="148" t="str">
        <f t="shared" si="1"/>
        <v>1</v>
      </c>
      <c r="U9" s="148" t="str">
        <f t="shared" si="2"/>
        <v>0</v>
      </c>
      <c r="V9" s="148" t="str">
        <f>IF(AND((OR('步驟1. 先填【114-1申請總表】第8列之B欄至CN欄'!$N$12="弱勢家庭子女",'步驟1. 先填【114-1申請總表】第8列之B欄至CN欄'!$N$12="弱勢家庭身障學生或身障人士子女")),U9*(G9=0)),"1","0")</f>
        <v>0</v>
      </c>
      <c r="W9" s="148" t="str">
        <f t="shared" si="3"/>
        <v>N</v>
      </c>
      <c r="X9" s="746"/>
      <c r="Y9" s="624"/>
      <c r="Z9" s="626"/>
      <c r="AA9" s="626"/>
      <c r="AB9" s="626"/>
      <c r="AC9" s="616"/>
      <c r="AD9" s="616"/>
      <c r="AE9" s="616"/>
    </row>
    <row r="10" spans="1:31" s="161" customFormat="1" ht="49.95" customHeight="1">
      <c r="A10" s="143"/>
      <c r="B10" s="114"/>
      <c r="C10" s="143"/>
      <c r="D10" s="114"/>
      <c r="E10" s="114"/>
      <c r="F10" s="114"/>
      <c r="G10" s="114">
        <v>0</v>
      </c>
      <c r="H10" s="114">
        <v>0</v>
      </c>
      <c r="I10" s="114"/>
      <c r="J10" s="114"/>
      <c r="K10" s="114"/>
      <c r="L10" s="173"/>
      <c r="M10" s="143"/>
      <c r="N10" s="173"/>
      <c r="O10" s="173"/>
      <c r="P10" s="173"/>
      <c r="Q10" s="173"/>
      <c r="R10" s="173"/>
      <c r="S10" s="148" t="str">
        <f t="shared" si="0"/>
        <v>1</v>
      </c>
      <c r="T10" s="148" t="str">
        <f t="shared" si="1"/>
        <v>1</v>
      </c>
      <c r="U10" s="148" t="str">
        <f t="shared" si="2"/>
        <v>0</v>
      </c>
      <c r="V10" s="148" t="str">
        <f>IF(AND((OR('步驟1. 先填【114-1申請總表】第8列之B欄至CN欄'!$N$12="弱勢家庭子女",'步驟1. 先填【114-1申請總表】第8列之B欄至CN欄'!$N$12="弱勢家庭身障學生或身障人士子女")),U10*(G10=0)),"1","0")</f>
        <v>0</v>
      </c>
      <c r="W10" s="148" t="str">
        <f t="shared" si="3"/>
        <v>N</v>
      </c>
      <c r="X10" s="746"/>
      <c r="Y10" s="624"/>
      <c r="Z10" s="626"/>
      <c r="AA10" s="626"/>
      <c r="AB10" s="626"/>
      <c r="AC10" s="616"/>
      <c r="AD10" s="616"/>
      <c r="AE10" s="616"/>
    </row>
    <row r="11" spans="1:31" s="161" customFormat="1" ht="49.95" customHeight="1">
      <c r="A11" s="143"/>
      <c r="B11" s="114"/>
      <c r="C11" s="143"/>
      <c r="D11" s="114"/>
      <c r="E11" s="114"/>
      <c r="F11" s="114"/>
      <c r="G11" s="114">
        <v>0</v>
      </c>
      <c r="H11" s="114">
        <v>0</v>
      </c>
      <c r="I11" s="114"/>
      <c r="J11" s="114"/>
      <c r="K11" s="114"/>
      <c r="L11" s="173"/>
      <c r="M11" s="143"/>
      <c r="N11" s="173"/>
      <c r="O11" s="173"/>
      <c r="P11" s="173"/>
      <c r="Q11" s="173"/>
      <c r="R11" s="173"/>
      <c r="S11" s="148" t="str">
        <f t="shared" si="0"/>
        <v>1</v>
      </c>
      <c r="T11" s="148" t="str">
        <f t="shared" si="1"/>
        <v>1</v>
      </c>
      <c r="U11" s="148" t="str">
        <f t="shared" si="2"/>
        <v>0</v>
      </c>
      <c r="V11" s="148" t="str">
        <f>IF(AND((OR('步驟1. 先填【114-1申請總表】第8列之B欄至CN欄'!$N$12="弱勢家庭子女",'步驟1. 先填【114-1申請總表】第8列之B欄至CN欄'!$N$12="弱勢家庭身障學生或身障人士子女")),U11*(G11=0)),"1","0")</f>
        <v>0</v>
      </c>
      <c r="W11" s="148" t="str">
        <f t="shared" si="3"/>
        <v>N</v>
      </c>
      <c r="X11" s="746"/>
      <c r="Y11" s="624"/>
      <c r="Z11" s="626"/>
      <c r="AA11" s="626"/>
      <c r="AB11" s="626"/>
      <c r="AC11" s="616"/>
      <c r="AD11" s="616"/>
      <c r="AE11" s="616"/>
    </row>
    <row r="12" spans="1:31" s="161" customFormat="1" ht="49.95" customHeight="1">
      <c r="A12" s="143"/>
      <c r="B12" s="114"/>
      <c r="C12" s="143"/>
      <c r="D12" s="114"/>
      <c r="E12" s="114"/>
      <c r="F12" s="114"/>
      <c r="G12" s="114">
        <v>0</v>
      </c>
      <c r="H12" s="114">
        <v>0</v>
      </c>
      <c r="I12" s="114"/>
      <c r="J12" s="114"/>
      <c r="K12" s="114"/>
      <c r="L12" s="173"/>
      <c r="M12" s="143"/>
      <c r="N12" s="173"/>
      <c r="O12" s="173"/>
      <c r="P12" s="173"/>
      <c r="Q12" s="173"/>
      <c r="R12" s="173"/>
      <c r="S12" s="148" t="str">
        <f t="shared" si="0"/>
        <v>1</v>
      </c>
      <c r="T12" s="148" t="str">
        <f t="shared" si="1"/>
        <v>1</v>
      </c>
      <c r="U12" s="148" t="str">
        <f t="shared" si="2"/>
        <v>0</v>
      </c>
      <c r="V12" s="148" t="str">
        <f>IF(AND((OR('步驟1. 先填【114-1申請總表】第8列之B欄至CN欄'!$N$12="弱勢家庭子女",'步驟1. 先填【114-1申請總表】第8列之B欄至CN欄'!$N$12="弱勢家庭身障學生或身障人士子女")),U12*(G12=0)),"1","0")</f>
        <v>0</v>
      </c>
      <c r="W12" s="148" t="str">
        <f t="shared" si="3"/>
        <v>N</v>
      </c>
      <c r="X12" s="746"/>
      <c r="Y12" s="624"/>
      <c r="Z12" s="626"/>
      <c r="AA12" s="626"/>
      <c r="AB12" s="626"/>
      <c r="AC12" s="616"/>
      <c r="AD12" s="616"/>
      <c r="AE12" s="616"/>
    </row>
    <row r="13" spans="1:31" s="161" customFormat="1" ht="49.95" customHeight="1">
      <c r="A13" s="143"/>
      <c r="B13" s="114"/>
      <c r="C13" s="143"/>
      <c r="D13" s="114"/>
      <c r="E13" s="114"/>
      <c r="F13" s="114"/>
      <c r="G13" s="114">
        <v>0</v>
      </c>
      <c r="H13" s="114">
        <v>0</v>
      </c>
      <c r="I13" s="114"/>
      <c r="J13" s="114"/>
      <c r="K13" s="114"/>
      <c r="L13" s="173"/>
      <c r="M13" s="143"/>
      <c r="N13" s="173"/>
      <c r="O13" s="173"/>
      <c r="P13" s="173"/>
      <c r="Q13" s="173"/>
      <c r="R13" s="173"/>
      <c r="S13" s="148" t="str">
        <f t="shared" si="0"/>
        <v>1</v>
      </c>
      <c r="T13" s="148" t="str">
        <f t="shared" si="1"/>
        <v>1</v>
      </c>
      <c r="U13" s="148" t="str">
        <f t="shared" si="2"/>
        <v>0</v>
      </c>
      <c r="V13" s="148" t="str">
        <f>IF(AND((OR('步驟1. 先填【114-1申請總表】第8列之B欄至CN欄'!$N$12="弱勢家庭子女",'步驟1. 先填【114-1申請總表】第8列之B欄至CN欄'!$N$12="弱勢家庭身障學生或身障人士子女")),U13*(G13=0)),"1","0")</f>
        <v>0</v>
      </c>
      <c r="W13" s="148" t="str">
        <f t="shared" si="3"/>
        <v>N</v>
      </c>
      <c r="X13" s="746"/>
      <c r="Y13" s="624"/>
      <c r="Z13" s="626"/>
      <c r="AA13" s="626"/>
      <c r="AB13" s="626"/>
      <c r="AC13" s="616"/>
      <c r="AD13" s="616"/>
      <c r="AE13" s="616"/>
    </row>
    <row r="14" spans="1:31" s="161" customFormat="1" ht="49.95" customHeight="1">
      <c r="A14" s="143"/>
      <c r="B14" s="114"/>
      <c r="C14" s="143"/>
      <c r="D14" s="114"/>
      <c r="E14" s="114"/>
      <c r="F14" s="114"/>
      <c r="G14" s="114">
        <v>0</v>
      </c>
      <c r="H14" s="114">
        <v>0</v>
      </c>
      <c r="I14" s="114"/>
      <c r="J14" s="114"/>
      <c r="K14" s="114"/>
      <c r="L14" s="173"/>
      <c r="M14" s="143"/>
      <c r="N14" s="173"/>
      <c r="O14" s="173"/>
      <c r="P14" s="173"/>
      <c r="Q14" s="173"/>
      <c r="R14" s="173"/>
      <c r="S14" s="148" t="str">
        <f t="shared" si="0"/>
        <v>1</v>
      </c>
      <c r="T14" s="148" t="str">
        <f t="shared" si="1"/>
        <v>1</v>
      </c>
      <c r="U14" s="148" t="str">
        <f t="shared" si="2"/>
        <v>0</v>
      </c>
      <c r="V14" s="148" t="str">
        <f>IF(AND((OR('步驟1. 先填【114-1申請總表】第8列之B欄至CN欄'!$N$12="弱勢家庭子女",'步驟1. 先填【114-1申請總表】第8列之B欄至CN欄'!$N$12="弱勢家庭身障學生或身障人士子女")),U14*(G14=0)),"1","0")</f>
        <v>0</v>
      </c>
      <c r="W14" s="148" t="str">
        <f t="shared" si="3"/>
        <v>N</v>
      </c>
      <c r="X14" s="746"/>
      <c r="Y14" s="624"/>
      <c r="Z14" s="626"/>
      <c r="AA14" s="626"/>
      <c r="AB14" s="626"/>
      <c r="AC14" s="616"/>
      <c r="AD14" s="616"/>
      <c r="AE14" s="616"/>
    </row>
    <row r="15" spans="1:31" s="161" customFormat="1" ht="49.95" customHeight="1">
      <c r="A15" s="143"/>
      <c r="B15" s="114"/>
      <c r="C15" s="143"/>
      <c r="D15" s="114"/>
      <c r="E15" s="114"/>
      <c r="F15" s="114"/>
      <c r="G15" s="114">
        <v>0</v>
      </c>
      <c r="H15" s="114">
        <v>0</v>
      </c>
      <c r="I15" s="114"/>
      <c r="J15" s="114"/>
      <c r="K15" s="114"/>
      <c r="L15" s="173"/>
      <c r="M15" s="143"/>
      <c r="N15" s="173"/>
      <c r="O15" s="173"/>
      <c r="P15" s="173"/>
      <c r="Q15" s="173"/>
      <c r="R15" s="173"/>
      <c r="S15" s="148" t="str">
        <f t="shared" si="0"/>
        <v>1</v>
      </c>
      <c r="T15" s="148" t="str">
        <f t="shared" si="1"/>
        <v>1</v>
      </c>
      <c r="U15" s="148" t="str">
        <f t="shared" si="2"/>
        <v>0</v>
      </c>
      <c r="V15" s="148" t="str">
        <f>IF(AND((OR('步驟1. 先填【114-1申請總表】第8列之B欄至CN欄'!$N$12="弱勢家庭子女",'步驟1. 先填【114-1申請總表】第8列之B欄至CN欄'!$N$12="弱勢家庭身障學生或身障人士子女")),U15*(G15=0)),"1","0")</f>
        <v>0</v>
      </c>
      <c r="W15" s="148" t="str">
        <f t="shared" si="3"/>
        <v>N</v>
      </c>
      <c r="X15" s="746"/>
      <c r="Y15" s="624"/>
      <c r="Z15" s="626"/>
      <c r="AA15" s="626"/>
      <c r="AB15" s="626"/>
      <c r="AC15" s="616"/>
      <c r="AD15" s="616"/>
      <c r="AE15" s="616"/>
    </row>
    <row r="16" spans="1:31" s="161" customFormat="1" ht="49.95" customHeight="1">
      <c r="A16" s="143"/>
      <c r="B16" s="114"/>
      <c r="C16" s="143"/>
      <c r="D16" s="114"/>
      <c r="E16" s="114"/>
      <c r="F16" s="114"/>
      <c r="G16" s="114">
        <v>0</v>
      </c>
      <c r="H16" s="114">
        <v>0</v>
      </c>
      <c r="I16" s="114"/>
      <c r="J16" s="114"/>
      <c r="K16" s="114"/>
      <c r="L16" s="173"/>
      <c r="M16" s="143"/>
      <c r="N16" s="173"/>
      <c r="O16" s="173"/>
      <c r="P16" s="173"/>
      <c r="Q16" s="173"/>
      <c r="R16" s="173"/>
      <c r="S16" s="148" t="str">
        <f t="shared" si="0"/>
        <v>1</v>
      </c>
      <c r="T16" s="148" t="str">
        <f t="shared" si="1"/>
        <v>1</v>
      </c>
      <c r="U16" s="148" t="str">
        <f t="shared" si="2"/>
        <v>0</v>
      </c>
      <c r="V16" s="148" t="str">
        <f>IF(AND((OR('步驟1. 先填【114-1申請總表】第8列之B欄至CN欄'!$N$12="弱勢家庭子女",'步驟1. 先填【114-1申請總表】第8列之B欄至CN欄'!$N$12="弱勢家庭身障學生或身障人士子女")),U16*(G16=0)),"1","0")</f>
        <v>0</v>
      </c>
      <c r="W16" s="148" t="str">
        <f t="shared" si="3"/>
        <v>N</v>
      </c>
      <c r="X16" s="746"/>
      <c r="Y16" s="624"/>
      <c r="Z16" s="626"/>
      <c r="AA16" s="626"/>
      <c r="AB16" s="626"/>
      <c r="AC16" s="616"/>
      <c r="AD16" s="616"/>
      <c r="AE16" s="616"/>
    </row>
    <row r="17" spans="1:31" s="161" customFormat="1" ht="49.95" customHeight="1">
      <c r="A17" s="143"/>
      <c r="B17" s="114"/>
      <c r="C17" s="143"/>
      <c r="D17" s="114"/>
      <c r="E17" s="114"/>
      <c r="F17" s="114"/>
      <c r="G17" s="114">
        <v>0</v>
      </c>
      <c r="H17" s="114">
        <v>0</v>
      </c>
      <c r="I17" s="114"/>
      <c r="J17" s="114"/>
      <c r="K17" s="114"/>
      <c r="L17" s="173"/>
      <c r="M17" s="143"/>
      <c r="N17" s="173"/>
      <c r="O17" s="173"/>
      <c r="P17" s="173"/>
      <c r="Q17" s="173"/>
      <c r="R17" s="173"/>
      <c r="S17" s="148" t="str">
        <f t="shared" si="0"/>
        <v>1</v>
      </c>
      <c r="T17" s="148" t="str">
        <f t="shared" si="1"/>
        <v>1</v>
      </c>
      <c r="U17" s="148" t="str">
        <f t="shared" si="2"/>
        <v>0</v>
      </c>
      <c r="V17" s="148" t="str">
        <f>IF(AND((OR('步驟1. 先填【114-1申請總表】第8列之B欄至CN欄'!$N$12="弱勢家庭子女",'步驟1. 先填【114-1申請總表】第8列之B欄至CN欄'!$N$12="弱勢家庭身障學生或身障人士子女")),U17*(G17=0)),"1","0")</f>
        <v>0</v>
      </c>
      <c r="W17" s="148" t="str">
        <f t="shared" si="3"/>
        <v>N</v>
      </c>
      <c r="X17" s="746"/>
      <c r="Y17" s="624"/>
      <c r="Z17" s="626"/>
      <c r="AA17" s="626"/>
      <c r="AB17" s="626"/>
      <c r="AC17" s="616"/>
      <c r="AD17" s="616"/>
      <c r="AE17" s="616"/>
    </row>
    <row r="18" spans="1:31" s="161" customFormat="1" ht="49.95" customHeight="1">
      <c r="A18" s="143"/>
      <c r="B18" s="114"/>
      <c r="C18" s="143"/>
      <c r="D18" s="114"/>
      <c r="E18" s="114"/>
      <c r="F18" s="114"/>
      <c r="G18" s="114">
        <v>0</v>
      </c>
      <c r="H18" s="114">
        <v>0</v>
      </c>
      <c r="I18" s="114"/>
      <c r="J18" s="114"/>
      <c r="K18" s="114"/>
      <c r="L18" s="173"/>
      <c r="M18" s="143"/>
      <c r="N18" s="173"/>
      <c r="O18" s="173"/>
      <c r="P18" s="173"/>
      <c r="Q18" s="173"/>
      <c r="R18" s="173"/>
      <c r="S18" s="148" t="str">
        <f t="shared" si="0"/>
        <v>1</v>
      </c>
      <c r="T18" s="148" t="str">
        <f t="shared" si="1"/>
        <v>1</v>
      </c>
      <c r="U18" s="148" t="str">
        <f t="shared" si="2"/>
        <v>0</v>
      </c>
      <c r="V18" s="148" t="str">
        <f>IF(AND((OR('步驟1. 先填【114-1申請總表】第8列之B欄至CN欄'!$N$12="弱勢家庭子女",'步驟1. 先填【114-1申請總表】第8列之B欄至CN欄'!$N$12="弱勢家庭身障學生或身障人士子女")),U18*(G18=0)),"1","0")</f>
        <v>0</v>
      </c>
      <c r="W18" s="148" t="str">
        <f t="shared" si="3"/>
        <v>N</v>
      </c>
      <c r="X18" s="746"/>
      <c r="Y18" s="624"/>
      <c r="Z18" s="626"/>
      <c r="AA18" s="626"/>
      <c r="AB18" s="626"/>
      <c r="AC18" s="616"/>
      <c r="AD18" s="616"/>
      <c r="AE18" s="616"/>
    </row>
    <row r="19" spans="1:31" s="161" customFormat="1" ht="49.95" customHeight="1">
      <c r="A19" s="143"/>
      <c r="B19" s="114"/>
      <c r="C19" s="143"/>
      <c r="D19" s="114"/>
      <c r="E19" s="114"/>
      <c r="F19" s="114"/>
      <c r="G19" s="114">
        <v>0</v>
      </c>
      <c r="H19" s="114">
        <v>0</v>
      </c>
      <c r="I19" s="114"/>
      <c r="J19" s="114"/>
      <c r="K19" s="114"/>
      <c r="L19" s="173"/>
      <c r="M19" s="143"/>
      <c r="N19" s="173"/>
      <c r="O19" s="173"/>
      <c r="P19" s="173"/>
      <c r="Q19" s="173"/>
      <c r="R19" s="173"/>
      <c r="S19" s="148" t="str">
        <f t="shared" si="0"/>
        <v>1</v>
      </c>
      <c r="T19" s="148" t="str">
        <f t="shared" si="1"/>
        <v>1</v>
      </c>
      <c r="U19" s="148" t="str">
        <f t="shared" si="2"/>
        <v>0</v>
      </c>
      <c r="V19" s="148" t="str">
        <f>IF(AND((OR('步驟1. 先填【114-1申請總表】第8列之B欄至CN欄'!$N$12="弱勢家庭子女",'步驟1. 先填【114-1申請總表】第8列之B欄至CN欄'!$N$12="弱勢家庭身障學生或身障人士子女")),U19*(G19=0)),"1","0")</f>
        <v>0</v>
      </c>
      <c r="W19" s="148" t="str">
        <f t="shared" si="3"/>
        <v>N</v>
      </c>
      <c r="X19" s="746"/>
      <c r="Y19" s="624"/>
      <c r="Z19" s="626"/>
      <c r="AA19" s="626"/>
      <c r="AB19" s="626"/>
      <c r="AC19" s="616"/>
      <c r="AD19" s="616"/>
      <c r="AE19" s="616"/>
    </row>
    <row r="20" spans="1:31" s="161" customFormat="1" ht="49.95" customHeight="1">
      <c r="A20" s="143"/>
      <c r="B20" s="114"/>
      <c r="C20" s="143"/>
      <c r="D20" s="114"/>
      <c r="E20" s="114"/>
      <c r="F20" s="114"/>
      <c r="G20" s="114">
        <v>0</v>
      </c>
      <c r="H20" s="114">
        <v>0</v>
      </c>
      <c r="I20" s="114"/>
      <c r="J20" s="114"/>
      <c r="K20" s="114"/>
      <c r="L20" s="173"/>
      <c r="M20" s="143"/>
      <c r="N20" s="173"/>
      <c r="O20" s="173"/>
      <c r="P20" s="173"/>
      <c r="Q20" s="173"/>
      <c r="R20" s="173"/>
      <c r="S20" s="148" t="str">
        <f t="shared" si="0"/>
        <v>1</v>
      </c>
      <c r="T20" s="148" t="str">
        <f t="shared" si="1"/>
        <v>1</v>
      </c>
      <c r="U20" s="148" t="str">
        <f t="shared" si="2"/>
        <v>0</v>
      </c>
      <c r="V20" s="148" t="str">
        <f>IF(AND((OR('步驟1. 先填【114-1申請總表】第8列之B欄至CN欄'!$N$12="弱勢家庭子女",'步驟1. 先填【114-1申請總表】第8列之B欄至CN欄'!$N$12="弱勢家庭身障學生或身障人士子女")),U20*(G20=0)),"1","0")</f>
        <v>0</v>
      </c>
      <c r="W20" s="148" t="str">
        <f t="shared" si="3"/>
        <v>N</v>
      </c>
      <c r="X20" s="746"/>
      <c r="Y20" s="624"/>
      <c r="Z20" s="626"/>
      <c r="AA20" s="626"/>
      <c r="AB20" s="626"/>
      <c r="AC20" s="616"/>
      <c r="AD20" s="616"/>
      <c r="AE20" s="616"/>
    </row>
    <row r="21" spans="1:31" s="161" customFormat="1" ht="49.95" customHeight="1">
      <c r="A21" s="143"/>
      <c r="B21" s="114"/>
      <c r="C21" s="143"/>
      <c r="D21" s="114"/>
      <c r="E21" s="114"/>
      <c r="F21" s="114"/>
      <c r="G21" s="114">
        <v>0</v>
      </c>
      <c r="H21" s="114">
        <v>0</v>
      </c>
      <c r="I21" s="114"/>
      <c r="J21" s="114"/>
      <c r="K21" s="114"/>
      <c r="L21" s="173"/>
      <c r="M21" s="143"/>
      <c r="N21" s="173"/>
      <c r="O21" s="173"/>
      <c r="P21" s="173"/>
      <c r="Q21" s="173"/>
      <c r="R21" s="173"/>
      <c r="S21" s="148" t="str">
        <f t="shared" si="0"/>
        <v>1</v>
      </c>
      <c r="T21" s="148" t="str">
        <f t="shared" si="1"/>
        <v>1</v>
      </c>
      <c r="U21" s="148" t="str">
        <f t="shared" si="2"/>
        <v>0</v>
      </c>
      <c r="V21" s="148" t="str">
        <f>IF(AND((OR('步驟1. 先填【114-1申請總表】第8列之B欄至CN欄'!$N$12="弱勢家庭子女",'步驟1. 先填【114-1申請總表】第8列之B欄至CN欄'!$N$12="弱勢家庭身障學生或身障人士子女")),U21*(G21=0)),"1","0")</f>
        <v>0</v>
      </c>
      <c r="W21" s="148" t="str">
        <f t="shared" si="3"/>
        <v>N</v>
      </c>
      <c r="X21" s="746"/>
      <c r="Y21" s="624"/>
      <c r="Z21" s="626"/>
      <c r="AA21" s="626"/>
      <c r="AB21" s="626"/>
      <c r="AC21" s="616"/>
      <c r="AD21" s="616"/>
      <c r="AE21" s="616"/>
    </row>
    <row r="22" spans="1:31" s="161" customFormat="1" ht="49.95" customHeight="1">
      <c r="A22" s="143"/>
      <c r="B22" s="114"/>
      <c r="C22" s="143"/>
      <c r="D22" s="114"/>
      <c r="E22" s="114"/>
      <c r="F22" s="114"/>
      <c r="G22" s="114">
        <v>0</v>
      </c>
      <c r="H22" s="114">
        <v>0</v>
      </c>
      <c r="I22" s="114"/>
      <c r="J22" s="114"/>
      <c r="K22" s="114"/>
      <c r="L22" s="173"/>
      <c r="M22" s="143"/>
      <c r="N22" s="173"/>
      <c r="O22" s="173"/>
      <c r="P22" s="173"/>
      <c r="Q22" s="173"/>
      <c r="R22" s="173"/>
      <c r="S22" s="148" t="str">
        <f t="shared" si="0"/>
        <v>1</v>
      </c>
      <c r="T22" s="148" t="str">
        <f t="shared" si="1"/>
        <v>1</v>
      </c>
      <c r="U22" s="148" t="str">
        <f t="shared" si="2"/>
        <v>0</v>
      </c>
      <c r="V22" s="148" t="str">
        <f>IF(AND((OR('步驟1. 先填【114-1申請總表】第8列之B欄至CN欄'!$N$12="弱勢家庭子女",'步驟1. 先填【114-1申請總表】第8列之B欄至CN欄'!$N$12="弱勢家庭身障學生或身障人士子女")),U22*(G22=0)),"1","0")</f>
        <v>0</v>
      </c>
      <c r="W22" s="148" t="str">
        <f t="shared" si="3"/>
        <v>N</v>
      </c>
      <c r="X22" s="747"/>
      <c r="Y22" s="625"/>
      <c r="Z22" s="626"/>
      <c r="AA22" s="626"/>
      <c r="AB22" s="626"/>
      <c r="AC22" s="616"/>
      <c r="AD22" s="616"/>
      <c r="AE22" s="616"/>
    </row>
    <row r="23" spans="1:31" s="179" customFormat="1" ht="45" customHeight="1">
      <c r="A23" s="748" t="s">
        <v>2</v>
      </c>
      <c r="B23" s="749"/>
      <c r="C23" s="749"/>
      <c r="D23" s="749"/>
      <c r="E23" s="749"/>
      <c r="F23" s="749"/>
      <c r="G23" s="749"/>
      <c r="H23" s="749"/>
      <c r="I23" s="749"/>
      <c r="J23" s="749"/>
      <c r="K23" s="749"/>
      <c r="L23" s="749"/>
      <c r="M23" s="750"/>
      <c r="N23" s="174">
        <f>SUM(N4:N22)</f>
        <v>0</v>
      </c>
      <c r="O23" s="174">
        <f>SUM(O4:O22)</f>
        <v>0</v>
      </c>
      <c r="P23" s="174">
        <f>SUM(P4:P22)</f>
        <v>0</v>
      </c>
      <c r="Q23" s="174">
        <f>SUM(Q4:Q22)</f>
        <v>0</v>
      </c>
      <c r="R23" s="174">
        <f>SUM(R4:R22)</f>
        <v>0</v>
      </c>
      <c r="S23" s="175"/>
      <c r="T23" s="175"/>
      <c r="U23" s="175"/>
      <c r="V23" s="175"/>
      <c r="W23" s="176"/>
      <c r="X23" s="177">
        <f>X4</f>
        <v>1</v>
      </c>
      <c r="Y23" s="178">
        <f>Y4</f>
        <v>0</v>
      </c>
      <c r="Z23" s="626"/>
      <c r="AA23" s="626"/>
      <c r="AB23" s="626"/>
      <c r="AC23" s="616"/>
      <c r="AD23" s="616"/>
      <c r="AE23" s="616"/>
    </row>
    <row r="25" spans="1:31" s="60" customFormat="1" ht="19.8">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row r="56" spans="1:31">
      <c r="J56" s="112"/>
      <c r="K56" s="8"/>
      <c r="Z56" s="120"/>
      <c r="AA56" s="120"/>
      <c r="AB56" s="120"/>
      <c r="AC56" s="120"/>
      <c r="AD56" s="120"/>
      <c r="AE56" s="120"/>
    </row>
    <row r="57" spans="1:31">
      <c r="J57" s="112"/>
      <c r="K57" s="8"/>
      <c r="Z57" s="120"/>
      <c r="AA57" s="120"/>
      <c r="AB57" s="120"/>
      <c r="AC57" s="120"/>
      <c r="AD57" s="120"/>
      <c r="AE57" s="120"/>
    </row>
    <row r="58" spans="1:31">
      <c r="J58" s="112"/>
      <c r="K58" s="8"/>
      <c r="Z58" s="120"/>
      <c r="AA58" s="120"/>
      <c r="AB58" s="120"/>
      <c r="AC58" s="120"/>
      <c r="AD58" s="120"/>
      <c r="AE58" s="120"/>
    </row>
    <row r="59" spans="1:31">
      <c r="J59" s="112"/>
      <c r="K59" s="8"/>
      <c r="Z59" s="120"/>
      <c r="AA59" s="120"/>
      <c r="AB59" s="120"/>
      <c r="AC59" s="120"/>
      <c r="AD59" s="120"/>
      <c r="AE59" s="120"/>
    </row>
    <row r="60" spans="1:31">
      <c r="J60" s="112"/>
      <c r="K60" s="8"/>
      <c r="Z60" s="120"/>
      <c r="AA60" s="120"/>
      <c r="AB60" s="120"/>
      <c r="AC60" s="120"/>
      <c r="AD60" s="120"/>
      <c r="AE60" s="120"/>
    </row>
    <row r="61" spans="1:31">
      <c r="J61" s="112"/>
      <c r="K61" s="8"/>
      <c r="Z61" s="120"/>
      <c r="AA61" s="120"/>
      <c r="AB61" s="120"/>
      <c r="AC61" s="120"/>
      <c r="AD61" s="120"/>
      <c r="AE61" s="120"/>
    </row>
    <row r="62" spans="1:31">
      <c r="J62" s="112"/>
      <c r="K62" s="8"/>
      <c r="Z62" s="120"/>
      <c r="AA62" s="120"/>
      <c r="AB62" s="120"/>
      <c r="AC62" s="120"/>
      <c r="AD62" s="120"/>
      <c r="AE62" s="120"/>
    </row>
    <row r="63" spans="1:31">
      <c r="J63" s="112"/>
      <c r="K63" s="8"/>
      <c r="Z63" s="120"/>
      <c r="AA63" s="120"/>
      <c r="AB63" s="120"/>
      <c r="AC63" s="120"/>
      <c r="AD63" s="120"/>
      <c r="AE63" s="120"/>
    </row>
    <row r="64" spans="1:31">
      <c r="J64" s="112"/>
      <c r="K64" s="8"/>
      <c r="Z64" s="120"/>
      <c r="AA64" s="120"/>
      <c r="AB64" s="120"/>
      <c r="AC64" s="120"/>
      <c r="AD64" s="120"/>
      <c r="AE64" s="120"/>
    </row>
    <row r="65" spans="10:31">
      <c r="J65" s="112"/>
      <c r="K65" s="8"/>
      <c r="Z65" s="120"/>
      <c r="AA65" s="120"/>
      <c r="AB65" s="120"/>
      <c r="AC65" s="120"/>
      <c r="AD65" s="120"/>
      <c r="AE65" s="120"/>
    </row>
    <row r="66" spans="10:31">
      <c r="J66" s="112"/>
      <c r="K66" s="8"/>
      <c r="Z66" s="120"/>
      <c r="AA66" s="120"/>
      <c r="AB66" s="120"/>
      <c r="AC66" s="120"/>
      <c r="AD66" s="120"/>
      <c r="AE66" s="120"/>
    </row>
    <row r="67" spans="10:31">
      <c r="J67" s="112"/>
      <c r="K67" s="8"/>
      <c r="Z67" s="120"/>
      <c r="AA67" s="120"/>
      <c r="AB67" s="120"/>
      <c r="AC67" s="120"/>
      <c r="AD67" s="120"/>
      <c r="AE67" s="120"/>
    </row>
    <row r="68" spans="10:31">
      <c r="J68" s="112"/>
      <c r="K68" s="8"/>
      <c r="Z68" s="120"/>
      <c r="AA68" s="120"/>
      <c r="AB68" s="120"/>
      <c r="AC68" s="120"/>
      <c r="AD68" s="120"/>
      <c r="AE68" s="120"/>
    </row>
    <row r="69" spans="10:31">
      <c r="J69" s="112"/>
      <c r="K69" s="8"/>
      <c r="Z69" s="120"/>
      <c r="AA69" s="120"/>
      <c r="AB69" s="120"/>
      <c r="AC69" s="120"/>
      <c r="AD69" s="120"/>
      <c r="AE69"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78" priority="9" operator="containsText" text="0">
      <formula>NOT(ISERROR(SEARCH("0",S4)))</formula>
    </cfRule>
  </conditionalFormatting>
  <conditionalFormatting sqref="U4:U22">
    <cfRule type="containsText" dxfId="277" priority="8" operator="containsText" text="0">
      <formula>NOT(ISERROR(SEARCH("0",U4)))</formula>
    </cfRule>
  </conditionalFormatting>
  <conditionalFormatting sqref="V4:V22">
    <cfRule type="containsText" dxfId="276" priority="7" operator="containsText" text="1">
      <formula>NOT(ISERROR(SEARCH("1",V4)))</formula>
    </cfRule>
  </conditionalFormatting>
  <conditionalFormatting sqref="W4:W22 A23">
    <cfRule type="containsText" dxfId="275" priority="6" operator="containsText" text="Y">
      <formula>NOT(ISERROR(SEARCH("Y",A4)))</formula>
    </cfRule>
  </conditionalFormatting>
  <conditionalFormatting sqref="AC4:AE4">
    <cfRule type="cellIs" dxfId="274" priority="4" stopIfTrue="1" operator="equal">
      <formula>"身份空白"</formula>
    </cfRule>
    <cfRule type="cellIs" dxfId="27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5"/>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 style="8" customWidth="1"/>
    <col min="3" max="3" width="10.88671875" style="7" customWidth="1"/>
    <col min="4" max="5" width="13.5546875" style="7" customWidth="1"/>
    <col min="6" max="6" width="12.6640625" style="7" customWidth="1"/>
    <col min="7" max="7" width="11.33203125" style="7" customWidth="1"/>
    <col min="8" max="8" width="12" style="7" customWidth="1"/>
    <col min="9" max="9" width="11.88671875" style="7" customWidth="1"/>
    <col min="10" max="10" width="25.77734375" style="9" customWidth="1"/>
    <col min="11" max="11" width="25.109375" style="7" customWidth="1"/>
    <col min="12" max="12" width="18.6640625" style="10" customWidth="1"/>
    <col min="13" max="13" width="21.33203125" style="7" customWidth="1"/>
    <col min="14" max="16" width="19.6640625" style="11" customWidth="1"/>
    <col min="17" max="17" width="15.21875" style="11" customWidth="1"/>
    <col min="18" max="18" width="19.6640625" style="11" customWidth="1"/>
    <col min="19" max="20" width="20.21875" style="7" customWidth="1"/>
    <col min="21" max="21" width="16.5546875" style="7" customWidth="1"/>
    <col min="22" max="22" width="17.33203125" style="7" customWidth="1"/>
    <col min="23" max="23" width="16" style="7" customWidth="1"/>
    <col min="24" max="24" width="14.109375" style="7" customWidth="1"/>
    <col min="25" max="25" width="19" style="12" customWidth="1"/>
    <col min="26" max="31" width="19.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2.4"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5" customHeight="1">
      <c r="A4" s="135">
        <v>1</v>
      </c>
      <c r="B4" s="201">
        <f>'步驟1. 先填【114-1申請總表】第8列之B欄至CN欄'!G13</f>
        <v>0</v>
      </c>
      <c r="C4" s="79"/>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先填【114-1申請總表】第8列之B欄至CN欄'!$N$13="弱勢家庭子女",'步驟1. 先填【114-1申請總表】第8列之B欄至CN欄'!$N$13="弱勢家庭身障學生或身障人士子女")),U4*(G4=0)),"1","0")</f>
        <v>0</v>
      </c>
      <c r="W4" s="78" t="str">
        <f t="shared" ref="W4:W22" si="3">IF(U4*V4,"Y","N")</f>
        <v>N</v>
      </c>
      <c r="X4" s="620">
        <f>COUNTIF(U4:U22,"1")</f>
        <v>1</v>
      </c>
      <c r="Y4" s="623">
        <f>'步驟1. 先填【114-1申請總表】第8列之B欄至CN欄'!N13</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9"/>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IF(AND((OR('步驟1. 先填【114-1申請總表】第8列之B欄至CN欄'!$N$13="弱勢家庭子女",'步驟1. 先填【114-1申請總表】第8列之B欄至CN欄'!$N$13="弱勢家庭身障學生或身障人士子女")),U5*(G5=0)),"1","0")</f>
        <v>0</v>
      </c>
      <c r="W5" s="78" t="str">
        <f t="shared" si="3"/>
        <v>N</v>
      </c>
      <c r="X5" s="621"/>
      <c r="Y5" s="624"/>
      <c r="Z5" s="626"/>
      <c r="AA5" s="626"/>
      <c r="AB5" s="626"/>
      <c r="AC5" s="616"/>
      <c r="AD5" s="616"/>
      <c r="AE5" s="616"/>
    </row>
    <row r="6" spans="1:31" s="163" customFormat="1" ht="49.95" customHeight="1">
      <c r="A6" s="77"/>
      <c r="B6" s="79"/>
      <c r="C6" s="79"/>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IF(AND((OR('步驟1. 先填【114-1申請總表】第8列之B欄至CN欄'!$N$13="弱勢家庭子女",'步驟1. 先填【114-1申請總表】第8列之B欄至CN欄'!$N$13="弱勢家庭身障學生或身障人士子女")),U6*(G6=0)),"1","0")</f>
        <v>0</v>
      </c>
      <c r="W6" s="78" t="str">
        <f t="shared" si="3"/>
        <v>N</v>
      </c>
      <c r="X6" s="621"/>
      <c r="Y6" s="624"/>
      <c r="Z6" s="626"/>
      <c r="AA6" s="626"/>
      <c r="AB6" s="626"/>
      <c r="AC6" s="616"/>
      <c r="AD6" s="616"/>
      <c r="AE6" s="616"/>
    </row>
    <row r="7" spans="1:31" s="163" customFormat="1" ht="49.95" customHeight="1">
      <c r="A7" s="77"/>
      <c r="B7" s="79"/>
      <c r="C7" s="79"/>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IF(AND((OR('步驟1. 先填【114-1申請總表】第8列之B欄至CN欄'!$N$13="弱勢家庭子女",'步驟1. 先填【114-1申請總表】第8列之B欄至CN欄'!$N$13="弱勢家庭身障學生或身障人士子女")),U7*(G7=0)),"1","0")</f>
        <v>0</v>
      </c>
      <c r="W7" s="78" t="str">
        <f t="shared" si="3"/>
        <v>N</v>
      </c>
      <c r="X7" s="621"/>
      <c r="Y7" s="624"/>
      <c r="Z7" s="626"/>
      <c r="AA7" s="626"/>
      <c r="AB7" s="626"/>
      <c r="AC7" s="616"/>
      <c r="AD7" s="616"/>
      <c r="AE7" s="616"/>
    </row>
    <row r="8" spans="1:31" s="163" customFormat="1" ht="49.95" customHeight="1">
      <c r="A8" s="77"/>
      <c r="B8" s="79"/>
      <c r="C8" s="79"/>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IF(AND((OR('步驟1. 先填【114-1申請總表】第8列之B欄至CN欄'!$N$13="弱勢家庭子女",'步驟1. 先填【114-1申請總表】第8列之B欄至CN欄'!$N$13="弱勢家庭身障學生或身障人士子女")),U8*(G8=0)),"1","0")</f>
        <v>0</v>
      </c>
      <c r="W8" s="78" t="str">
        <f t="shared" si="3"/>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IF(AND((OR('步驟1. 先填【114-1申請總表】第8列之B欄至CN欄'!$N$13="弱勢家庭子女",'步驟1. 先填【114-1申請總表】第8列之B欄至CN欄'!$N$13="弱勢家庭身障學生或身障人士子女")),U9*(G9=0)),"1","0")</f>
        <v>0</v>
      </c>
      <c r="W9" s="78" t="str">
        <f t="shared" si="3"/>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IF(AND((OR('步驟1. 先填【114-1申請總表】第8列之B欄至CN欄'!$N$13="弱勢家庭子女",'步驟1. 先填【114-1申請總表】第8列之B欄至CN欄'!$N$13="弱勢家庭身障學生或身障人士子女")),U10*(G10=0)),"1","0")</f>
        <v>0</v>
      </c>
      <c r="W10" s="78" t="str">
        <f t="shared" si="3"/>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IF(AND((OR('步驟1. 先填【114-1申請總表】第8列之B欄至CN欄'!$N$13="弱勢家庭子女",'步驟1. 先填【114-1申請總表】第8列之B欄至CN欄'!$N$13="弱勢家庭身障學生或身障人士子女")),U11*(G11=0)),"1","0")</f>
        <v>0</v>
      </c>
      <c r="W11" s="78" t="str">
        <f t="shared" si="3"/>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IF(AND((OR('步驟1. 先填【114-1申請總表】第8列之B欄至CN欄'!$N$13="弱勢家庭子女",'步驟1. 先填【114-1申請總表】第8列之B欄至CN欄'!$N$13="弱勢家庭身障學生或身障人士子女")),U12*(G12=0)),"1","0")</f>
        <v>0</v>
      </c>
      <c r="W12" s="78" t="str">
        <f t="shared" si="3"/>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IF(AND((OR('步驟1. 先填【114-1申請總表】第8列之B欄至CN欄'!$N$13="弱勢家庭子女",'步驟1. 先填【114-1申請總表】第8列之B欄至CN欄'!$N$13="弱勢家庭身障學生或身障人士子女")),U13*(G13=0)),"1","0")</f>
        <v>0</v>
      </c>
      <c r="W13" s="78" t="str">
        <f t="shared" si="3"/>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IF(AND((OR('步驟1. 先填【114-1申請總表】第8列之B欄至CN欄'!$N$13="弱勢家庭子女",'步驟1. 先填【114-1申請總表】第8列之B欄至CN欄'!$N$13="弱勢家庭身障學生或身障人士子女")),U14*(G14=0)),"1","0")</f>
        <v>0</v>
      </c>
      <c r="W14" s="78" t="str">
        <f t="shared" si="3"/>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IF(AND((OR('步驟1. 先填【114-1申請總表】第8列之B欄至CN欄'!$N$13="弱勢家庭子女",'步驟1. 先填【114-1申請總表】第8列之B欄至CN欄'!$N$13="弱勢家庭身障學生或身障人士子女")),U15*(G15=0)),"1","0")</f>
        <v>0</v>
      </c>
      <c r="W15" s="78" t="str">
        <f t="shared" si="3"/>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IF(AND((OR('步驟1. 先填【114-1申請總表】第8列之B欄至CN欄'!$N$13="弱勢家庭子女",'步驟1. 先填【114-1申請總表】第8列之B欄至CN欄'!$N$13="弱勢家庭身障學生或身障人士子女")),U16*(G16=0)),"1","0")</f>
        <v>0</v>
      </c>
      <c r="W16" s="78" t="str">
        <f t="shared" si="3"/>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IF(AND((OR('步驟1. 先填【114-1申請總表】第8列之B欄至CN欄'!$N$13="弱勢家庭子女",'步驟1. 先填【114-1申請總表】第8列之B欄至CN欄'!$N$13="弱勢家庭身障學生或身障人士子女")),U17*(G17=0)),"1","0")</f>
        <v>0</v>
      </c>
      <c r="W17" s="78" t="str">
        <f t="shared" si="3"/>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IF(AND((OR('步驟1. 先填【114-1申請總表】第8列之B欄至CN欄'!$N$13="弱勢家庭子女",'步驟1. 先填【114-1申請總表】第8列之B欄至CN欄'!$N$13="弱勢家庭身障學生或身障人士子女")),U18*(G18=0)),"1","0")</f>
        <v>0</v>
      </c>
      <c r="W18" s="78" t="str">
        <f t="shared" si="3"/>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IF(AND((OR('步驟1. 先填【114-1申請總表】第8列之B欄至CN欄'!$N$13="弱勢家庭子女",'步驟1. 先填【114-1申請總表】第8列之B欄至CN欄'!$N$13="弱勢家庭身障學生或身障人士子女")),U19*(G19=0)),"1","0")</f>
        <v>0</v>
      </c>
      <c r="W19" s="78" t="str">
        <f t="shared" si="3"/>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IF(AND((OR('步驟1. 先填【114-1申請總表】第8列之B欄至CN欄'!$N$13="弱勢家庭子女",'步驟1. 先填【114-1申請總表】第8列之B欄至CN欄'!$N$13="弱勢家庭身障學生或身障人士子女")),U20*(G20=0)),"1","0")</f>
        <v>0</v>
      </c>
      <c r="W20" s="78" t="str">
        <f t="shared" si="3"/>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IF(AND((OR('步驟1. 先填【114-1申請總表】第8列之B欄至CN欄'!$N$13="弱勢家庭子女",'步驟1. 先填【114-1申請總表】第8列之B欄至CN欄'!$N$13="弱勢家庭身障學生或身障人士子女")),U21*(G21=0)),"1","0")</f>
        <v>0</v>
      </c>
      <c r="W21" s="78" t="str">
        <f t="shared" si="3"/>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IF(AND((OR('步驟1. 先填【114-1申請總表】第8列之B欄至CN欄'!$N$13="弱勢家庭子女",'步驟1. 先填【114-1申請總表】第8列之B欄至CN欄'!$N$13="弱勢家庭身障學生或身障人士子女")),U22*(G22=0)),"1","0")</f>
        <v>0</v>
      </c>
      <c r="W22" s="78" t="str">
        <f t="shared" si="3"/>
        <v>N</v>
      </c>
      <c r="X22" s="622"/>
      <c r="Y22" s="625"/>
      <c r="Z22" s="626"/>
      <c r="AA22" s="626"/>
      <c r="AB22" s="626"/>
      <c r="AC22" s="616"/>
      <c r="AD22" s="616"/>
      <c r="AE22" s="616"/>
    </row>
    <row r="23" spans="1:31" s="164" customFormat="1" ht="54"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9.8">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row r="56" spans="1:31">
      <c r="J56" s="112"/>
      <c r="K56" s="8"/>
      <c r="Z56" s="120"/>
      <c r="AA56" s="120"/>
      <c r="AB56" s="120"/>
      <c r="AC56" s="120"/>
      <c r="AD56" s="120"/>
      <c r="AE56" s="120"/>
    </row>
    <row r="57" spans="1:31">
      <c r="J57" s="112"/>
      <c r="K57" s="8"/>
      <c r="Z57" s="120"/>
      <c r="AA57" s="120"/>
      <c r="AB57" s="120"/>
      <c r="AC57" s="120"/>
      <c r="AD57" s="120"/>
      <c r="AE57" s="120"/>
    </row>
    <row r="58" spans="1:31">
      <c r="J58" s="112"/>
      <c r="K58" s="8"/>
      <c r="Z58" s="120"/>
      <c r="AA58" s="120"/>
      <c r="AB58" s="120"/>
      <c r="AC58" s="120"/>
      <c r="AD58" s="120"/>
      <c r="AE58" s="120"/>
    </row>
    <row r="59" spans="1:31">
      <c r="J59" s="112"/>
      <c r="K59" s="8"/>
      <c r="Z59" s="120"/>
      <c r="AA59" s="120"/>
      <c r="AB59" s="120"/>
      <c r="AC59" s="120"/>
      <c r="AD59" s="120"/>
      <c r="AE59" s="120"/>
    </row>
    <row r="60" spans="1:31">
      <c r="J60" s="112"/>
      <c r="K60" s="8"/>
      <c r="Z60" s="120"/>
      <c r="AA60" s="120"/>
      <c r="AB60" s="120"/>
      <c r="AC60" s="120"/>
      <c r="AD60" s="120"/>
      <c r="AE60" s="120"/>
    </row>
    <row r="61" spans="1:31">
      <c r="J61" s="112"/>
      <c r="K61" s="8"/>
      <c r="Z61" s="120"/>
      <c r="AA61" s="120"/>
      <c r="AB61" s="120"/>
      <c r="AC61" s="120"/>
      <c r="AD61" s="120"/>
      <c r="AE61" s="120"/>
    </row>
    <row r="62" spans="1:31">
      <c r="J62" s="112"/>
      <c r="K62" s="8"/>
      <c r="Z62" s="120"/>
      <c r="AA62" s="120"/>
      <c r="AB62" s="120"/>
      <c r="AC62" s="120"/>
      <c r="AD62" s="120"/>
      <c r="AE62" s="120"/>
    </row>
    <row r="63" spans="1:31">
      <c r="J63" s="112"/>
      <c r="K63" s="8"/>
      <c r="Z63" s="120"/>
      <c r="AA63" s="120"/>
      <c r="AB63" s="120"/>
      <c r="AC63" s="120"/>
      <c r="AD63" s="120"/>
      <c r="AE63" s="120"/>
    </row>
    <row r="64" spans="1:31">
      <c r="J64" s="112"/>
      <c r="K64" s="8"/>
      <c r="Z64" s="120"/>
      <c r="AA64" s="120"/>
      <c r="AB64" s="120"/>
      <c r="AC64" s="120"/>
      <c r="AD64" s="120"/>
      <c r="AE64" s="120"/>
    </row>
    <row r="65" spans="10:31">
      <c r="J65" s="112"/>
      <c r="K65" s="8"/>
      <c r="Z65" s="120"/>
      <c r="AA65" s="120"/>
      <c r="AB65" s="120"/>
      <c r="AC65" s="120"/>
      <c r="AD65" s="120"/>
      <c r="AE65" s="120"/>
    </row>
    <row r="66" spans="10:31">
      <c r="J66" s="112"/>
      <c r="K66" s="8"/>
      <c r="Z66" s="120"/>
      <c r="AA66" s="120"/>
      <c r="AB66" s="120"/>
      <c r="AC66" s="120"/>
      <c r="AD66" s="120"/>
      <c r="AE66" s="120"/>
    </row>
    <row r="67" spans="10:31">
      <c r="J67" s="112"/>
      <c r="K67" s="8"/>
      <c r="Z67" s="120"/>
      <c r="AA67" s="120"/>
      <c r="AB67" s="120"/>
      <c r="AC67" s="120"/>
      <c r="AD67" s="120"/>
      <c r="AE67" s="120"/>
    </row>
    <row r="68" spans="10:31">
      <c r="J68" s="112"/>
      <c r="K68" s="8"/>
      <c r="Z68" s="120"/>
      <c r="AA68" s="120"/>
      <c r="AB68" s="120"/>
      <c r="AC68" s="120"/>
      <c r="AD68" s="120"/>
      <c r="AE68" s="120"/>
    </row>
    <row r="69" spans="10:31">
      <c r="J69" s="112"/>
      <c r="K69" s="8"/>
      <c r="Z69" s="120"/>
      <c r="AA69" s="120"/>
      <c r="AB69" s="120"/>
      <c r="AC69" s="120"/>
      <c r="AD69" s="120"/>
      <c r="AE69"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72" priority="9" operator="containsText" text="0">
      <formula>NOT(ISERROR(SEARCH("0",S4)))</formula>
    </cfRule>
  </conditionalFormatting>
  <conditionalFormatting sqref="U4:U22">
    <cfRule type="containsText" dxfId="271" priority="8" operator="containsText" text="0">
      <formula>NOT(ISERROR(SEARCH("0",U4)))</formula>
    </cfRule>
  </conditionalFormatting>
  <conditionalFormatting sqref="V4:V22">
    <cfRule type="containsText" dxfId="270" priority="7" operator="containsText" text="1">
      <formula>NOT(ISERROR(SEARCH("1",V4)))</formula>
    </cfRule>
  </conditionalFormatting>
  <conditionalFormatting sqref="W4:W22 A23">
    <cfRule type="containsText" dxfId="269" priority="6" operator="containsText" text="Y">
      <formula>NOT(ISERROR(SEARCH("Y",A4)))</formula>
    </cfRule>
  </conditionalFormatting>
  <conditionalFormatting sqref="AC4:AE4">
    <cfRule type="cellIs" dxfId="268" priority="4" stopIfTrue="1" operator="equal">
      <formula>"身份空白"</formula>
    </cfRule>
    <cfRule type="cellIs" dxfId="26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6"/>
  <dimension ref="A1:AE69"/>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6.44140625" style="8" customWidth="1"/>
    <col min="3" max="3" width="13.109375" style="7" customWidth="1"/>
    <col min="4" max="4" width="14.88671875" style="7" customWidth="1"/>
    <col min="5" max="5" width="13" style="7" customWidth="1"/>
    <col min="6" max="6" width="13.44140625" style="7" customWidth="1"/>
    <col min="7" max="7" width="12.21875" style="7" customWidth="1"/>
    <col min="8" max="8" width="12.6640625" style="7" customWidth="1"/>
    <col min="9" max="9" width="13.44140625" style="7" customWidth="1"/>
    <col min="10" max="10" width="26.109375" style="9" customWidth="1"/>
    <col min="11" max="11" width="22.21875" style="7" customWidth="1"/>
    <col min="12" max="12" width="18.77734375" style="10" customWidth="1"/>
    <col min="13" max="13" width="18.109375" style="7" customWidth="1"/>
    <col min="14" max="16" width="21.6640625" style="11" customWidth="1"/>
    <col min="17" max="17" width="13.5546875" style="11" customWidth="1"/>
    <col min="18" max="18" width="21.6640625" style="11" customWidth="1"/>
    <col min="19" max="20" width="18.6640625" style="7" customWidth="1"/>
    <col min="21" max="21" width="14.109375" style="7" customWidth="1"/>
    <col min="22" max="22" width="16.77734375" style="7" customWidth="1"/>
    <col min="23" max="23" width="15.109375" style="7" customWidth="1"/>
    <col min="24" max="24" width="15.44140625" style="7" customWidth="1"/>
    <col min="25" max="25" width="15.33203125" style="12" customWidth="1"/>
    <col min="26" max="31" width="19"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4.8"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5" customHeight="1">
      <c r="A4" s="135">
        <v>1</v>
      </c>
      <c r="B4" s="201">
        <f>'步驟1. 先填【114-1申請總表】第8列之B欄至CN欄'!G14</f>
        <v>0</v>
      </c>
      <c r="C4" s="79"/>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先填【114-1申請總表】第8列之B欄至CN欄'!$N$14="弱勢家庭子女",'步驟1. 先填【114-1申請總表】第8列之B欄至CN欄'!$N$14="弱勢家庭身障學生或身障人士子女")),U4*(G4=0)),"1","0")</f>
        <v>0</v>
      </c>
      <c r="W4" s="78" t="str">
        <f t="shared" ref="W4:W22" si="3">IF(U4*V4,"Y","N")</f>
        <v>N</v>
      </c>
      <c r="X4" s="620">
        <f>COUNTIF(U4:U22,"1")</f>
        <v>1</v>
      </c>
      <c r="Y4" s="623">
        <f>'步驟1. 先填【114-1申請總表】第8列之B欄至CN欄'!N14</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9"/>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IF(AND((OR('步驟1. 先填【114-1申請總表】第8列之B欄至CN欄'!$N$14="弱勢家庭子女",'步驟1. 先填【114-1申請總表】第8列之B欄至CN欄'!$N$14="弱勢家庭身障學生或身障人士子女")),U5*(G5=0)),"1","0")</f>
        <v>0</v>
      </c>
      <c r="W5" s="78" t="str">
        <f t="shared" si="3"/>
        <v>N</v>
      </c>
      <c r="X5" s="621"/>
      <c r="Y5" s="624"/>
      <c r="Z5" s="626"/>
      <c r="AA5" s="626"/>
      <c r="AB5" s="626"/>
      <c r="AC5" s="616"/>
      <c r="AD5" s="616"/>
      <c r="AE5" s="616"/>
    </row>
    <row r="6" spans="1:31" s="163" customFormat="1" ht="49.95" customHeight="1">
      <c r="A6" s="77"/>
      <c r="B6" s="79"/>
      <c r="C6" s="79"/>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IF(AND((OR('步驟1. 先填【114-1申請總表】第8列之B欄至CN欄'!$N$14="弱勢家庭子女",'步驟1. 先填【114-1申請總表】第8列之B欄至CN欄'!$N$14="弱勢家庭身障學生或身障人士子女")),U6*(G6=0)),"1","0")</f>
        <v>0</v>
      </c>
      <c r="W6" s="78" t="str">
        <f t="shared" si="3"/>
        <v>N</v>
      </c>
      <c r="X6" s="621"/>
      <c r="Y6" s="624"/>
      <c r="Z6" s="626"/>
      <c r="AA6" s="626"/>
      <c r="AB6" s="626"/>
      <c r="AC6" s="616"/>
      <c r="AD6" s="616"/>
      <c r="AE6" s="616"/>
    </row>
    <row r="7" spans="1:31" s="163" customFormat="1" ht="49.95" customHeight="1">
      <c r="A7" s="77"/>
      <c r="B7" s="79"/>
      <c r="C7" s="79"/>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IF(AND((OR('步驟1. 先填【114-1申請總表】第8列之B欄至CN欄'!$N$14="弱勢家庭子女",'步驟1. 先填【114-1申請總表】第8列之B欄至CN欄'!$N$14="弱勢家庭身障學生或身障人士子女")),U7*(G7=0)),"1","0")</f>
        <v>0</v>
      </c>
      <c r="W7" s="78" t="str">
        <f t="shared" si="3"/>
        <v>N</v>
      </c>
      <c r="X7" s="621"/>
      <c r="Y7" s="624"/>
      <c r="Z7" s="626"/>
      <c r="AA7" s="626"/>
      <c r="AB7" s="626"/>
      <c r="AC7" s="616"/>
      <c r="AD7" s="616"/>
      <c r="AE7" s="616"/>
    </row>
    <row r="8" spans="1:31" s="163" customFormat="1" ht="49.95" customHeight="1">
      <c r="A8" s="77"/>
      <c r="B8" s="79"/>
      <c r="C8" s="79"/>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IF(AND((OR('步驟1. 先填【114-1申請總表】第8列之B欄至CN欄'!$N$14="弱勢家庭子女",'步驟1. 先填【114-1申請總表】第8列之B欄至CN欄'!$N$14="弱勢家庭身障學生或身障人士子女")),U8*(G8=0)),"1","0")</f>
        <v>0</v>
      </c>
      <c r="W8" s="78" t="str">
        <f t="shared" si="3"/>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IF(AND((OR('步驟1. 先填【114-1申請總表】第8列之B欄至CN欄'!$N$14="弱勢家庭子女",'步驟1. 先填【114-1申請總表】第8列之B欄至CN欄'!$N$14="弱勢家庭身障學生或身障人士子女")),U9*(G9=0)),"1","0")</f>
        <v>0</v>
      </c>
      <c r="W9" s="78" t="str">
        <f t="shared" si="3"/>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IF(AND((OR('步驟1. 先填【114-1申請總表】第8列之B欄至CN欄'!$N$14="弱勢家庭子女",'步驟1. 先填【114-1申請總表】第8列之B欄至CN欄'!$N$14="弱勢家庭身障學生或身障人士子女")),U10*(G10=0)),"1","0")</f>
        <v>0</v>
      </c>
      <c r="W10" s="78" t="str">
        <f t="shared" si="3"/>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IF(AND((OR('步驟1. 先填【114-1申請總表】第8列之B欄至CN欄'!$N$14="弱勢家庭子女",'步驟1. 先填【114-1申請總表】第8列之B欄至CN欄'!$N$14="弱勢家庭身障學生或身障人士子女")),U11*(G11=0)),"1","0")</f>
        <v>0</v>
      </c>
      <c r="W11" s="78" t="str">
        <f t="shared" si="3"/>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IF(AND((OR('步驟1. 先填【114-1申請總表】第8列之B欄至CN欄'!$N$14="弱勢家庭子女",'步驟1. 先填【114-1申請總表】第8列之B欄至CN欄'!$N$14="弱勢家庭身障學生或身障人士子女")),U12*(G12=0)),"1","0")</f>
        <v>0</v>
      </c>
      <c r="W12" s="78" t="str">
        <f t="shared" si="3"/>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IF(AND((OR('步驟1. 先填【114-1申請總表】第8列之B欄至CN欄'!$N$14="弱勢家庭子女",'步驟1. 先填【114-1申請總表】第8列之B欄至CN欄'!$N$14="弱勢家庭身障學生或身障人士子女")),U13*(G13=0)),"1","0")</f>
        <v>0</v>
      </c>
      <c r="W13" s="78" t="str">
        <f t="shared" si="3"/>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IF(AND((OR('步驟1. 先填【114-1申請總表】第8列之B欄至CN欄'!$N$14="弱勢家庭子女",'步驟1. 先填【114-1申請總表】第8列之B欄至CN欄'!$N$14="弱勢家庭身障學生或身障人士子女")),U14*(G14=0)),"1","0")</f>
        <v>0</v>
      </c>
      <c r="W14" s="78" t="str">
        <f t="shared" si="3"/>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IF(AND((OR('步驟1. 先填【114-1申請總表】第8列之B欄至CN欄'!$N$14="弱勢家庭子女",'步驟1. 先填【114-1申請總表】第8列之B欄至CN欄'!$N$14="弱勢家庭身障學生或身障人士子女")),U15*(G15=0)),"1","0")</f>
        <v>0</v>
      </c>
      <c r="W15" s="78" t="str">
        <f t="shared" si="3"/>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IF(AND((OR('步驟1. 先填【114-1申請總表】第8列之B欄至CN欄'!$N$14="弱勢家庭子女",'步驟1. 先填【114-1申請總表】第8列之B欄至CN欄'!$N$14="弱勢家庭身障學生或身障人士子女")),U16*(G16=0)),"1","0")</f>
        <v>0</v>
      </c>
      <c r="W16" s="78" t="str">
        <f t="shared" si="3"/>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IF(AND((OR('步驟1. 先填【114-1申請總表】第8列之B欄至CN欄'!$N$14="弱勢家庭子女",'步驟1. 先填【114-1申請總表】第8列之B欄至CN欄'!$N$14="弱勢家庭身障學生或身障人士子女")),U17*(G17=0)),"1","0")</f>
        <v>0</v>
      </c>
      <c r="W17" s="78" t="str">
        <f t="shared" si="3"/>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IF(AND((OR('步驟1. 先填【114-1申請總表】第8列之B欄至CN欄'!$N$14="弱勢家庭子女",'步驟1. 先填【114-1申請總表】第8列之B欄至CN欄'!$N$14="弱勢家庭身障學生或身障人士子女")),U18*(G18=0)),"1","0")</f>
        <v>0</v>
      </c>
      <c r="W18" s="78" t="str">
        <f t="shared" si="3"/>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IF(AND((OR('步驟1. 先填【114-1申請總表】第8列之B欄至CN欄'!$N$14="弱勢家庭子女",'步驟1. 先填【114-1申請總表】第8列之B欄至CN欄'!$N$14="弱勢家庭身障學生或身障人士子女")),U19*(G19=0)),"1","0")</f>
        <v>0</v>
      </c>
      <c r="W19" s="78" t="str">
        <f t="shared" si="3"/>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IF(AND((OR('步驟1. 先填【114-1申請總表】第8列之B欄至CN欄'!$N$14="弱勢家庭子女",'步驟1. 先填【114-1申請總表】第8列之B欄至CN欄'!$N$14="弱勢家庭身障學生或身障人士子女")),U20*(G20=0)),"1","0")</f>
        <v>0</v>
      </c>
      <c r="W20" s="78" t="str">
        <f t="shared" si="3"/>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IF(AND((OR('步驟1. 先填【114-1申請總表】第8列之B欄至CN欄'!$N$14="弱勢家庭子女",'步驟1. 先填【114-1申請總表】第8列之B欄至CN欄'!$N$14="弱勢家庭身障學生或身障人士子女")),U21*(G21=0)),"1","0")</f>
        <v>0</v>
      </c>
      <c r="W21" s="78" t="str">
        <f t="shared" si="3"/>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IF(AND((OR('步驟1. 先填【114-1申請總表】第8列之B欄至CN欄'!$N$14="弱勢家庭子女",'步驟1. 先填【114-1申請總表】第8列之B欄至CN欄'!$N$14="弱勢家庭身障學生或身障人士子女")),U22*(G22=0)),"1","0")</f>
        <v>0</v>
      </c>
      <c r="W22" s="78" t="str">
        <f t="shared" si="3"/>
        <v>N</v>
      </c>
      <c r="X22" s="622"/>
      <c r="Y22" s="625"/>
      <c r="Z22" s="626"/>
      <c r="AA22" s="626"/>
      <c r="AB22" s="626"/>
      <c r="AC22" s="616"/>
      <c r="AD22" s="616"/>
      <c r="AE22" s="616"/>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9.8">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row r="56" spans="1:31">
      <c r="J56" s="112"/>
      <c r="K56" s="8"/>
      <c r="Z56" s="120"/>
      <c r="AA56" s="120"/>
      <c r="AB56" s="120"/>
      <c r="AC56" s="120"/>
      <c r="AD56" s="120"/>
      <c r="AE56" s="120"/>
    </row>
    <row r="57" spans="1:31">
      <c r="J57" s="112"/>
      <c r="K57" s="8"/>
      <c r="Z57" s="120"/>
      <c r="AA57" s="120"/>
      <c r="AB57" s="120"/>
      <c r="AC57" s="120"/>
      <c r="AD57" s="120"/>
      <c r="AE57" s="120"/>
    </row>
    <row r="58" spans="1:31">
      <c r="J58" s="112"/>
      <c r="K58" s="8"/>
      <c r="Z58" s="120"/>
      <c r="AA58" s="120"/>
      <c r="AB58" s="120"/>
      <c r="AC58" s="120"/>
      <c r="AD58" s="120"/>
      <c r="AE58" s="120"/>
    </row>
    <row r="59" spans="1:31">
      <c r="J59" s="112"/>
      <c r="K59" s="8"/>
      <c r="Z59" s="120"/>
      <c r="AA59" s="120"/>
      <c r="AB59" s="120"/>
      <c r="AC59" s="120"/>
      <c r="AD59" s="120"/>
      <c r="AE59" s="120"/>
    </row>
    <row r="60" spans="1:31">
      <c r="J60" s="112"/>
      <c r="K60" s="8"/>
      <c r="Z60" s="120"/>
      <c r="AA60" s="120"/>
      <c r="AB60" s="120"/>
      <c r="AC60" s="120"/>
      <c r="AD60" s="120"/>
      <c r="AE60" s="120"/>
    </row>
    <row r="61" spans="1:31">
      <c r="J61" s="112"/>
      <c r="K61" s="8"/>
      <c r="Z61" s="120"/>
      <c r="AA61" s="120"/>
      <c r="AB61" s="120"/>
      <c r="AC61" s="120"/>
      <c r="AD61" s="120"/>
      <c r="AE61" s="120"/>
    </row>
    <row r="62" spans="1:31">
      <c r="J62" s="112"/>
      <c r="K62" s="8"/>
      <c r="Z62" s="120"/>
      <c r="AA62" s="120"/>
      <c r="AB62" s="120"/>
      <c r="AC62" s="120"/>
      <c r="AD62" s="120"/>
      <c r="AE62" s="120"/>
    </row>
    <row r="63" spans="1:31">
      <c r="J63" s="112"/>
      <c r="K63" s="8"/>
      <c r="Z63" s="120"/>
      <c r="AA63" s="120"/>
      <c r="AB63" s="120"/>
      <c r="AC63" s="120"/>
      <c r="AD63" s="120"/>
      <c r="AE63" s="120"/>
    </row>
    <row r="64" spans="1:31">
      <c r="J64" s="112"/>
      <c r="K64" s="8"/>
      <c r="Z64" s="120"/>
      <c r="AA64" s="120"/>
      <c r="AB64" s="120"/>
      <c r="AC64" s="120"/>
      <c r="AD64" s="120"/>
      <c r="AE64" s="120"/>
    </row>
    <row r="65" spans="10:31">
      <c r="J65" s="112"/>
      <c r="K65" s="8"/>
      <c r="Z65" s="120"/>
      <c r="AA65" s="120"/>
      <c r="AB65" s="120"/>
      <c r="AC65" s="120"/>
      <c r="AD65" s="120"/>
      <c r="AE65" s="120"/>
    </row>
    <row r="66" spans="10:31">
      <c r="J66" s="112"/>
      <c r="K66" s="8"/>
      <c r="Z66" s="120"/>
      <c r="AA66" s="120"/>
      <c r="AB66" s="120"/>
      <c r="AC66" s="120"/>
      <c r="AD66" s="120"/>
      <c r="AE66" s="120"/>
    </row>
    <row r="67" spans="10:31">
      <c r="J67" s="112"/>
      <c r="K67" s="8"/>
      <c r="Z67" s="120"/>
      <c r="AA67" s="120"/>
      <c r="AB67" s="120"/>
      <c r="AC67" s="120"/>
      <c r="AD67" s="120"/>
      <c r="AE67" s="120"/>
    </row>
    <row r="68" spans="10:31">
      <c r="J68" s="112"/>
      <c r="K68" s="8"/>
      <c r="Z68" s="120"/>
      <c r="AA68" s="120"/>
      <c r="AB68" s="120"/>
      <c r="AC68" s="120"/>
      <c r="AD68" s="120"/>
      <c r="AE68" s="120"/>
    </row>
    <row r="69" spans="10:31">
      <c r="J69" s="112"/>
      <c r="K69" s="8"/>
      <c r="Z69" s="120"/>
      <c r="AA69" s="120"/>
      <c r="AB69" s="120"/>
      <c r="AC69" s="120"/>
      <c r="AD69" s="120"/>
      <c r="AE69"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66" priority="9" operator="containsText" text="0">
      <formula>NOT(ISERROR(SEARCH("0",S4)))</formula>
    </cfRule>
  </conditionalFormatting>
  <conditionalFormatting sqref="U4:U22">
    <cfRule type="containsText" dxfId="265" priority="8" operator="containsText" text="0">
      <formula>NOT(ISERROR(SEARCH("0",U4)))</formula>
    </cfRule>
  </conditionalFormatting>
  <conditionalFormatting sqref="V4:V22">
    <cfRule type="containsText" dxfId="264" priority="7" operator="containsText" text="1">
      <formula>NOT(ISERROR(SEARCH("1",V4)))</formula>
    </cfRule>
  </conditionalFormatting>
  <conditionalFormatting sqref="W4:W22 A23">
    <cfRule type="containsText" dxfId="263" priority="6" operator="containsText" text="Y">
      <formula>NOT(ISERROR(SEARCH("Y",A4)))</formula>
    </cfRule>
  </conditionalFormatting>
  <conditionalFormatting sqref="AC4:AE4">
    <cfRule type="cellIs" dxfId="262" priority="4" stopIfTrue="1" operator="equal">
      <formula>"身份空白"</formula>
    </cfRule>
    <cfRule type="cellIs" dxfId="261"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7"/>
  <dimension ref="A1:AE54"/>
  <sheetViews>
    <sheetView zoomScale="63" zoomScaleNormal="63" workbookViewId="0">
      <pane xSplit="2" ySplit="3" topLeftCell="C7"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77734375" style="8" customWidth="1"/>
    <col min="3" max="3" width="11.6640625" style="7" customWidth="1"/>
    <col min="4" max="6" width="13.33203125" style="7" customWidth="1"/>
    <col min="7" max="8" width="11.6640625" style="7" customWidth="1"/>
    <col min="9" max="9" width="11.77734375" style="7" customWidth="1"/>
    <col min="10" max="10" width="25.33203125" style="9" customWidth="1"/>
    <col min="11" max="11" width="22.44140625" style="7" customWidth="1"/>
    <col min="12" max="12" width="20.77734375" style="10" customWidth="1"/>
    <col min="13" max="13" width="18" style="7" customWidth="1"/>
    <col min="14" max="16" width="20.33203125" style="11" customWidth="1"/>
    <col min="17" max="17" width="15.44140625" style="11" customWidth="1"/>
    <col min="18" max="18" width="20.33203125" style="11" customWidth="1"/>
    <col min="19" max="20" width="20.109375" style="7" customWidth="1"/>
    <col min="21" max="21" width="15.6640625" style="7" customWidth="1"/>
    <col min="22" max="22" width="18.44140625" style="7" customWidth="1"/>
    <col min="23" max="23" width="17" style="7" customWidth="1"/>
    <col min="24" max="24" width="16.6640625" style="7" customWidth="1"/>
    <col min="25" max="25" width="19" style="12" customWidth="1"/>
    <col min="26" max="31" width="18"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4.8"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5" customHeight="1">
      <c r="A4" s="135">
        <v>1</v>
      </c>
      <c r="B4" s="201">
        <f>'步驟1. 先填【114-1申請總表】第8列之B欄至CN欄'!G15</f>
        <v>0</v>
      </c>
      <c r="C4" s="79"/>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先填【114-1申請總表】第8列之B欄至CN欄'!$N$15="弱勢家庭子女",'步驟1. 先填【114-1申請總表】第8列之B欄至CN欄'!$N$15="弱勢家庭身障學生或身障人士子女")),U4*(G4=0)),"1","0")</f>
        <v>0</v>
      </c>
      <c r="W4" s="78" t="str">
        <f t="shared" ref="W4:W22" si="3">IF(U4*V4,"Y","N")</f>
        <v>N</v>
      </c>
      <c r="X4" s="620">
        <f>COUNTIF(U4:U22,"1")</f>
        <v>1</v>
      </c>
      <c r="Y4" s="623">
        <f>'步驟1. 先填【114-1申請總表】第8列之B欄至CN欄'!N15</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9"/>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 t="shared" ref="V5:V22" si="4">IF(AND(U5*(G5=0),(A5&gt;0)*(A5&lt;=28)),"1","0")</f>
        <v>0</v>
      </c>
      <c r="W5" s="78" t="str">
        <f t="shared" si="3"/>
        <v>N</v>
      </c>
      <c r="X5" s="621"/>
      <c r="Y5" s="624"/>
      <c r="Z5" s="626"/>
      <c r="AA5" s="626"/>
      <c r="AB5" s="626"/>
      <c r="AC5" s="616"/>
      <c r="AD5" s="616"/>
      <c r="AE5" s="616"/>
    </row>
    <row r="6" spans="1:31" s="163" customFormat="1" ht="49.95" customHeight="1">
      <c r="A6" s="77"/>
      <c r="B6" s="79"/>
      <c r="C6" s="79"/>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 t="shared" si="4"/>
        <v>0</v>
      </c>
      <c r="W6" s="78" t="str">
        <f t="shared" si="3"/>
        <v>N</v>
      </c>
      <c r="X6" s="621"/>
      <c r="Y6" s="624"/>
      <c r="Z6" s="626"/>
      <c r="AA6" s="626"/>
      <c r="AB6" s="626"/>
      <c r="AC6" s="616"/>
      <c r="AD6" s="616"/>
      <c r="AE6" s="616"/>
    </row>
    <row r="7" spans="1:31" s="163" customFormat="1" ht="49.95" customHeight="1">
      <c r="A7" s="77"/>
      <c r="B7" s="79"/>
      <c r="C7" s="79"/>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 t="shared" si="4"/>
        <v>0</v>
      </c>
      <c r="W7" s="78" t="str">
        <f t="shared" si="3"/>
        <v>N</v>
      </c>
      <c r="X7" s="621"/>
      <c r="Y7" s="624"/>
      <c r="Z7" s="626"/>
      <c r="AA7" s="626"/>
      <c r="AB7" s="626"/>
      <c r="AC7" s="616"/>
      <c r="AD7" s="616"/>
      <c r="AE7" s="616"/>
    </row>
    <row r="8" spans="1:31" s="163" customFormat="1" ht="49.95" customHeight="1">
      <c r="A8" s="77"/>
      <c r="B8" s="79"/>
      <c r="C8" s="79"/>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 t="shared" si="4"/>
        <v>0</v>
      </c>
      <c r="W8" s="78" t="str">
        <f t="shared" si="3"/>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 t="shared" si="4"/>
        <v>0</v>
      </c>
      <c r="W9" s="78" t="str">
        <f t="shared" si="3"/>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 t="shared" si="4"/>
        <v>0</v>
      </c>
      <c r="W10" s="78" t="str">
        <f t="shared" si="3"/>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 t="shared" si="4"/>
        <v>0</v>
      </c>
      <c r="W11" s="78" t="str">
        <f t="shared" si="3"/>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 t="shared" si="4"/>
        <v>0</v>
      </c>
      <c r="W12" s="78" t="str">
        <f t="shared" si="3"/>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 t="shared" si="4"/>
        <v>0</v>
      </c>
      <c r="W13" s="78" t="str">
        <f t="shared" si="3"/>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 t="shared" si="4"/>
        <v>0</v>
      </c>
      <c r="W14" s="78" t="str">
        <f t="shared" si="3"/>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 t="shared" si="4"/>
        <v>0</v>
      </c>
      <c r="W15" s="78" t="str">
        <f t="shared" si="3"/>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 t="shared" si="4"/>
        <v>0</v>
      </c>
      <c r="W16" s="78" t="str">
        <f t="shared" si="3"/>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 t="shared" si="4"/>
        <v>0</v>
      </c>
      <c r="W17" s="78" t="str">
        <f t="shared" si="3"/>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 t="shared" si="4"/>
        <v>0</v>
      </c>
      <c r="W18" s="78" t="str">
        <f t="shared" si="3"/>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 t="shared" si="4"/>
        <v>0</v>
      </c>
      <c r="W19" s="78" t="str">
        <f t="shared" si="3"/>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 t="shared" si="4"/>
        <v>0</v>
      </c>
      <c r="W20" s="78" t="str">
        <f t="shared" si="3"/>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 t="shared" si="4"/>
        <v>0</v>
      </c>
      <c r="W21" s="78" t="str">
        <f t="shared" si="3"/>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 t="shared" si="4"/>
        <v>0</v>
      </c>
      <c r="W22" s="78" t="str">
        <f t="shared" si="3"/>
        <v>N</v>
      </c>
      <c r="X22" s="622"/>
      <c r="Y22" s="625"/>
      <c r="Z22" s="626"/>
      <c r="AA22" s="626"/>
      <c r="AB22" s="626"/>
      <c r="AC22" s="616"/>
      <c r="AD22" s="616"/>
      <c r="AE22" s="616"/>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9.8">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9"/>
      <c r="K54" s="7"/>
      <c r="L54" s="10"/>
      <c r="M54" s="7"/>
      <c r="N54" s="11"/>
      <c r="O54" s="11"/>
      <c r="P54" s="11"/>
      <c r="Q54" s="11"/>
      <c r="R54" s="11"/>
      <c r="S54" s="7"/>
      <c r="T54" s="7"/>
      <c r="U54" s="7"/>
      <c r="V54" s="7"/>
      <c r="W54" s="7"/>
      <c r="X54" s="7"/>
      <c r="Y54" s="8"/>
      <c r="Z54" s="8"/>
      <c r="AA54" s="8"/>
      <c r="AB54" s="8"/>
      <c r="AC54" s="8"/>
      <c r="AD54" s="8"/>
      <c r="AE54" s="8"/>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60" priority="9" operator="containsText" text="0">
      <formula>NOT(ISERROR(SEARCH("0",S4)))</formula>
    </cfRule>
  </conditionalFormatting>
  <conditionalFormatting sqref="U4:U22">
    <cfRule type="containsText" dxfId="259" priority="8" operator="containsText" text="0">
      <formula>NOT(ISERROR(SEARCH("0",U4)))</formula>
    </cfRule>
  </conditionalFormatting>
  <conditionalFormatting sqref="V4:V22">
    <cfRule type="containsText" dxfId="258" priority="7" operator="containsText" text="1">
      <formula>NOT(ISERROR(SEARCH("1",V4)))</formula>
    </cfRule>
  </conditionalFormatting>
  <conditionalFormatting sqref="W4:W22 A23">
    <cfRule type="containsText" dxfId="257" priority="6" operator="containsText" text="Y">
      <formula>NOT(ISERROR(SEARCH("Y",A4)))</formula>
    </cfRule>
  </conditionalFormatting>
  <conditionalFormatting sqref="AC4:AE4">
    <cfRule type="cellIs" dxfId="256" priority="4" stopIfTrue="1" operator="equal">
      <formula>"身份空白"</formula>
    </cfRule>
    <cfRule type="cellIs" dxfId="25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8"/>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33203125" style="8" customWidth="1"/>
    <col min="3" max="3" width="12.44140625" style="7" customWidth="1"/>
    <col min="4" max="9" width="14.6640625" style="7" customWidth="1"/>
    <col min="10" max="10" width="20.77734375" style="9" customWidth="1"/>
    <col min="11" max="11" width="20.77734375" style="7" customWidth="1"/>
    <col min="12" max="12" width="21.88671875" style="10" customWidth="1"/>
    <col min="13" max="13" width="19.21875" style="7" customWidth="1"/>
    <col min="14" max="16" width="18.33203125" style="11" customWidth="1"/>
    <col min="17" max="17" width="13.77734375" style="11" customWidth="1"/>
    <col min="18" max="18" width="20" style="11" customWidth="1"/>
    <col min="19" max="20" width="21" style="7" customWidth="1"/>
    <col min="21" max="21" width="14.77734375" style="7" customWidth="1"/>
    <col min="22" max="22" width="18.109375" style="7" customWidth="1"/>
    <col min="23" max="23" width="14.6640625" style="7" customWidth="1"/>
    <col min="24" max="24" width="14.109375" style="7" customWidth="1"/>
    <col min="25" max="25" width="16.33203125" style="12" customWidth="1"/>
    <col min="26" max="31" width="18"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4.2"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5" customHeight="1">
      <c r="A4" s="135">
        <v>1</v>
      </c>
      <c r="B4" s="201">
        <f>'步驟1. 先填【114-1申請總表】第8列之B欄至CN欄'!G16</f>
        <v>0</v>
      </c>
      <c r="C4" s="77"/>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先填【114-1申請總表】第8列之B欄至CN欄'!$N$16="弱勢家庭子女",'步驟1. 先填【114-1申請總表】第8列之B欄至CN欄'!$N$16="弱勢家庭身障學生或身障人士子女")),U4*(G4=0)),"1","0")</f>
        <v>0</v>
      </c>
      <c r="W4" s="78" t="str">
        <f t="shared" ref="W4:W22" si="3">IF(U4*V4,"Y","N")</f>
        <v>N</v>
      </c>
      <c r="X4" s="620">
        <f>COUNTIF(U4:U22,"1")</f>
        <v>1</v>
      </c>
      <c r="Y4" s="623">
        <f>'步驟1. 先填【114-1申請總表】第8列之B欄至CN欄'!N16</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7"/>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 t="shared" ref="V5:V22" si="4">IF(AND(U5*(G5=0),(A5&gt;0)*(A5&lt;=28)),"1","0")</f>
        <v>0</v>
      </c>
      <c r="W5" s="78" t="str">
        <f t="shared" si="3"/>
        <v>N</v>
      </c>
      <c r="X5" s="621"/>
      <c r="Y5" s="624"/>
      <c r="Z5" s="626"/>
      <c r="AA5" s="626"/>
      <c r="AB5" s="626"/>
      <c r="AC5" s="616"/>
      <c r="AD5" s="616"/>
      <c r="AE5" s="616"/>
    </row>
    <row r="6" spans="1:31" s="163" customFormat="1" ht="49.95" customHeight="1">
      <c r="A6" s="77"/>
      <c r="B6" s="79"/>
      <c r="C6" s="77"/>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 t="shared" si="4"/>
        <v>0</v>
      </c>
      <c r="W6" s="78" t="str">
        <f t="shared" si="3"/>
        <v>N</v>
      </c>
      <c r="X6" s="621"/>
      <c r="Y6" s="624"/>
      <c r="Z6" s="626"/>
      <c r="AA6" s="626"/>
      <c r="AB6" s="626"/>
      <c r="AC6" s="616"/>
      <c r="AD6" s="616"/>
      <c r="AE6" s="616"/>
    </row>
    <row r="7" spans="1:31" s="163" customFormat="1" ht="49.95" customHeight="1">
      <c r="A7" s="77"/>
      <c r="B7" s="79"/>
      <c r="C7" s="77"/>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 t="shared" si="4"/>
        <v>0</v>
      </c>
      <c r="W7" s="78" t="str">
        <f t="shared" si="3"/>
        <v>N</v>
      </c>
      <c r="X7" s="621"/>
      <c r="Y7" s="624"/>
      <c r="Z7" s="626"/>
      <c r="AA7" s="626"/>
      <c r="AB7" s="626"/>
      <c r="AC7" s="616"/>
      <c r="AD7" s="616"/>
      <c r="AE7" s="616"/>
    </row>
    <row r="8" spans="1:31" s="163" customFormat="1" ht="49.95" customHeight="1">
      <c r="A8" s="77"/>
      <c r="B8" s="79"/>
      <c r="C8" s="77"/>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 t="shared" si="4"/>
        <v>0</v>
      </c>
      <c r="W8" s="78" t="str">
        <f t="shared" si="3"/>
        <v>N</v>
      </c>
      <c r="X8" s="621"/>
      <c r="Y8" s="624"/>
      <c r="Z8" s="626"/>
      <c r="AA8" s="626"/>
      <c r="AB8" s="626"/>
      <c r="AC8" s="616"/>
      <c r="AD8" s="616"/>
      <c r="AE8" s="616"/>
    </row>
    <row r="9" spans="1:31" s="163" customFormat="1" ht="49.95" customHeight="1">
      <c r="A9" s="77"/>
      <c r="B9" s="79"/>
      <c r="C9" s="77"/>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 t="shared" si="4"/>
        <v>0</v>
      </c>
      <c r="W9" s="78" t="str">
        <f t="shared" si="3"/>
        <v>N</v>
      </c>
      <c r="X9" s="621"/>
      <c r="Y9" s="624"/>
      <c r="Z9" s="626"/>
      <c r="AA9" s="626"/>
      <c r="AB9" s="626"/>
      <c r="AC9" s="616"/>
      <c r="AD9" s="616"/>
      <c r="AE9" s="616"/>
    </row>
    <row r="10" spans="1:31" s="163" customFormat="1" ht="49.95" customHeight="1">
      <c r="A10" s="77"/>
      <c r="B10" s="79"/>
      <c r="C10" s="77"/>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 t="shared" si="4"/>
        <v>0</v>
      </c>
      <c r="W10" s="78" t="str">
        <f t="shared" si="3"/>
        <v>N</v>
      </c>
      <c r="X10" s="621"/>
      <c r="Y10" s="624"/>
      <c r="Z10" s="626"/>
      <c r="AA10" s="626"/>
      <c r="AB10" s="626"/>
      <c r="AC10" s="616"/>
      <c r="AD10" s="616"/>
      <c r="AE10" s="616"/>
    </row>
    <row r="11" spans="1:31" s="163" customFormat="1" ht="49.95" customHeight="1">
      <c r="A11" s="77"/>
      <c r="B11" s="79"/>
      <c r="C11" s="77"/>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 t="shared" si="4"/>
        <v>0</v>
      </c>
      <c r="W11" s="78" t="str">
        <f t="shared" si="3"/>
        <v>N</v>
      </c>
      <c r="X11" s="621"/>
      <c r="Y11" s="624"/>
      <c r="Z11" s="626"/>
      <c r="AA11" s="626"/>
      <c r="AB11" s="626"/>
      <c r="AC11" s="616"/>
      <c r="AD11" s="616"/>
      <c r="AE11" s="616"/>
    </row>
    <row r="12" spans="1:31" s="163" customFormat="1" ht="49.95" customHeight="1">
      <c r="A12" s="77"/>
      <c r="B12" s="79"/>
      <c r="C12" s="77"/>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 t="shared" si="4"/>
        <v>0</v>
      </c>
      <c r="W12" s="78" t="str">
        <f t="shared" si="3"/>
        <v>N</v>
      </c>
      <c r="X12" s="621"/>
      <c r="Y12" s="624"/>
      <c r="Z12" s="626"/>
      <c r="AA12" s="626"/>
      <c r="AB12" s="626"/>
      <c r="AC12" s="616"/>
      <c r="AD12" s="616"/>
      <c r="AE12" s="616"/>
    </row>
    <row r="13" spans="1:31" s="163" customFormat="1" ht="49.95" customHeight="1">
      <c r="A13" s="77"/>
      <c r="B13" s="79"/>
      <c r="C13" s="77"/>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 t="shared" si="4"/>
        <v>0</v>
      </c>
      <c r="W13" s="78" t="str">
        <f t="shared" si="3"/>
        <v>N</v>
      </c>
      <c r="X13" s="621"/>
      <c r="Y13" s="624"/>
      <c r="Z13" s="626"/>
      <c r="AA13" s="626"/>
      <c r="AB13" s="626"/>
      <c r="AC13" s="616"/>
      <c r="AD13" s="616"/>
      <c r="AE13" s="616"/>
    </row>
    <row r="14" spans="1:31" s="163" customFormat="1" ht="49.95" customHeight="1">
      <c r="A14" s="77"/>
      <c r="B14" s="79"/>
      <c r="C14" s="77"/>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 t="shared" si="4"/>
        <v>0</v>
      </c>
      <c r="W14" s="78" t="str">
        <f t="shared" si="3"/>
        <v>N</v>
      </c>
      <c r="X14" s="621"/>
      <c r="Y14" s="624"/>
      <c r="Z14" s="626"/>
      <c r="AA14" s="626"/>
      <c r="AB14" s="626"/>
      <c r="AC14" s="616"/>
      <c r="AD14" s="616"/>
      <c r="AE14" s="616"/>
    </row>
    <row r="15" spans="1:31" s="163" customFormat="1" ht="49.95" customHeight="1">
      <c r="A15" s="77"/>
      <c r="B15" s="79"/>
      <c r="C15" s="77"/>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 t="shared" si="4"/>
        <v>0</v>
      </c>
      <c r="W15" s="78" t="str">
        <f t="shared" si="3"/>
        <v>N</v>
      </c>
      <c r="X15" s="621"/>
      <c r="Y15" s="624"/>
      <c r="Z15" s="626"/>
      <c r="AA15" s="626"/>
      <c r="AB15" s="626"/>
      <c r="AC15" s="616"/>
      <c r="AD15" s="616"/>
      <c r="AE15" s="616"/>
    </row>
    <row r="16" spans="1:31" s="163" customFormat="1" ht="49.95" customHeight="1">
      <c r="A16" s="77"/>
      <c r="B16" s="79"/>
      <c r="C16" s="77"/>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 t="shared" si="4"/>
        <v>0</v>
      </c>
      <c r="W16" s="78" t="str">
        <f t="shared" si="3"/>
        <v>N</v>
      </c>
      <c r="X16" s="621"/>
      <c r="Y16" s="624"/>
      <c r="Z16" s="626"/>
      <c r="AA16" s="626"/>
      <c r="AB16" s="626"/>
      <c r="AC16" s="616"/>
      <c r="AD16" s="616"/>
      <c r="AE16" s="616"/>
    </row>
    <row r="17" spans="1:31" s="163" customFormat="1" ht="49.95" customHeight="1">
      <c r="A17" s="77"/>
      <c r="B17" s="79"/>
      <c r="C17" s="77"/>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 t="shared" si="4"/>
        <v>0</v>
      </c>
      <c r="W17" s="78" t="str">
        <f t="shared" si="3"/>
        <v>N</v>
      </c>
      <c r="X17" s="621"/>
      <c r="Y17" s="624"/>
      <c r="Z17" s="626"/>
      <c r="AA17" s="626"/>
      <c r="AB17" s="626"/>
      <c r="AC17" s="616"/>
      <c r="AD17" s="616"/>
      <c r="AE17" s="616"/>
    </row>
    <row r="18" spans="1:31" s="163" customFormat="1" ht="49.95" customHeight="1">
      <c r="A18" s="77"/>
      <c r="B18" s="79"/>
      <c r="C18" s="77"/>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 t="shared" si="4"/>
        <v>0</v>
      </c>
      <c r="W18" s="78" t="str">
        <f t="shared" si="3"/>
        <v>N</v>
      </c>
      <c r="X18" s="621"/>
      <c r="Y18" s="624"/>
      <c r="Z18" s="626"/>
      <c r="AA18" s="626"/>
      <c r="AB18" s="626"/>
      <c r="AC18" s="616"/>
      <c r="AD18" s="616"/>
      <c r="AE18" s="616"/>
    </row>
    <row r="19" spans="1:31" s="163" customFormat="1" ht="49.95" customHeight="1">
      <c r="A19" s="77"/>
      <c r="B19" s="79"/>
      <c r="C19" s="77"/>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 t="shared" si="4"/>
        <v>0</v>
      </c>
      <c r="W19" s="78" t="str">
        <f t="shared" si="3"/>
        <v>N</v>
      </c>
      <c r="X19" s="621"/>
      <c r="Y19" s="624"/>
      <c r="Z19" s="626"/>
      <c r="AA19" s="626"/>
      <c r="AB19" s="626"/>
      <c r="AC19" s="616"/>
      <c r="AD19" s="616"/>
      <c r="AE19" s="616"/>
    </row>
    <row r="20" spans="1:31" s="163" customFormat="1" ht="49.95" customHeight="1">
      <c r="A20" s="77"/>
      <c r="B20" s="79"/>
      <c r="C20" s="77"/>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 t="shared" si="4"/>
        <v>0</v>
      </c>
      <c r="W20" s="78" t="str">
        <f t="shared" si="3"/>
        <v>N</v>
      </c>
      <c r="X20" s="621"/>
      <c r="Y20" s="624"/>
      <c r="Z20" s="626"/>
      <c r="AA20" s="626"/>
      <c r="AB20" s="626"/>
      <c r="AC20" s="616"/>
      <c r="AD20" s="616"/>
      <c r="AE20" s="616"/>
    </row>
    <row r="21" spans="1:31" s="163" customFormat="1" ht="49.95" customHeight="1">
      <c r="A21" s="77"/>
      <c r="B21" s="79"/>
      <c r="C21" s="77"/>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 t="shared" si="4"/>
        <v>0</v>
      </c>
      <c r="W21" s="78" t="str">
        <f t="shared" si="3"/>
        <v>N</v>
      </c>
      <c r="X21" s="621"/>
      <c r="Y21" s="624"/>
      <c r="Z21" s="626"/>
      <c r="AA21" s="626"/>
      <c r="AB21" s="626"/>
      <c r="AC21" s="616"/>
      <c r="AD21" s="616"/>
      <c r="AE21" s="616"/>
    </row>
    <row r="22" spans="1:31" s="163" customFormat="1" ht="49.95" customHeight="1">
      <c r="A22" s="77"/>
      <c r="B22" s="79"/>
      <c r="C22" s="77"/>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 t="shared" si="4"/>
        <v>0</v>
      </c>
      <c r="W22" s="78" t="str">
        <f t="shared" si="3"/>
        <v>N</v>
      </c>
      <c r="X22" s="622"/>
      <c r="Y22" s="625"/>
      <c r="Z22" s="626"/>
      <c r="AA22" s="626"/>
      <c r="AB22" s="626"/>
      <c r="AC22" s="616"/>
      <c r="AD22" s="616"/>
      <c r="AE22" s="616"/>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9.8">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54" priority="9" operator="containsText" text="0">
      <formula>NOT(ISERROR(SEARCH("0",S4)))</formula>
    </cfRule>
  </conditionalFormatting>
  <conditionalFormatting sqref="U4:U22">
    <cfRule type="containsText" dxfId="253" priority="8" operator="containsText" text="0">
      <formula>NOT(ISERROR(SEARCH("0",U4)))</formula>
    </cfRule>
  </conditionalFormatting>
  <conditionalFormatting sqref="V4:V22">
    <cfRule type="containsText" dxfId="252" priority="7" operator="containsText" text="1">
      <formula>NOT(ISERROR(SEARCH("1",V4)))</formula>
    </cfRule>
  </conditionalFormatting>
  <conditionalFormatting sqref="W4:W22 A23">
    <cfRule type="containsText" dxfId="251" priority="6" operator="containsText" text="Y">
      <formula>NOT(ISERROR(SEARCH("Y",A4)))</formula>
    </cfRule>
  </conditionalFormatting>
  <conditionalFormatting sqref="AC4:AE4">
    <cfRule type="cellIs" dxfId="250" priority="4" stopIfTrue="1" operator="equal">
      <formula>"身份空白"</formula>
    </cfRule>
    <cfRule type="cellIs" dxfId="249"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9"/>
  <dimension ref="A1:AE55"/>
  <sheetViews>
    <sheetView zoomScale="64" zoomScaleNormal="64" workbookViewId="0">
      <pane xSplit="2" ySplit="3" topLeftCell="C5" activePane="bottomRight" state="frozen"/>
      <selection pane="topRight" activeCell="C1" sqref="C1"/>
      <selection pane="bottomLeft" activeCell="A4" sqref="A4"/>
      <selection pane="bottomRight" activeCell="N2" sqref="N2:P2"/>
    </sheetView>
  </sheetViews>
  <sheetFormatPr defaultColWidth="8.88671875" defaultRowHeight="15"/>
  <cols>
    <col min="1" max="1" width="17.5546875" style="7" customWidth="1"/>
    <col min="2" max="2" width="20" style="8" customWidth="1"/>
    <col min="3" max="3" width="13.21875" style="7" customWidth="1"/>
    <col min="4" max="9" width="14.6640625" style="7" customWidth="1"/>
    <col min="10" max="10" width="24.6640625" style="9" customWidth="1"/>
    <col min="11" max="11" width="22.33203125" style="7" customWidth="1"/>
    <col min="12" max="12" width="19.6640625" style="10" customWidth="1"/>
    <col min="13" max="13" width="22" style="7" customWidth="1"/>
    <col min="14" max="14" width="19.6640625" style="11" customWidth="1"/>
    <col min="15" max="15" width="18.6640625" style="11" customWidth="1"/>
    <col min="16" max="16" width="20.109375" style="11" customWidth="1"/>
    <col min="17" max="17" width="15" style="11" customWidth="1"/>
    <col min="18" max="18" width="20.88671875" style="11" customWidth="1"/>
    <col min="19" max="19" width="18.21875" style="7" customWidth="1"/>
    <col min="20" max="20" width="20.109375" style="7" customWidth="1"/>
    <col min="21" max="22" width="15.6640625" style="7" customWidth="1"/>
    <col min="23" max="23" width="17" style="7" customWidth="1"/>
    <col min="24" max="24" width="18" style="7" customWidth="1"/>
    <col min="25" max="25" width="18.6640625" style="12" customWidth="1"/>
    <col min="26" max="31" width="20.5546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6"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5" customHeight="1">
      <c r="A4" s="135">
        <v>1</v>
      </c>
      <c r="B4" s="201">
        <f>'步驟1. 先填【114-1申請總表】第8列之B欄至CN欄'!G17</f>
        <v>0</v>
      </c>
      <c r="C4" s="79"/>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先填【114-1申請總表】第8列之B欄至CN欄'!$N$17="弱勢家庭子女",'步驟1. 先填【114-1申請總表】第8列之B欄至CN欄'!$N$17="弱勢家庭身障學生或身障人士子女")),U4*(G4=0)),"1","0")</f>
        <v>0</v>
      </c>
      <c r="W4" s="78" t="str">
        <f t="shared" ref="W4:W22" si="3">IF(U4*V4,"Y","N")</f>
        <v>N</v>
      </c>
      <c r="X4" s="620">
        <f>COUNTIF(U4:U22,"1")</f>
        <v>1</v>
      </c>
      <c r="Y4" s="623">
        <f>'步驟1. 先填【114-1申請總表】第8列之B欄至CN欄'!N17</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9"/>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 t="shared" ref="V5:V22" si="4">IF(AND(U5*(G5=0),(A5&gt;0)*(A5&lt;=28)),"1","0")</f>
        <v>0</v>
      </c>
      <c r="W5" s="78" t="str">
        <f t="shared" si="3"/>
        <v>N</v>
      </c>
      <c r="X5" s="621"/>
      <c r="Y5" s="624"/>
      <c r="Z5" s="626"/>
      <c r="AA5" s="626"/>
      <c r="AB5" s="626"/>
      <c r="AC5" s="616"/>
      <c r="AD5" s="616"/>
      <c r="AE5" s="616"/>
    </row>
    <row r="6" spans="1:31" s="163" customFormat="1" ht="49.95" customHeight="1">
      <c r="A6" s="77"/>
      <c r="B6" s="79"/>
      <c r="C6" s="79"/>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 t="shared" si="4"/>
        <v>0</v>
      </c>
      <c r="W6" s="78" t="str">
        <f t="shared" si="3"/>
        <v>N</v>
      </c>
      <c r="X6" s="621"/>
      <c r="Y6" s="624"/>
      <c r="Z6" s="626"/>
      <c r="AA6" s="626"/>
      <c r="AB6" s="626"/>
      <c r="AC6" s="616"/>
      <c r="AD6" s="616"/>
      <c r="AE6" s="616"/>
    </row>
    <row r="7" spans="1:31" s="163" customFormat="1" ht="49.95" customHeight="1">
      <c r="A7" s="77"/>
      <c r="B7" s="79"/>
      <c r="C7" s="79"/>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 t="shared" si="4"/>
        <v>0</v>
      </c>
      <c r="W7" s="78" t="str">
        <f t="shared" si="3"/>
        <v>N</v>
      </c>
      <c r="X7" s="621"/>
      <c r="Y7" s="624"/>
      <c r="Z7" s="626"/>
      <c r="AA7" s="626"/>
      <c r="AB7" s="626"/>
      <c r="AC7" s="616"/>
      <c r="AD7" s="616"/>
      <c r="AE7" s="616"/>
    </row>
    <row r="8" spans="1:31" s="163" customFormat="1" ht="49.95" customHeight="1">
      <c r="A8" s="77"/>
      <c r="B8" s="79"/>
      <c r="C8" s="79"/>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 t="shared" si="4"/>
        <v>0</v>
      </c>
      <c r="W8" s="78" t="str">
        <f t="shared" si="3"/>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 t="shared" si="4"/>
        <v>0</v>
      </c>
      <c r="W9" s="78" t="str">
        <f t="shared" si="3"/>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 t="shared" si="4"/>
        <v>0</v>
      </c>
      <c r="W10" s="78" t="str">
        <f t="shared" si="3"/>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 t="shared" si="4"/>
        <v>0</v>
      </c>
      <c r="W11" s="78" t="str">
        <f t="shared" si="3"/>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 t="shared" si="4"/>
        <v>0</v>
      </c>
      <c r="W12" s="78" t="str">
        <f t="shared" si="3"/>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 t="shared" si="4"/>
        <v>0</v>
      </c>
      <c r="W13" s="78" t="str">
        <f t="shared" si="3"/>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 t="shared" si="4"/>
        <v>0</v>
      </c>
      <c r="W14" s="78" t="str">
        <f t="shared" si="3"/>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 t="shared" si="4"/>
        <v>0</v>
      </c>
      <c r="W15" s="78" t="str">
        <f t="shared" si="3"/>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 t="shared" si="4"/>
        <v>0</v>
      </c>
      <c r="W16" s="78" t="str">
        <f t="shared" si="3"/>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 t="shared" si="4"/>
        <v>0</v>
      </c>
      <c r="W17" s="78" t="str">
        <f t="shared" si="3"/>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 t="shared" si="4"/>
        <v>0</v>
      </c>
      <c r="W18" s="78" t="str">
        <f t="shared" si="3"/>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 t="shared" si="4"/>
        <v>0</v>
      </c>
      <c r="W19" s="78" t="str">
        <f t="shared" si="3"/>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 t="shared" si="4"/>
        <v>0</v>
      </c>
      <c r="W20" s="78" t="str">
        <f t="shared" si="3"/>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 t="shared" si="4"/>
        <v>0</v>
      </c>
      <c r="W21" s="78" t="str">
        <f t="shared" si="3"/>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 t="shared" si="4"/>
        <v>0</v>
      </c>
      <c r="W22" s="78" t="str">
        <f t="shared" si="3"/>
        <v>N</v>
      </c>
      <c r="X22" s="622"/>
      <c r="Y22" s="625"/>
      <c r="Z22" s="626"/>
      <c r="AA22" s="626"/>
      <c r="AB22" s="626"/>
      <c r="AC22" s="616"/>
      <c r="AD22" s="616"/>
      <c r="AE22" s="616"/>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48" priority="9" operator="containsText" text="0">
      <formula>NOT(ISERROR(SEARCH("0",S4)))</formula>
    </cfRule>
  </conditionalFormatting>
  <conditionalFormatting sqref="U4:U22">
    <cfRule type="containsText" dxfId="247" priority="8" operator="containsText" text="0">
      <formula>NOT(ISERROR(SEARCH("0",U4)))</formula>
    </cfRule>
  </conditionalFormatting>
  <conditionalFormatting sqref="V4:V22">
    <cfRule type="containsText" dxfId="246" priority="7" operator="containsText" text="1">
      <formula>NOT(ISERROR(SEARCH("1",V4)))</formula>
    </cfRule>
  </conditionalFormatting>
  <conditionalFormatting sqref="W4:W22 A23">
    <cfRule type="containsText" dxfId="245" priority="6" operator="containsText" text="Y">
      <formula>NOT(ISERROR(SEARCH("Y",A4)))</formula>
    </cfRule>
  </conditionalFormatting>
  <conditionalFormatting sqref="AC4:AE4">
    <cfRule type="cellIs" dxfId="244" priority="4" stopIfTrue="1" operator="equal">
      <formula>"身份空白"</formula>
    </cfRule>
    <cfRule type="cellIs" dxfId="24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0"/>
  <dimension ref="A1:AE55"/>
  <sheetViews>
    <sheetView zoomScale="63" zoomScaleNormal="63"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8.6640625" style="8" customWidth="1"/>
    <col min="3" max="3" width="11.109375" style="7" customWidth="1"/>
    <col min="4" max="5" width="13.6640625" style="7" customWidth="1"/>
    <col min="6" max="6" width="11.88671875" style="7" customWidth="1"/>
    <col min="7" max="8" width="11.6640625" style="7" customWidth="1"/>
    <col min="9" max="9" width="11.88671875" style="7" customWidth="1"/>
    <col min="10" max="10" width="23.77734375" style="9" customWidth="1"/>
    <col min="11" max="11" width="21.21875" style="7" customWidth="1"/>
    <col min="12" max="12" width="16.88671875" style="10" customWidth="1"/>
    <col min="13" max="13" width="18.21875" style="7" customWidth="1"/>
    <col min="14" max="16" width="19.109375" style="11" customWidth="1"/>
    <col min="17" max="17" width="14.5546875" style="11" customWidth="1"/>
    <col min="18" max="18" width="19.109375" style="11" customWidth="1"/>
    <col min="19" max="20" width="17.88671875" style="7" customWidth="1"/>
    <col min="21" max="21" width="14.33203125" style="7" customWidth="1"/>
    <col min="22" max="22" width="16.88671875" style="7" customWidth="1"/>
    <col min="23" max="23" width="15.109375" style="7" customWidth="1"/>
    <col min="24" max="24" width="16" style="7" customWidth="1"/>
    <col min="25" max="25" width="15.33203125" style="12" customWidth="1"/>
    <col min="26" max="31" width="19"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8.4"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765</v>
      </c>
      <c r="T3" s="87" t="s">
        <v>764</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5" customHeight="1">
      <c r="A4" s="113">
        <v>1</v>
      </c>
      <c r="B4" s="147">
        <f>'步驟1. 先填【114-1申請總表】第8列之B欄至CN欄'!G18</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先填【114-1申請總表】第8列之B欄至CN欄'!$N$18="弱勢家庭子女",'步驟1. 先填【114-1申請總表】第8列之B欄至CN欄'!$N$18="弱勢家庭身障學生或身障人士子女")),U4*(G4=0)),"1","0")</f>
        <v>0</v>
      </c>
      <c r="W4" s="148" t="str">
        <f t="shared" ref="W4:W22" si="3">IF(U4*V4,"Y","N")</f>
        <v>N</v>
      </c>
      <c r="X4" s="745">
        <f>COUNTIF(U4:U22,"1")</f>
        <v>1</v>
      </c>
      <c r="Y4" s="623">
        <f>'步驟1. 先填【114-1申請總表】第8列之B欄至CN欄'!N18</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3"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3"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3"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3"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3"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3"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3"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3"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3"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3"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3"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3"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3"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3"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3"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3"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3"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4" customFormat="1" ht="4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B4">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42" priority="9" operator="containsText" text="0">
      <formula>NOT(ISERROR(SEARCH("0",S4)))</formula>
    </cfRule>
  </conditionalFormatting>
  <conditionalFormatting sqref="U4:U22">
    <cfRule type="containsText" dxfId="241" priority="8" operator="containsText" text="0">
      <formula>NOT(ISERROR(SEARCH("0",U4)))</formula>
    </cfRule>
  </conditionalFormatting>
  <conditionalFormatting sqref="V4:V22">
    <cfRule type="containsText" dxfId="240" priority="7" operator="containsText" text="1">
      <formula>NOT(ISERROR(SEARCH("1",V4)))</formula>
    </cfRule>
  </conditionalFormatting>
  <conditionalFormatting sqref="W4:W22 A23">
    <cfRule type="containsText" dxfId="239" priority="6" operator="containsText" text="Y">
      <formula>NOT(ISERROR(SEARCH("Y",A4)))</formula>
    </cfRule>
  </conditionalFormatting>
  <conditionalFormatting sqref="AC4:AE4">
    <cfRule type="cellIs" dxfId="238" priority="4" stopIfTrue="1" operator="equal">
      <formula>"身份空白"</formula>
    </cfRule>
    <cfRule type="cellIs" dxfId="23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1"/>
  <dimension ref="A1:AE55"/>
  <sheetViews>
    <sheetView zoomScale="63" zoomScaleNormal="63"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 style="8" customWidth="1"/>
    <col min="3" max="3" width="11.44140625" style="7" customWidth="1"/>
    <col min="4" max="4" width="12.21875" style="7" customWidth="1"/>
    <col min="5" max="5" width="11.5546875" style="7" customWidth="1"/>
    <col min="6" max="6" width="11" style="7" customWidth="1"/>
    <col min="7" max="7" width="8.33203125" style="7" customWidth="1"/>
    <col min="8" max="8" width="11.109375" style="7" customWidth="1"/>
    <col min="9" max="9" width="11.5546875" style="7" customWidth="1"/>
    <col min="10" max="10" width="24.88671875" style="9" customWidth="1"/>
    <col min="11" max="11" width="21.21875" style="7" customWidth="1"/>
    <col min="12" max="12" width="19.33203125" style="10" customWidth="1"/>
    <col min="13" max="13" width="19.44140625" style="7" customWidth="1"/>
    <col min="14" max="16" width="19.77734375" style="11" customWidth="1"/>
    <col min="17" max="17" width="13.88671875" style="11" customWidth="1"/>
    <col min="18" max="18" width="19.77734375" style="11" customWidth="1"/>
    <col min="19" max="20" width="19.77734375" style="7" customWidth="1"/>
    <col min="21" max="21" width="15.77734375" style="7" customWidth="1"/>
    <col min="22" max="22" width="18.44140625" style="7" customWidth="1"/>
    <col min="23" max="23" width="15.44140625" style="7" customWidth="1"/>
    <col min="24" max="24" width="16.6640625" style="7" customWidth="1"/>
    <col min="25" max="25" width="19" style="12" customWidth="1"/>
    <col min="26" max="31" width="20.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9.6"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4"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766</v>
      </c>
      <c r="T3" s="87" t="s">
        <v>767</v>
      </c>
      <c r="U3" s="87" t="s">
        <v>768</v>
      </c>
      <c r="V3" s="88" t="s">
        <v>769</v>
      </c>
      <c r="W3" s="87" t="s">
        <v>770</v>
      </c>
      <c r="X3" s="89" t="s">
        <v>108</v>
      </c>
      <c r="Y3" s="90" t="s">
        <v>771</v>
      </c>
      <c r="Z3" s="91" t="s">
        <v>516</v>
      </c>
      <c r="AA3" s="91" t="s">
        <v>517</v>
      </c>
      <c r="AB3" s="92" t="s">
        <v>772</v>
      </c>
      <c r="AC3" s="93" t="s">
        <v>773</v>
      </c>
      <c r="AD3" s="93" t="s">
        <v>774</v>
      </c>
      <c r="AE3" s="93" t="s">
        <v>775</v>
      </c>
    </row>
    <row r="4" spans="1:31" s="161" customFormat="1" ht="49.95" customHeight="1">
      <c r="A4" s="113">
        <v>1</v>
      </c>
      <c r="B4" s="147">
        <f>'步驟1. 先填【114-1申請總表】第8列之B欄至CN欄'!G19</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先填【114-1申請總表】第8列之B欄至CN欄'!$N$19="弱勢家庭子女",'步驟1. 先填【114-1申請總表】第8列之B欄至CN欄'!$N$19="弱勢家庭身障學生或身障人士子女")),U4*(G4=0)),"1","0")</f>
        <v>0</v>
      </c>
      <c r="W4" s="148" t="str">
        <f t="shared" ref="W4:W22" si="3">IF(U4*V4,"Y","N")</f>
        <v>N</v>
      </c>
      <c r="X4" s="745">
        <f>COUNTIF(U4:U22,"1")</f>
        <v>1</v>
      </c>
      <c r="Y4" s="623">
        <f>'步驟1. 先填【114-1申請總表】第8列之B欄至CN欄'!N19</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4" spans="1:31" ht="17.399999999999999">
      <c r="S24" s="138"/>
      <c r="T24" s="138"/>
      <c r="U24" s="138"/>
      <c r="V24" s="138"/>
      <c r="W24" s="138"/>
      <c r="X24" s="138"/>
      <c r="Y24" s="139"/>
      <c r="Z24" s="140"/>
      <c r="AA24" s="140"/>
      <c r="AB24" s="140"/>
      <c r="AC24" s="140"/>
      <c r="AD24" s="140"/>
      <c r="AE24" s="140"/>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8">
      <c r="A26" s="58">
        <v>1</v>
      </c>
      <c r="B26" s="59" t="s">
        <v>381</v>
      </c>
      <c r="C26" s="7"/>
      <c r="D26" s="7"/>
      <c r="E26" s="7"/>
      <c r="F26" s="7"/>
      <c r="G26" s="7"/>
      <c r="H26" s="7"/>
      <c r="I26" s="7"/>
      <c r="J26" s="112"/>
      <c r="K26" s="59" t="s">
        <v>411</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8">
      <c r="A27" s="58">
        <v>2</v>
      </c>
      <c r="B27" s="59" t="s">
        <v>382</v>
      </c>
      <c r="C27" s="7"/>
      <c r="D27" s="7"/>
      <c r="E27" s="7"/>
      <c r="F27" s="7"/>
      <c r="G27" s="7"/>
      <c r="H27" s="7"/>
      <c r="I27" s="7"/>
      <c r="J27" s="112"/>
      <c r="K27" s="59" t="s">
        <v>413</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39.6">
      <c r="A28" s="58">
        <v>3</v>
      </c>
      <c r="B28" s="59" t="s">
        <v>383</v>
      </c>
      <c r="C28" s="7"/>
      <c r="D28" s="7"/>
      <c r="E28" s="7"/>
      <c r="F28" s="7"/>
      <c r="G28" s="7"/>
      <c r="H28" s="7"/>
      <c r="I28" s="7"/>
      <c r="J28" s="112"/>
      <c r="K28" s="59" t="s">
        <v>414</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39.6">
      <c r="A29" s="58">
        <v>4</v>
      </c>
      <c r="B29" s="59" t="s">
        <v>384</v>
      </c>
      <c r="C29" s="7"/>
      <c r="D29" s="7"/>
      <c r="E29" s="7"/>
      <c r="F29" s="7"/>
      <c r="G29" s="7"/>
      <c r="H29" s="7"/>
      <c r="I29" s="7"/>
      <c r="J29" s="112"/>
      <c r="K29" s="59" t="s">
        <v>415</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8">
      <c r="A30" s="58">
        <v>5</v>
      </c>
      <c r="B30" s="59" t="s">
        <v>385</v>
      </c>
      <c r="C30" s="7"/>
      <c r="D30" s="7"/>
      <c r="E30" s="7"/>
      <c r="F30" s="7"/>
      <c r="G30" s="7"/>
      <c r="H30" s="7"/>
      <c r="I30" s="7"/>
      <c r="J30" s="112"/>
      <c r="K30" s="59" t="s">
        <v>416</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39.6">
      <c r="A31" s="58">
        <v>6</v>
      </c>
      <c r="B31" s="59" t="s">
        <v>386</v>
      </c>
      <c r="C31" s="7"/>
      <c r="D31" s="7"/>
      <c r="E31" s="7"/>
      <c r="F31" s="7"/>
      <c r="G31" s="7"/>
      <c r="H31" s="7"/>
      <c r="I31" s="7"/>
      <c r="J31" s="112"/>
      <c r="K31" s="59" t="s">
        <v>417</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4">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36" priority="9" operator="containsText" text="0">
      <formula>NOT(ISERROR(SEARCH("0",S4)))</formula>
    </cfRule>
  </conditionalFormatting>
  <conditionalFormatting sqref="U4:U22">
    <cfRule type="containsText" dxfId="235" priority="8" operator="containsText" text="0">
      <formula>NOT(ISERROR(SEARCH("0",U4)))</formula>
    </cfRule>
  </conditionalFormatting>
  <conditionalFormatting sqref="V4:V22">
    <cfRule type="containsText" dxfId="234" priority="7" operator="containsText" text="1">
      <formula>NOT(ISERROR(SEARCH("1",V4)))</formula>
    </cfRule>
  </conditionalFormatting>
  <conditionalFormatting sqref="W4:W22 A23">
    <cfRule type="containsText" dxfId="233" priority="6" operator="containsText" text="Y">
      <formula>NOT(ISERROR(SEARCH("Y",A4)))</formula>
    </cfRule>
  </conditionalFormatting>
  <conditionalFormatting sqref="AC4:AE4">
    <cfRule type="cellIs" dxfId="232" priority="4" stopIfTrue="1" operator="equal">
      <formula>"身份空白"</formula>
    </cfRule>
    <cfRule type="cellIs" dxfId="231"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tabColor theme="3" tint="0.59999389629810485"/>
    <pageSetUpPr fitToPage="1"/>
  </sheetPr>
  <dimension ref="A1:AA56"/>
  <sheetViews>
    <sheetView zoomScaleNormal="100" workbookViewId="0">
      <selection activeCell="D8" sqref="D8"/>
    </sheetView>
  </sheetViews>
  <sheetFormatPr defaultColWidth="9" defaultRowHeight="15"/>
  <cols>
    <col min="1" max="1" width="7.44140625" style="20" customWidth="1"/>
    <col min="2" max="2" width="5.88671875" style="20" customWidth="1"/>
    <col min="3" max="3" width="9.6640625" style="20" customWidth="1"/>
    <col min="4" max="4" width="5.6640625" style="47" customWidth="1"/>
    <col min="5" max="5" width="8" style="20" customWidth="1"/>
    <col min="6" max="6" width="9.5546875" style="20" customWidth="1"/>
    <col min="7" max="7" width="10.6640625" style="20" customWidth="1"/>
    <col min="8" max="8" width="7.44140625" style="20" customWidth="1"/>
    <col min="9" max="9" width="8.77734375" style="47" customWidth="1"/>
    <col min="10" max="10" width="10.109375" style="20" customWidth="1"/>
    <col min="11" max="11" width="14.21875" style="20" customWidth="1"/>
    <col min="12" max="12" width="15" style="20" customWidth="1"/>
    <col min="13" max="13" width="14.6640625" style="20" customWidth="1"/>
    <col min="14" max="14" width="12.21875" style="20" customWidth="1"/>
    <col min="15" max="15" width="23.6640625" style="20" customWidth="1"/>
    <col min="16" max="16" width="12.44140625" style="26" customWidth="1"/>
    <col min="17" max="18" width="12.44140625" style="26" hidden="1" customWidth="1"/>
    <col min="19" max="19" width="17.109375" style="26" hidden="1" customWidth="1"/>
    <col min="20" max="25" width="12.44140625" style="26" hidden="1" customWidth="1"/>
    <col min="26" max="26" width="13.44140625" style="26" customWidth="1"/>
    <col min="27" max="27" width="45.88671875" style="20" customWidth="1"/>
    <col min="28" max="16384" width="9" style="20"/>
  </cols>
  <sheetData>
    <row r="1" spans="1:27" s="18" customFormat="1" ht="47.4" customHeight="1">
      <c r="D1" s="439" t="str">
        <f>'114-1合格者清冊(已保護儲存格)'!D1</f>
        <v xml:space="preserve">學校中文名稱:
學校英文名稱: </v>
      </c>
      <c r="E1" s="439"/>
      <c r="F1" s="439"/>
      <c r="G1" s="439"/>
      <c r="H1" s="439"/>
      <c r="I1" s="439"/>
      <c r="J1" s="439"/>
      <c r="K1" s="439"/>
      <c r="L1" s="439"/>
      <c r="M1" s="439"/>
      <c r="N1" s="439"/>
      <c r="O1" s="439"/>
      <c r="P1" s="439"/>
      <c r="Q1" s="439"/>
      <c r="R1" s="439"/>
      <c r="S1" s="439"/>
      <c r="T1" s="439"/>
      <c r="U1" s="439"/>
      <c r="V1" s="439"/>
      <c r="W1" s="439"/>
      <c r="X1" s="439"/>
      <c r="Y1" s="439"/>
      <c r="Z1" s="439"/>
      <c r="AA1" s="439"/>
    </row>
    <row r="2" spans="1:27" s="18" customFormat="1" ht="28.5" customHeight="1">
      <c r="D2" s="432" t="s">
        <v>909</v>
      </c>
      <c r="E2" s="432"/>
      <c r="F2" s="432"/>
      <c r="G2" s="432"/>
      <c r="H2" s="432"/>
      <c r="I2" s="432"/>
      <c r="J2" s="432"/>
      <c r="K2" s="432"/>
      <c r="L2" s="432"/>
      <c r="M2" s="432"/>
      <c r="N2" s="432"/>
      <c r="O2" s="432"/>
      <c r="P2" s="432"/>
      <c r="Q2" s="432"/>
      <c r="R2" s="432"/>
      <c r="S2" s="432"/>
      <c r="T2" s="432"/>
      <c r="U2" s="432"/>
      <c r="V2" s="432"/>
      <c r="W2" s="432"/>
      <c r="X2" s="432"/>
      <c r="Y2" s="432"/>
      <c r="Z2" s="432"/>
      <c r="AA2" s="432"/>
    </row>
    <row r="3" spans="1:27" s="19" customFormat="1" ht="24.6" customHeight="1">
      <c r="D3" s="433" t="str">
        <f>'步驟1. 先填【114-1申請總表】第8列之B欄至CN欄'!D3</f>
        <v xml:space="preserve">114學年度第一學期(114上)  (First Semester,September 2025) </v>
      </c>
      <c r="E3" s="433"/>
      <c r="F3" s="433"/>
      <c r="G3" s="433"/>
      <c r="H3" s="433"/>
      <c r="I3" s="433"/>
      <c r="J3" s="433"/>
      <c r="K3" s="433"/>
      <c r="L3" s="433"/>
      <c r="M3" s="433"/>
      <c r="N3" s="433"/>
      <c r="O3" s="433"/>
      <c r="P3" s="433"/>
      <c r="Q3" s="433"/>
      <c r="R3" s="433"/>
      <c r="S3" s="433"/>
      <c r="T3" s="433"/>
      <c r="U3" s="433"/>
      <c r="V3" s="433"/>
      <c r="W3" s="433"/>
      <c r="X3" s="433"/>
      <c r="Y3" s="433"/>
      <c r="Z3" s="433"/>
      <c r="AA3" s="433"/>
    </row>
    <row r="4" spans="1:27" s="25" customFormat="1" ht="23.4" customHeight="1">
      <c r="A4" s="434" t="s">
        <v>134</v>
      </c>
      <c r="B4" s="436" t="s">
        <v>135</v>
      </c>
      <c r="C4" s="436" t="s">
        <v>136</v>
      </c>
      <c r="D4" s="437" t="s">
        <v>137</v>
      </c>
      <c r="E4" s="429" t="s">
        <v>138</v>
      </c>
      <c r="F4" s="429" t="s">
        <v>139</v>
      </c>
      <c r="G4" s="429" t="s">
        <v>140</v>
      </c>
      <c r="H4" s="429" t="s">
        <v>141</v>
      </c>
      <c r="I4" s="437" t="s">
        <v>142</v>
      </c>
      <c r="J4" s="429" t="s">
        <v>143</v>
      </c>
      <c r="K4" s="429" t="s">
        <v>144</v>
      </c>
      <c r="L4" s="429" t="s">
        <v>145</v>
      </c>
      <c r="M4" s="429" t="s">
        <v>146</v>
      </c>
      <c r="N4" s="429" t="s">
        <v>147</v>
      </c>
      <c r="O4" s="429" t="s">
        <v>148</v>
      </c>
      <c r="P4" s="427" t="str">
        <f>'步驟1. 先填【114-1申請總表】第8列之B欄至CN欄'!DR6</f>
        <v>32G隨身碟數量
Number of USB flash drive</v>
      </c>
      <c r="Q4" s="427" t="str">
        <f>'步驟1. 先填【114-1申請總表】第8列之B欄至CN欄'!DS6</f>
        <v xml:space="preserve">後背袋數量
Number of backpack </v>
      </c>
      <c r="R4" s="427" t="str">
        <f>'步驟1. 先填【114-1申請總表】第8列之B欄至CN欄'!DT6</f>
        <v xml:space="preserve">鉛筆袋數量
Number of pencil bag
</v>
      </c>
      <c r="S4" s="427" t="str">
        <f>'步驟1. 先填【114-1申請總表】第8列之B欄至CN欄'!DU6</f>
        <v>自動鉛筆(含橡皮擦)數量
Number of mechanical pencils (including eraser)</v>
      </c>
      <c r="T4" s="427" t="str">
        <f>'步驟1. 先填【114-1申請總表】第8列之B欄至CN欄'!DV6</f>
        <v xml:space="preserve">螢光筆數量
Number of highlighter
</v>
      </c>
      <c r="U4" s="427" t="str">
        <f>'步驟1. 先填【114-1申請總表】第8列之B欄至CN欄'!DW6</f>
        <v>原子筆數量
Number of pens</v>
      </c>
      <c r="V4" s="427" t="str">
        <f>'步驟1. 先填【114-1申請總表】第8列之B欄至CN欄'!DX6</f>
        <v>帽子數量
Number of hat</v>
      </c>
      <c r="W4" s="427" t="str">
        <f>'步驟1. 先填【114-1申請總表】第8列之B欄至CN欄'!DY6</f>
        <v>書籍數量
Number of books</v>
      </c>
      <c r="X4" s="427" t="str">
        <f>'步驟1. 先填【114-1申請總表】第8列之B欄至CN欄'!DZ6</f>
        <v xml:space="preserve">耳機數量
Number of headset/headphones </v>
      </c>
      <c r="Y4" s="427" t="str">
        <f>'步驟1. 先填【114-1申請總表】第8列之B欄至CN欄'!EA6</f>
        <v xml:space="preserve">水瓶數量
Number of water bottles
</v>
      </c>
      <c r="Z4" s="427" t="str">
        <f>'步驟1. 先填【114-1申請總表】第8列之B欄至CN欄'!EB6</f>
        <v>文具用品數量
Number of stationery</v>
      </c>
      <c r="AA4" s="422" t="s">
        <v>149</v>
      </c>
    </row>
    <row r="5" spans="1:27" s="25" customFormat="1" ht="55.2" customHeight="1">
      <c r="A5" s="435"/>
      <c r="B5" s="436"/>
      <c r="C5" s="436"/>
      <c r="D5" s="438"/>
      <c r="E5" s="430"/>
      <c r="F5" s="430"/>
      <c r="G5" s="430"/>
      <c r="H5" s="430"/>
      <c r="I5" s="438"/>
      <c r="J5" s="430"/>
      <c r="K5" s="430"/>
      <c r="L5" s="430"/>
      <c r="M5" s="430"/>
      <c r="N5" s="430"/>
      <c r="O5" s="430"/>
      <c r="P5" s="428"/>
      <c r="Q5" s="428"/>
      <c r="R5" s="428"/>
      <c r="S5" s="428"/>
      <c r="T5" s="428"/>
      <c r="U5" s="428"/>
      <c r="V5" s="428"/>
      <c r="W5" s="428"/>
      <c r="X5" s="428"/>
      <c r="Y5" s="428"/>
      <c r="Z5" s="428"/>
      <c r="AA5" s="423"/>
    </row>
    <row r="6" spans="1:27" ht="49.2" customHeight="1">
      <c r="A6" s="37" t="str">
        <f>'114-1合格者清冊(已保護儲存格)'!A6</f>
        <v>114學年度第一學期
(僅能填此列，才能有帶公式至步驟3.申請書)
此列為範例，請直接修改成貴校學生資料</v>
      </c>
      <c r="B6" s="37" t="str">
        <f>'114-1合格者清冊(已保護儲存格)'!B6</f>
        <v>臺中市</v>
      </c>
      <c r="C6" s="37" t="str">
        <f>'114-1合格者清冊(已保護儲存格)'!C6</f>
        <v>臺中市立臺中女子高級中等學校</v>
      </c>
      <c r="D6" s="46" t="str">
        <f>'114-1合格者清冊(已保護儲存格)'!D6</f>
        <v>1</v>
      </c>
      <c r="E6" s="37" t="str">
        <f>'114-1合格者清冊(已保護儲存格)'!E6</f>
        <v>大學部</v>
      </c>
      <c r="F6" s="37" t="str">
        <f>'114-1合格者清冊(已保護儲存格)'!F6</f>
        <v>舊生</v>
      </c>
      <c r="G6" s="37" t="str">
        <f>'114-1合格者清冊(已保護儲存格)'!G6</f>
        <v>許大明</v>
      </c>
      <c r="H6" s="37" t="str">
        <f>'114-1合格者清冊(已保護儲存格)'!H6</f>
        <v>英文系</v>
      </c>
      <c r="I6" s="46" t="str">
        <f>'114-1合格者清冊(已保護儲存格)'!I6</f>
        <v>1</v>
      </c>
      <c r="J6" s="37" t="str">
        <f>'114-1合格者清冊(已保護儲存格)'!J6</f>
        <v>甲</v>
      </c>
      <c r="K6" s="37" t="str">
        <f>'114-1合格者清冊(已保護儲存格)'!K6</f>
        <v>123456</v>
      </c>
      <c r="L6" s="37" t="str">
        <f>'114-1合格者清冊(已保護儲存格)'!L6</f>
        <v>T123456789</v>
      </c>
      <c r="M6" s="30">
        <f>'114-1合格者清冊(已保護儲存格)'!M6</f>
        <v>36526</v>
      </c>
      <c r="N6" s="37" t="str">
        <f>'114-1合格者清冊(已保護儲存格)'!N6</f>
        <v>低收入戶子女</v>
      </c>
      <c r="O6" s="37" t="str">
        <f>'114-1合格者清冊(已保護儲存格)'!O6</f>
        <v>XX縣XX鄉XX村XX鄰XX路XX號XX樓</v>
      </c>
      <c r="P6" s="38">
        <f>'步驟1. 先填【114-1申請總表】第8列之B欄至CN欄'!DR8</f>
        <v>0</v>
      </c>
      <c r="Q6" s="38">
        <f>'步驟1. 先填【114-1申請總表】第8列之B欄至CN欄'!DS8</f>
        <v>0</v>
      </c>
      <c r="R6" s="38">
        <f>'步驟1. 先填【114-1申請總表】第8列之B欄至CN欄'!DT8</f>
        <v>0</v>
      </c>
      <c r="S6" s="38">
        <f>'步驟1. 先填【114-1申請總表】第8列之B欄至CN欄'!DU8</f>
        <v>0</v>
      </c>
      <c r="T6" s="38">
        <f>'步驟1. 先填【114-1申請總表】第8列之B欄至CN欄'!DV8</f>
        <v>0</v>
      </c>
      <c r="U6" s="38">
        <f>'步驟1. 先填【114-1申請總表】第8列之B欄至CN欄'!DW8</f>
        <v>0</v>
      </c>
      <c r="V6" s="38">
        <f>'步驟1. 先填【114-1申請總表】第8列之B欄至CN欄'!DX8</f>
        <v>0</v>
      </c>
      <c r="W6" s="38">
        <f>'步驟1. 先填【114-1申請總表】第8列之B欄至CN欄'!DY8</f>
        <v>0</v>
      </c>
      <c r="X6" s="38">
        <f>'步驟1. 先填【114-1申請總表】第8列之B欄至CN欄'!DZ8</f>
        <v>0</v>
      </c>
      <c r="Y6" s="38">
        <f>'步驟1. 先填【114-1申請總表】第8列之B欄至CN欄'!EA8</f>
        <v>0</v>
      </c>
      <c r="Z6" s="38">
        <f>'步驟1. 先填【114-1申請總表】第8列之B欄至CN欄'!EB8</f>
        <v>0</v>
      </c>
      <c r="AA6" s="39"/>
    </row>
    <row r="7" spans="1:27" ht="49.2" customHeight="1">
      <c r="A7" s="37" t="str">
        <f>'114-1合格者清冊(已保護儲存格)'!A7</f>
        <v>114學年度第一學期</v>
      </c>
      <c r="B7" s="37">
        <f>'114-1合格者清冊(已保護儲存格)'!B7</f>
        <v>0</v>
      </c>
      <c r="C7" s="37">
        <f>'114-1合格者清冊(已保護儲存格)'!C7</f>
        <v>0</v>
      </c>
      <c r="D7" s="46" t="str">
        <f>'114-1合格者清冊(已保護儲存格)'!D7</f>
        <v>2</v>
      </c>
      <c r="E7" s="37">
        <f>'114-1合格者清冊(已保護儲存格)'!E7</f>
        <v>0</v>
      </c>
      <c r="F7" s="37">
        <f>'114-1合格者清冊(已保護儲存格)'!F7</f>
        <v>0</v>
      </c>
      <c r="G7" s="37">
        <f>'114-1合格者清冊(已保護儲存格)'!G7</f>
        <v>0</v>
      </c>
      <c r="H7" s="37">
        <f>'114-1合格者清冊(已保護儲存格)'!H7</f>
        <v>0</v>
      </c>
      <c r="I7" s="46">
        <f>'114-1合格者清冊(已保護儲存格)'!I7</f>
        <v>0</v>
      </c>
      <c r="J7" s="37">
        <f>'114-1合格者清冊(已保護儲存格)'!J7</f>
        <v>0</v>
      </c>
      <c r="K7" s="37">
        <f>'114-1合格者清冊(已保護儲存格)'!K7</f>
        <v>0</v>
      </c>
      <c r="L7" s="37">
        <f>'114-1合格者清冊(已保護儲存格)'!L7</f>
        <v>0</v>
      </c>
      <c r="M7" s="30">
        <f>'114-1合格者清冊(已保護儲存格)'!M7</f>
        <v>0</v>
      </c>
      <c r="N7" s="37">
        <f>'114-1合格者清冊(已保護儲存格)'!N7</f>
        <v>0</v>
      </c>
      <c r="O7" s="37" t="str">
        <f>'114-1合格者清冊(已保護儲存格)'!O7</f>
        <v>XX縣XX鄉XX村XX鄰XX路XX號XX樓</v>
      </c>
      <c r="P7" s="38">
        <f>'步驟1. 先填【114-1申請總表】第8列之B欄至CN欄'!DR9</f>
        <v>0</v>
      </c>
      <c r="Q7" s="38">
        <f>'步驟1. 先填【114-1申請總表】第8列之B欄至CN欄'!DS9</f>
        <v>0</v>
      </c>
      <c r="R7" s="38">
        <f>'步驟1. 先填【114-1申請總表】第8列之B欄至CN欄'!DT9</f>
        <v>0</v>
      </c>
      <c r="S7" s="38">
        <f>'步驟1. 先填【114-1申請總表】第8列之B欄至CN欄'!DU9</f>
        <v>0</v>
      </c>
      <c r="T7" s="38">
        <f>'步驟1. 先填【114-1申請總表】第8列之B欄至CN欄'!DV9</f>
        <v>0</v>
      </c>
      <c r="U7" s="38">
        <f>'步驟1. 先填【114-1申請總表】第8列之B欄至CN欄'!DW9</f>
        <v>0</v>
      </c>
      <c r="V7" s="38">
        <f>'步驟1. 先填【114-1申請總表】第8列之B欄至CN欄'!DX9</f>
        <v>0</v>
      </c>
      <c r="W7" s="38">
        <f>'步驟1. 先填【114-1申請總表】第8列之B欄至CN欄'!DY9</f>
        <v>0</v>
      </c>
      <c r="X7" s="38">
        <f>'步驟1. 先填【114-1申請總表】第8列之B欄至CN欄'!DZ9</f>
        <v>0</v>
      </c>
      <c r="Y7" s="38">
        <f>'步驟1. 先填【114-1申請總表】第8列之B欄至CN欄'!EA9</f>
        <v>0</v>
      </c>
      <c r="Z7" s="38">
        <f>'步驟1. 先填【114-1申請總表】第8列之B欄至CN欄'!EB9</f>
        <v>0</v>
      </c>
      <c r="AA7" s="39"/>
    </row>
    <row r="8" spans="1:27" ht="49.2" customHeight="1">
      <c r="A8" s="37" t="str">
        <f>'114-1合格者清冊(已保護儲存格)'!A8</f>
        <v>114學年度第一學期</v>
      </c>
      <c r="B8" s="37">
        <f>'114-1合格者清冊(已保護儲存格)'!B8</f>
        <v>0</v>
      </c>
      <c r="C8" s="37">
        <f>'114-1合格者清冊(已保護儲存格)'!C8</f>
        <v>0</v>
      </c>
      <c r="D8" s="46" t="str">
        <f>'114-1合格者清冊(已保護儲存格)'!D8</f>
        <v>3</v>
      </c>
      <c r="E8" s="37">
        <f>'114-1合格者清冊(已保護儲存格)'!E8</f>
        <v>0</v>
      </c>
      <c r="F8" s="37">
        <f>'114-1合格者清冊(已保護儲存格)'!F8</f>
        <v>0</v>
      </c>
      <c r="G8" s="37">
        <f>'114-1合格者清冊(已保護儲存格)'!G8</f>
        <v>0</v>
      </c>
      <c r="H8" s="37">
        <f>'114-1合格者清冊(已保護儲存格)'!H8</f>
        <v>0</v>
      </c>
      <c r="I8" s="46">
        <f>'114-1合格者清冊(已保護儲存格)'!I8</f>
        <v>0</v>
      </c>
      <c r="J8" s="37">
        <f>'114-1合格者清冊(已保護儲存格)'!J8</f>
        <v>0</v>
      </c>
      <c r="K8" s="37">
        <f>'114-1合格者清冊(已保護儲存格)'!K8</f>
        <v>0</v>
      </c>
      <c r="L8" s="37">
        <f>'114-1合格者清冊(已保護儲存格)'!L8</f>
        <v>0</v>
      </c>
      <c r="M8" s="30">
        <f>'114-1合格者清冊(已保護儲存格)'!M8</f>
        <v>0</v>
      </c>
      <c r="N8" s="37">
        <f>'114-1合格者清冊(已保護儲存格)'!N8</f>
        <v>0</v>
      </c>
      <c r="O8" s="37" t="str">
        <f>'114-1合格者清冊(已保護儲存格)'!O8</f>
        <v>XX縣XX鄉XX村XX鄰XX路XX號XX樓</v>
      </c>
      <c r="P8" s="38">
        <f>'步驟1. 先填【114-1申請總表】第8列之B欄至CN欄'!DR10</f>
        <v>0</v>
      </c>
      <c r="Q8" s="38">
        <f>'步驟1. 先填【114-1申請總表】第8列之B欄至CN欄'!DS10</f>
        <v>0</v>
      </c>
      <c r="R8" s="38">
        <f>'步驟1. 先填【114-1申請總表】第8列之B欄至CN欄'!DT10</f>
        <v>0</v>
      </c>
      <c r="S8" s="38">
        <f>'步驟1. 先填【114-1申請總表】第8列之B欄至CN欄'!DU10</f>
        <v>0</v>
      </c>
      <c r="T8" s="38">
        <f>'步驟1. 先填【114-1申請總表】第8列之B欄至CN欄'!DV10</f>
        <v>0</v>
      </c>
      <c r="U8" s="38">
        <f>'步驟1. 先填【114-1申請總表】第8列之B欄至CN欄'!DW10</f>
        <v>0</v>
      </c>
      <c r="V8" s="38">
        <f>'步驟1. 先填【114-1申請總表】第8列之B欄至CN欄'!DX10</f>
        <v>0</v>
      </c>
      <c r="W8" s="38">
        <f>'步驟1. 先填【114-1申請總表】第8列之B欄至CN欄'!DY10</f>
        <v>0</v>
      </c>
      <c r="X8" s="38">
        <f>'步驟1. 先填【114-1申請總表】第8列之B欄至CN欄'!DZ10</f>
        <v>0</v>
      </c>
      <c r="Y8" s="38">
        <f>'步驟1. 先填【114-1申請總表】第8列之B欄至CN欄'!EA10</f>
        <v>0</v>
      </c>
      <c r="Z8" s="38">
        <f>'步驟1. 先填【114-1申請總表】第8列之B欄至CN欄'!EB10</f>
        <v>0</v>
      </c>
      <c r="AA8" s="39"/>
    </row>
    <row r="9" spans="1:27" ht="49.2" customHeight="1">
      <c r="A9" s="37" t="str">
        <f>'114-1合格者清冊(已保護儲存格)'!A9</f>
        <v>114學年度第一學期</v>
      </c>
      <c r="B9" s="37">
        <f>'114-1合格者清冊(已保護儲存格)'!B9</f>
        <v>0</v>
      </c>
      <c r="C9" s="37">
        <f>'114-1合格者清冊(已保護儲存格)'!C9</f>
        <v>0</v>
      </c>
      <c r="D9" s="46" t="str">
        <f>'114-1合格者清冊(已保護儲存格)'!D9</f>
        <v>4</v>
      </c>
      <c r="E9" s="37">
        <f>'114-1合格者清冊(已保護儲存格)'!E9</f>
        <v>0</v>
      </c>
      <c r="F9" s="37">
        <f>'114-1合格者清冊(已保護儲存格)'!F9</f>
        <v>0</v>
      </c>
      <c r="G9" s="37">
        <f>'114-1合格者清冊(已保護儲存格)'!G9</f>
        <v>0</v>
      </c>
      <c r="H9" s="37">
        <f>'114-1合格者清冊(已保護儲存格)'!H9</f>
        <v>0</v>
      </c>
      <c r="I9" s="46">
        <f>'114-1合格者清冊(已保護儲存格)'!I9</f>
        <v>0</v>
      </c>
      <c r="J9" s="37">
        <f>'114-1合格者清冊(已保護儲存格)'!J9</f>
        <v>0</v>
      </c>
      <c r="K9" s="37">
        <f>'114-1合格者清冊(已保護儲存格)'!K9</f>
        <v>0</v>
      </c>
      <c r="L9" s="37">
        <f>'114-1合格者清冊(已保護儲存格)'!L9</f>
        <v>0</v>
      </c>
      <c r="M9" s="30">
        <f>'114-1合格者清冊(已保護儲存格)'!M9</f>
        <v>0</v>
      </c>
      <c r="N9" s="37">
        <f>'114-1合格者清冊(已保護儲存格)'!N9</f>
        <v>0</v>
      </c>
      <c r="O9" s="37" t="str">
        <f>'114-1合格者清冊(已保護儲存格)'!O9</f>
        <v>XX縣XX鄉XX村XX鄰XX路XX號XX樓</v>
      </c>
      <c r="P9" s="38">
        <f>'步驟1. 先填【114-1申請總表】第8列之B欄至CN欄'!DR11</f>
        <v>0</v>
      </c>
      <c r="Q9" s="38">
        <f>'步驟1. 先填【114-1申請總表】第8列之B欄至CN欄'!DS11</f>
        <v>0</v>
      </c>
      <c r="R9" s="38">
        <f>'步驟1. 先填【114-1申請總表】第8列之B欄至CN欄'!DT11</f>
        <v>0</v>
      </c>
      <c r="S9" s="38">
        <f>'步驟1. 先填【114-1申請總表】第8列之B欄至CN欄'!DU11</f>
        <v>0</v>
      </c>
      <c r="T9" s="38">
        <f>'步驟1. 先填【114-1申請總表】第8列之B欄至CN欄'!DV11</f>
        <v>0</v>
      </c>
      <c r="U9" s="38">
        <f>'步驟1. 先填【114-1申請總表】第8列之B欄至CN欄'!DW11</f>
        <v>0</v>
      </c>
      <c r="V9" s="38">
        <f>'步驟1. 先填【114-1申請總表】第8列之B欄至CN欄'!DX11</f>
        <v>0</v>
      </c>
      <c r="W9" s="38">
        <f>'步驟1. 先填【114-1申請總表】第8列之B欄至CN欄'!DY11</f>
        <v>0</v>
      </c>
      <c r="X9" s="38">
        <f>'步驟1. 先填【114-1申請總表】第8列之B欄至CN欄'!DZ11</f>
        <v>0</v>
      </c>
      <c r="Y9" s="38">
        <f>'步驟1. 先填【114-1申請總表】第8列之B欄至CN欄'!EA11</f>
        <v>0</v>
      </c>
      <c r="Z9" s="38">
        <f>'步驟1. 先填【114-1申請總表】第8列之B欄至CN欄'!EB11</f>
        <v>0</v>
      </c>
      <c r="AA9" s="39"/>
    </row>
    <row r="10" spans="1:27" ht="49.2" customHeight="1">
      <c r="A10" s="37" t="str">
        <f>'114-1合格者清冊(已保護儲存格)'!A10</f>
        <v>114學年度第一學期</v>
      </c>
      <c r="B10" s="37">
        <f>'114-1合格者清冊(已保護儲存格)'!B10</f>
        <v>0</v>
      </c>
      <c r="C10" s="37">
        <f>'114-1合格者清冊(已保護儲存格)'!C10</f>
        <v>0</v>
      </c>
      <c r="D10" s="46" t="str">
        <f>'114-1合格者清冊(已保護儲存格)'!D10</f>
        <v>5</v>
      </c>
      <c r="E10" s="37">
        <f>'114-1合格者清冊(已保護儲存格)'!E10</f>
        <v>0</v>
      </c>
      <c r="F10" s="37">
        <f>'114-1合格者清冊(已保護儲存格)'!F10</f>
        <v>0</v>
      </c>
      <c r="G10" s="37">
        <f>'114-1合格者清冊(已保護儲存格)'!G10</f>
        <v>0</v>
      </c>
      <c r="H10" s="37">
        <f>'114-1合格者清冊(已保護儲存格)'!H10</f>
        <v>0</v>
      </c>
      <c r="I10" s="46">
        <f>'114-1合格者清冊(已保護儲存格)'!I10</f>
        <v>0</v>
      </c>
      <c r="J10" s="37">
        <f>'114-1合格者清冊(已保護儲存格)'!J10</f>
        <v>0</v>
      </c>
      <c r="K10" s="37">
        <f>'114-1合格者清冊(已保護儲存格)'!K10</f>
        <v>0</v>
      </c>
      <c r="L10" s="37">
        <f>'114-1合格者清冊(已保護儲存格)'!L10</f>
        <v>0</v>
      </c>
      <c r="M10" s="30">
        <f>'114-1合格者清冊(已保護儲存格)'!M10</f>
        <v>0</v>
      </c>
      <c r="N10" s="37">
        <f>'114-1合格者清冊(已保護儲存格)'!N10</f>
        <v>0</v>
      </c>
      <c r="O10" s="37" t="str">
        <f>'114-1合格者清冊(已保護儲存格)'!O10</f>
        <v>XX縣XX鄉XX村XX鄰XX路XX號XX樓</v>
      </c>
      <c r="P10" s="38">
        <f>'步驟1. 先填【114-1申請總表】第8列之B欄至CN欄'!DR12</f>
        <v>0</v>
      </c>
      <c r="Q10" s="38">
        <f>'步驟1. 先填【114-1申請總表】第8列之B欄至CN欄'!DS12</f>
        <v>0</v>
      </c>
      <c r="R10" s="38">
        <f>'步驟1. 先填【114-1申請總表】第8列之B欄至CN欄'!DT12</f>
        <v>0</v>
      </c>
      <c r="S10" s="38">
        <f>'步驟1. 先填【114-1申請總表】第8列之B欄至CN欄'!DU12</f>
        <v>0</v>
      </c>
      <c r="T10" s="38">
        <f>'步驟1. 先填【114-1申請總表】第8列之B欄至CN欄'!DV12</f>
        <v>0</v>
      </c>
      <c r="U10" s="38">
        <f>'步驟1. 先填【114-1申請總表】第8列之B欄至CN欄'!DW12</f>
        <v>0</v>
      </c>
      <c r="V10" s="38">
        <f>'步驟1. 先填【114-1申請總表】第8列之B欄至CN欄'!DX12</f>
        <v>0</v>
      </c>
      <c r="W10" s="38">
        <f>'步驟1. 先填【114-1申請總表】第8列之B欄至CN欄'!DY12</f>
        <v>0</v>
      </c>
      <c r="X10" s="38">
        <f>'步驟1. 先填【114-1申請總表】第8列之B欄至CN欄'!DZ12</f>
        <v>0</v>
      </c>
      <c r="Y10" s="38">
        <f>'步驟1. 先填【114-1申請總表】第8列之B欄至CN欄'!EA12</f>
        <v>0</v>
      </c>
      <c r="Z10" s="38">
        <f>'步驟1. 先填【114-1申請總表】第8列之B欄至CN欄'!EB12</f>
        <v>0</v>
      </c>
      <c r="AA10" s="39"/>
    </row>
    <row r="11" spans="1:27" ht="49.2" customHeight="1">
      <c r="A11" s="37" t="str">
        <f>'114-1合格者清冊(已保護儲存格)'!A11</f>
        <v>114學年度第一學期</v>
      </c>
      <c r="B11" s="37">
        <f>'114-1合格者清冊(已保護儲存格)'!B11</f>
        <v>0</v>
      </c>
      <c r="C11" s="37">
        <f>'114-1合格者清冊(已保護儲存格)'!C11</f>
        <v>0</v>
      </c>
      <c r="D11" s="46" t="str">
        <f>'114-1合格者清冊(已保護儲存格)'!D11</f>
        <v>6</v>
      </c>
      <c r="E11" s="37">
        <f>'114-1合格者清冊(已保護儲存格)'!E11</f>
        <v>0</v>
      </c>
      <c r="F11" s="37">
        <f>'114-1合格者清冊(已保護儲存格)'!F11</f>
        <v>0</v>
      </c>
      <c r="G11" s="37">
        <f>'114-1合格者清冊(已保護儲存格)'!G11</f>
        <v>0</v>
      </c>
      <c r="H11" s="37">
        <f>'114-1合格者清冊(已保護儲存格)'!H11</f>
        <v>0</v>
      </c>
      <c r="I11" s="46">
        <f>'114-1合格者清冊(已保護儲存格)'!I11</f>
        <v>0</v>
      </c>
      <c r="J11" s="37">
        <f>'114-1合格者清冊(已保護儲存格)'!J11</f>
        <v>0</v>
      </c>
      <c r="K11" s="37">
        <f>'114-1合格者清冊(已保護儲存格)'!K11</f>
        <v>0</v>
      </c>
      <c r="L11" s="37">
        <f>'114-1合格者清冊(已保護儲存格)'!L11</f>
        <v>0</v>
      </c>
      <c r="M11" s="30">
        <f>'114-1合格者清冊(已保護儲存格)'!M11</f>
        <v>0</v>
      </c>
      <c r="N11" s="37">
        <f>'114-1合格者清冊(已保護儲存格)'!N11</f>
        <v>0</v>
      </c>
      <c r="O11" s="37" t="str">
        <f>'114-1合格者清冊(已保護儲存格)'!O11</f>
        <v>XX縣XX鄉XX村XX鄰XX路XX號XX樓</v>
      </c>
      <c r="P11" s="38">
        <f>'步驟1. 先填【114-1申請總表】第8列之B欄至CN欄'!DR13</f>
        <v>0</v>
      </c>
      <c r="Q11" s="38">
        <f>'步驟1. 先填【114-1申請總表】第8列之B欄至CN欄'!DS13</f>
        <v>0</v>
      </c>
      <c r="R11" s="38">
        <f>'步驟1. 先填【114-1申請總表】第8列之B欄至CN欄'!DT13</f>
        <v>0</v>
      </c>
      <c r="S11" s="38">
        <f>'步驟1. 先填【114-1申請總表】第8列之B欄至CN欄'!DU13</f>
        <v>0</v>
      </c>
      <c r="T11" s="38">
        <f>'步驟1. 先填【114-1申請總表】第8列之B欄至CN欄'!DV13</f>
        <v>0</v>
      </c>
      <c r="U11" s="38">
        <f>'步驟1. 先填【114-1申請總表】第8列之B欄至CN欄'!DW13</f>
        <v>0</v>
      </c>
      <c r="V11" s="38">
        <f>'步驟1. 先填【114-1申請總表】第8列之B欄至CN欄'!DX13</f>
        <v>0</v>
      </c>
      <c r="W11" s="38">
        <f>'步驟1. 先填【114-1申請總表】第8列之B欄至CN欄'!DY13</f>
        <v>0</v>
      </c>
      <c r="X11" s="38">
        <f>'步驟1. 先填【114-1申請總表】第8列之B欄至CN欄'!DZ13</f>
        <v>0</v>
      </c>
      <c r="Y11" s="38">
        <f>'步驟1. 先填【114-1申請總表】第8列之B欄至CN欄'!EA13</f>
        <v>0</v>
      </c>
      <c r="Z11" s="38">
        <f>'步驟1. 先填【114-1申請總表】第8列之B欄至CN欄'!EB13</f>
        <v>0</v>
      </c>
      <c r="AA11" s="39"/>
    </row>
    <row r="12" spans="1:27" ht="49.2" customHeight="1">
      <c r="A12" s="37" t="str">
        <f>'114-1合格者清冊(已保護儲存格)'!A12</f>
        <v>114學年度第一學期</v>
      </c>
      <c r="B12" s="37">
        <f>'114-1合格者清冊(已保護儲存格)'!B12</f>
        <v>0</v>
      </c>
      <c r="C12" s="37">
        <f>'114-1合格者清冊(已保護儲存格)'!C12</f>
        <v>0</v>
      </c>
      <c r="D12" s="46" t="str">
        <f>'114-1合格者清冊(已保護儲存格)'!D12</f>
        <v>7</v>
      </c>
      <c r="E12" s="37">
        <f>'114-1合格者清冊(已保護儲存格)'!E12</f>
        <v>0</v>
      </c>
      <c r="F12" s="37">
        <f>'114-1合格者清冊(已保護儲存格)'!F12</f>
        <v>0</v>
      </c>
      <c r="G12" s="37">
        <f>'114-1合格者清冊(已保護儲存格)'!G12</f>
        <v>0</v>
      </c>
      <c r="H12" s="37">
        <f>'114-1合格者清冊(已保護儲存格)'!H12</f>
        <v>0</v>
      </c>
      <c r="I12" s="46">
        <f>'114-1合格者清冊(已保護儲存格)'!I12</f>
        <v>0</v>
      </c>
      <c r="J12" s="37">
        <f>'114-1合格者清冊(已保護儲存格)'!J12</f>
        <v>0</v>
      </c>
      <c r="K12" s="37">
        <f>'114-1合格者清冊(已保護儲存格)'!K12</f>
        <v>0</v>
      </c>
      <c r="L12" s="37">
        <f>'114-1合格者清冊(已保護儲存格)'!L12</f>
        <v>0</v>
      </c>
      <c r="M12" s="30">
        <f>'114-1合格者清冊(已保護儲存格)'!M12</f>
        <v>0</v>
      </c>
      <c r="N12" s="37">
        <f>'114-1合格者清冊(已保護儲存格)'!N12</f>
        <v>0</v>
      </c>
      <c r="O12" s="37" t="str">
        <f>'114-1合格者清冊(已保護儲存格)'!O12</f>
        <v>XX縣XX鄉XX村XX鄰XX路XX號XX樓</v>
      </c>
      <c r="P12" s="38">
        <f>'步驟1. 先填【114-1申請總表】第8列之B欄至CN欄'!DR14</f>
        <v>0</v>
      </c>
      <c r="Q12" s="38">
        <f>'步驟1. 先填【114-1申請總表】第8列之B欄至CN欄'!DS14</f>
        <v>0</v>
      </c>
      <c r="R12" s="38">
        <f>'步驟1. 先填【114-1申請總表】第8列之B欄至CN欄'!DT14</f>
        <v>0</v>
      </c>
      <c r="S12" s="38">
        <f>'步驟1. 先填【114-1申請總表】第8列之B欄至CN欄'!DU14</f>
        <v>0</v>
      </c>
      <c r="T12" s="38">
        <f>'步驟1. 先填【114-1申請總表】第8列之B欄至CN欄'!DV14</f>
        <v>0</v>
      </c>
      <c r="U12" s="38">
        <f>'步驟1. 先填【114-1申請總表】第8列之B欄至CN欄'!DW14</f>
        <v>0</v>
      </c>
      <c r="V12" s="38">
        <f>'步驟1. 先填【114-1申請總表】第8列之B欄至CN欄'!DX14</f>
        <v>0</v>
      </c>
      <c r="W12" s="38">
        <f>'步驟1. 先填【114-1申請總表】第8列之B欄至CN欄'!DY14</f>
        <v>0</v>
      </c>
      <c r="X12" s="38">
        <f>'步驟1. 先填【114-1申請總表】第8列之B欄至CN欄'!DZ14</f>
        <v>0</v>
      </c>
      <c r="Y12" s="38">
        <f>'步驟1. 先填【114-1申請總表】第8列之B欄至CN欄'!EA14</f>
        <v>0</v>
      </c>
      <c r="Z12" s="38">
        <f>'步驟1. 先填【114-1申請總表】第8列之B欄至CN欄'!EB14</f>
        <v>0</v>
      </c>
      <c r="AA12" s="39"/>
    </row>
    <row r="13" spans="1:27" ht="49.2" customHeight="1">
      <c r="A13" s="37" t="str">
        <f>'114-1合格者清冊(已保護儲存格)'!A13</f>
        <v>114學年度第一學期</v>
      </c>
      <c r="B13" s="37">
        <f>'114-1合格者清冊(已保護儲存格)'!B13</f>
        <v>0</v>
      </c>
      <c r="C13" s="37">
        <f>'114-1合格者清冊(已保護儲存格)'!C13</f>
        <v>0</v>
      </c>
      <c r="D13" s="46" t="str">
        <f>'114-1合格者清冊(已保護儲存格)'!D13</f>
        <v>8</v>
      </c>
      <c r="E13" s="37">
        <f>'114-1合格者清冊(已保護儲存格)'!E13</f>
        <v>0</v>
      </c>
      <c r="F13" s="37">
        <f>'114-1合格者清冊(已保護儲存格)'!F13</f>
        <v>0</v>
      </c>
      <c r="G13" s="37">
        <f>'114-1合格者清冊(已保護儲存格)'!G13</f>
        <v>0</v>
      </c>
      <c r="H13" s="37">
        <f>'114-1合格者清冊(已保護儲存格)'!H13</f>
        <v>0</v>
      </c>
      <c r="I13" s="46">
        <f>'114-1合格者清冊(已保護儲存格)'!I13</f>
        <v>0</v>
      </c>
      <c r="J13" s="37">
        <f>'114-1合格者清冊(已保護儲存格)'!J13</f>
        <v>0</v>
      </c>
      <c r="K13" s="37">
        <f>'114-1合格者清冊(已保護儲存格)'!K13</f>
        <v>0</v>
      </c>
      <c r="L13" s="37">
        <f>'114-1合格者清冊(已保護儲存格)'!L13</f>
        <v>0</v>
      </c>
      <c r="M13" s="30">
        <f>'114-1合格者清冊(已保護儲存格)'!M13</f>
        <v>0</v>
      </c>
      <c r="N13" s="37">
        <f>'114-1合格者清冊(已保護儲存格)'!N13</f>
        <v>0</v>
      </c>
      <c r="O13" s="37" t="str">
        <f>'114-1合格者清冊(已保護儲存格)'!O13</f>
        <v>XX縣XX鄉XX村XX鄰XX路XX號XX樓</v>
      </c>
      <c r="P13" s="38">
        <f>'步驟1. 先填【114-1申請總表】第8列之B欄至CN欄'!DR15</f>
        <v>0</v>
      </c>
      <c r="Q13" s="38">
        <f>'步驟1. 先填【114-1申請總表】第8列之B欄至CN欄'!DS15</f>
        <v>0</v>
      </c>
      <c r="R13" s="38">
        <f>'步驟1. 先填【114-1申請總表】第8列之B欄至CN欄'!DT15</f>
        <v>0</v>
      </c>
      <c r="S13" s="38">
        <f>'步驟1. 先填【114-1申請總表】第8列之B欄至CN欄'!DU15</f>
        <v>0</v>
      </c>
      <c r="T13" s="38">
        <f>'步驟1. 先填【114-1申請總表】第8列之B欄至CN欄'!DV15</f>
        <v>0</v>
      </c>
      <c r="U13" s="38">
        <f>'步驟1. 先填【114-1申請總表】第8列之B欄至CN欄'!DW15</f>
        <v>0</v>
      </c>
      <c r="V13" s="38">
        <f>'步驟1. 先填【114-1申請總表】第8列之B欄至CN欄'!DX15</f>
        <v>0</v>
      </c>
      <c r="W13" s="38">
        <f>'步驟1. 先填【114-1申請總表】第8列之B欄至CN欄'!DY15</f>
        <v>0</v>
      </c>
      <c r="X13" s="38">
        <f>'步驟1. 先填【114-1申請總表】第8列之B欄至CN欄'!DZ15</f>
        <v>0</v>
      </c>
      <c r="Y13" s="38">
        <f>'步驟1. 先填【114-1申請總表】第8列之B欄至CN欄'!EA15</f>
        <v>0</v>
      </c>
      <c r="Z13" s="38">
        <f>'步驟1. 先填【114-1申請總表】第8列之B欄至CN欄'!EB15</f>
        <v>0</v>
      </c>
      <c r="AA13" s="39"/>
    </row>
    <row r="14" spans="1:27" ht="49.2" customHeight="1">
      <c r="A14" s="37" t="str">
        <f>'114-1合格者清冊(已保護儲存格)'!A14</f>
        <v>114學年度第一學期</v>
      </c>
      <c r="B14" s="37">
        <f>'114-1合格者清冊(已保護儲存格)'!B14</f>
        <v>0</v>
      </c>
      <c r="C14" s="37">
        <f>'114-1合格者清冊(已保護儲存格)'!C14</f>
        <v>0</v>
      </c>
      <c r="D14" s="46" t="str">
        <f>'114-1合格者清冊(已保護儲存格)'!D14</f>
        <v>9</v>
      </c>
      <c r="E14" s="37">
        <f>'114-1合格者清冊(已保護儲存格)'!E14</f>
        <v>0</v>
      </c>
      <c r="F14" s="37">
        <f>'114-1合格者清冊(已保護儲存格)'!F14</f>
        <v>0</v>
      </c>
      <c r="G14" s="37">
        <f>'114-1合格者清冊(已保護儲存格)'!G14</f>
        <v>0</v>
      </c>
      <c r="H14" s="37">
        <f>'114-1合格者清冊(已保護儲存格)'!H14</f>
        <v>0</v>
      </c>
      <c r="I14" s="46">
        <f>'114-1合格者清冊(已保護儲存格)'!I14</f>
        <v>0</v>
      </c>
      <c r="J14" s="37">
        <f>'114-1合格者清冊(已保護儲存格)'!J14</f>
        <v>0</v>
      </c>
      <c r="K14" s="37">
        <f>'114-1合格者清冊(已保護儲存格)'!K14</f>
        <v>0</v>
      </c>
      <c r="L14" s="37">
        <f>'114-1合格者清冊(已保護儲存格)'!L14</f>
        <v>0</v>
      </c>
      <c r="M14" s="30">
        <f>'114-1合格者清冊(已保護儲存格)'!M14</f>
        <v>0</v>
      </c>
      <c r="N14" s="37">
        <f>'114-1合格者清冊(已保護儲存格)'!N14</f>
        <v>0</v>
      </c>
      <c r="O14" s="37" t="str">
        <f>'114-1合格者清冊(已保護儲存格)'!O14</f>
        <v>XX縣XX鄉XX村XX鄰XX路XX號XX樓</v>
      </c>
      <c r="P14" s="38">
        <f>'步驟1. 先填【114-1申請總表】第8列之B欄至CN欄'!DR16</f>
        <v>0</v>
      </c>
      <c r="Q14" s="38">
        <f>'步驟1. 先填【114-1申請總表】第8列之B欄至CN欄'!DS16</f>
        <v>0</v>
      </c>
      <c r="R14" s="38">
        <f>'步驟1. 先填【114-1申請總表】第8列之B欄至CN欄'!DT16</f>
        <v>0</v>
      </c>
      <c r="S14" s="38">
        <f>'步驟1. 先填【114-1申請總表】第8列之B欄至CN欄'!DU16</f>
        <v>0</v>
      </c>
      <c r="T14" s="38">
        <f>'步驟1. 先填【114-1申請總表】第8列之B欄至CN欄'!DV16</f>
        <v>0</v>
      </c>
      <c r="U14" s="38">
        <f>'步驟1. 先填【114-1申請總表】第8列之B欄至CN欄'!DW16</f>
        <v>0</v>
      </c>
      <c r="V14" s="38">
        <f>'步驟1. 先填【114-1申請總表】第8列之B欄至CN欄'!DX16</f>
        <v>0</v>
      </c>
      <c r="W14" s="38">
        <f>'步驟1. 先填【114-1申請總表】第8列之B欄至CN欄'!DY16</f>
        <v>0</v>
      </c>
      <c r="X14" s="38">
        <f>'步驟1. 先填【114-1申請總表】第8列之B欄至CN欄'!DZ16</f>
        <v>0</v>
      </c>
      <c r="Y14" s="38">
        <f>'步驟1. 先填【114-1申請總表】第8列之B欄至CN欄'!EA16</f>
        <v>0</v>
      </c>
      <c r="Z14" s="38">
        <f>'步驟1. 先填【114-1申請總表】第8列之B欄至CN欄'!EB16</f>
        <v>0</v>
      </c>
      <c r="AA14" s="39"/>
    </row>
    <row r="15" spans="1:27" ht="49.2" customHeight="1">
      <c r="A15" s="37" t="str">
        <f>'114-1合格者清冊(已保護儲存格)'!A15</f>
        <v>114學年度第一學期</v>
      </c>
      <c r="B15" s="37">
        <f>'114-1合格者清冊(已保護儲存格)'!B15</f>
        <v>0</v>
      </c>
      <c r="C15" s="37">
        <f>'114-1合格者清冊(已保護儲存格)'!C15</f>
        <v>0</v>
      </c>
      <c r="D15" s="46" t="str">
        <f>'114-1合格者清冊(已保護儲存格)'!D15</f>
        <v>10</v>
      </c>
      <c r="E15" s="37">
        <f>'114-1合格者清冊(已保護儲存格)'!E15</f>
        <v>0</v>
      </c>
      <c r="F15" s="37">
        <f>'114-1合格者清冊(已保護儲存格)'!F15</f>
        <v>0</v>
      </c>
      <c r="G15" s="37">
        <f>'114-1合格者清冊(已保護儲存格)'!G15</f>
        <v>0</v>
      </c>
      <c r="H15" s="37">
        <f>'114-1合格者清冊(已保護儲存格)'!H15</f>
        <v>0</v>
      </c>
      <c r="I15" s="46">
        <f>'114-1合格者清冊(已保護儲存格)'!I15</f>
        <v>0</v>
      </c>
      <c r="J15" s="37">
        <f>'114-1合格者清冊(已保護儲存格)'!J15</f>
        <v>0</v>
      </c>
      <c r="K15" s="37">
        <f>'114-1合格者清冊(已保護儲存格)'!K15</f>
        <v>0</v>
      </c>
      <c r="L15" s="37">
        <f>'114-1合格者清冊(已保護儲存格)'!L15</f>
        <v>0</v>
      </c>
      <c r="M15" s="30">
        <f>'114-1合格者清冊(已保護儲存格)'!M15</f>
        <v>0</v>
      </c>
      <c r="N15" s="37">
        <f>'114-1合格者清冊(已保護儲存格)'!N15</f>
        <v>0</v>
      </c>
      <c r="O15" s="37" t="str">
        <f>'114-1合格者清冊(已保護儲存格)'!O15</f>
        <v>XX縣XX鄉XX村XX鄰XX路XX號XX樓</v>
      </c>
      <c r="P15" s="38">
        <f>'步驟1. 先填【114-1申請總表】第8列之B欄至CN欄'!DR17</f>
        <v>0</v>
      </c>
      <c r="Q15" s="38">
        <f>'步驟1. 先填【114-1申請總表】第8列之B欄至CN欄'!DS17</f>
        <v>0</v>
      </c>
      <c r="R15" s="38">
        <f>'步驟1. 先填【114-1申請總表】第8列之B欄至CN欄'!DT17</f>
        <v>0</v>
      </c>
      <c r="S15" s="38">
        <f>'步驟1. 先填【114-1申請總表】第8列之B欄至CN欄'!DU17</f>
        <v>0</v>
      </c>
      <c r="T15" s="38">
        <f>'步驟1. 先填【114-1申請總表】第8列之B欄至CN欄'!DV17</f>
        <v>0</v>
      </c>
      <c r="U15" s="38">
        <f>'步驟1. 先填【114-1申請總表】第8列之B欄至CN欄'!DW17</f>
        <v>0</v>
      </c>
      <c r="V15" s="38">
        <f>'步驟1. 先填【114-1申請總表】第8列之B欄至CN欄'!DX17</f>
        <v>0</v>
      </c>
      <c r="W15" s="38">
        <f>'步驟1. 先填【114-1申請總表】第8列之B欄至CN欄'!DY17</f>
        <v>0</v>
      </c>
      <c r="X15" s="38">
        <f>'步驟1. 先填【114-1申請總表】第8列之B欄至CN欄'!DZ17</f>
        <v>0</v>
      </c>
      <c r="Y15" s="38">
        <f>'步驟1. 先填【114-1申請總表】第8列之B欄至CN欄'!EA17</f>
        <v>0</v>
      </c>
      <c r="Z15" s="38">
        <f>'步驟1. 先填【114-1申請總表】第8列之B欄至CN欄'!EB17</f>
        <v>0</v>
      </c>
      <c r="AA15" s="39"/>
    </row>
    <row r="16" spans="1:27" ht="49.2" customHeight="1">
      <c r="A16" s="37" t="str">
        <f>'114-1合格者清冊(已保護儲存格)'!A16</f>
        <v>114學年度第一學期</v>
      </c>
      <c r="B16" s="37">
        <f>'114-1合格者清冊(已保護儲存格)'!B16</f>
        <v>0</v>
      </c>
      <c r="C16" s="37">
        <f>'114-1合格者清冊(已保護儲存格)'!C16</f>
        <v>0</v>
      </c>
      <c r="D16" s="46" t="str">
        <f>'114-1合格者清冊(已保護儲存格)'!D16</f>
        <v>11</v>
      </c>
      <c r="E16" s="37">
        <f>'114-1合格者清冊(已保護儲存格)'!E16</f>
        <v>0</v>
      </c>
      <c r="F16" s="37">
        <f>'114-1合格者清冊(已保護儲存格)'!F16</f>
        <v>0</v>
      </c>
      <c r="G16" s="37">
        <f>'114-1合格者清冊(已保護儲存格)'!G16</f>
        <v>0</v>
      </c>
      <c r="H16" s="37">
        <f>'114-1合格者清冊(已保護儲存格)'!H16</f>
        <v>0</v>
      </c>
      <c r="I16" s="46">
        <f>'114-1合格者清冊(已保護儲存格)'!I16</f>
        <v>0</v>
      </c>
      <c r="J16" s="37">
        <f>'114-1合格者清冊(已保護儲存格)'!J16</f>
        <v>0</v>
      </c>
      <c r="K16" s="37">
        <f>'114-1合格者清冊(已保護儲存格)'!K16</f>
        <v>0</v>
      </c>
      <c r="L16" s="37">
        <f>'114-1合格者清冊(已保護儲存格)'!L16</f>
        <v>0</v>
      </c>
      <c r="M16" s="30">
        <f>'114-1合格者清冊(已保護儲存格)'!M16</f>
        <v>0</v>
      </c>
      <c r="N16" s="37">
        <f>'114-1合格者清冊(已保護儲存格)'!N16</f>
        <v>0</v>
      </c>
      <c r="O16" s="37" t="str">
        <f>'114-1合格者清冊(已保護儲存格)'!O16</f>
        <v>XX縣XX鄉XX村XX鄰XX路XX號XX樓</v>
      </c>
      <c r="P16" s="38">
        <f>'步驟1. 先填【114-1申請總表】第8列之B欄至CN欄'!DR18</f>
        <v>0</v>
      </c>
      <c r="Q16" s="38">
        <f>'步驟1. 先填【114-1申請總表】第8列之B欄至CN欄'!DS18</f>
        <v>0</v>
      </c>
      <c r="R16" s="38">
        <f>'步驟1. 先填【114-1申請總表】第8列之B欄至CN欄'!DT18</f>
        <v>0</v>
      </c>
      <c r="S16" s="38">
        <f>'步驟1. 先填【114-1申請總表】第8列之B欄至CN欄'!DU18</f>
        <v>0</v>
      </c>
      <c r="T16" s="38">
        <f>'步驟1. 先填【114-1申請總表】第8列之B欄至CN欄'!DV18</f>
        <v>0</v>
      </c>
      <c r="U16" s="38">
        <f>'步驟1. 先填【114-1申請總表】第8列之B欄至CN欄'!DW18</f>
        <v>0</v>
      </c>
      <c r="V16" s="38">
        <f>'步驟1. 先填【114-1申請總表】第8列之B欄至CN欄'!DX18</f>
        <v>0</v>
      </c>
      <c r="W16" s="38">
        <f>'步驟1. 先填【114-1申請總表】第8列之B欄至CN欄'!DY18</f>
        <v>0</v>
      </c>
      <c r="X16" s="38">
        <f>'步驟1. 先填【114-1申請總表】第8列之B欄至CN欄'!DZ18</f>
        <v>0</v>
      </c>
      <c r="Y16" s="38">
        <f>'步驟1. 先填【114-1申請總表】第8列之B欄至CN欄'!EA18</f>
        <v>0</v>
      </c>
      <c r="Z16" s="38">
        <f>'步驟1. 先填【114-1申請總表】第8列之B欄至CN欄'!EB18</f>
        <v>0</v>
      </c>
      <c r="AA16" s="39"/>
    </row>
    <row r="17" spans="1:27" ht="49.2" customHeight="1">
      <c r="A17" s="37" t="str">
        <f>'114-1合格者清冊(已保護儲存格)'!A17</f>
        <v>114學年度第一學期</v>
      </c>
      <c r="B17" s="37">
        <f>'114-1合格者清冊(已保護儲存格)'!B17</f>
        <v>0</v>
      </c>
      <c r="C17" s="37">
        <f>'114-1合格者清冊(已保護儲存格)'!C17</f>
        <v>0</v>
      </c>
      <c r="D17" s="46" t="str">
        <f>'114-1合格者清冊(已保護儲存格)'!D17</f>
        <v>12</v>
      </c>
      <c r="E17" s="37">
        <f>'114-1合格者清冊(已保護儲存格)'!E17</f>
        <v>0</v>
      </c>
      <c r="F17" s="37">
        <f>'114-1合格者清冊(已保護儲存格)'!F17</f>
        <v>0</v>
      </c>
      <c r="G17" s="37">
        <f>'114-1合格者清冊(已保護儲存格)'!G17</f>
        <v>0</v>
      </c>
      <c r="H17" s="37">
        <f>'114-1合格者清冊(已保護儲存格)'!H17</f>
        <v>0</v>
      </c>
      <c r="I17" s="46">
        <f>'114-1合格者清冊(已保護儲存格)'!I17</f>
        <v>0</v>
      </c>
      <c r="J17" s="37">
        <f>'114-1合格者清冊(已保護儲存格)'!J17</f>
        <v>0</v>
      </c>
      <c r="K17" s="37">
        <f>'114-1合格者清冊(已保護儲存格)'!K17</f>
        <v>0</v>
      </c>
      <c r="L17" s="37">
        <f>'114-1合格者清冊(已保護儲存格)'!L17</f>
        <v>0</v>
      </c>
      <c r="M17" s="30">
        <f>'114-1合格者清冊(已保護儲存格)'!M17</f>
        <v>0</v>
      </c>
      <c r="N17" s="37">
        <f>'114-1合格者清冊(已保護儲存格)'!N17</f>
        <v>0</v>
      </c>
      <c r="O17" s="37" t="str">
        <f>'114-1合格者清冊(已保護儲存格)'!O17</f>
        <v>XX縣XX鄉XX村XX鄰XX路XX號XX樓</v>
      </c>
      <c r="P17" s="38">
        <f>'步驟1. 先填【114-1申請總表】第8列之B欄至CN欄'!DR19</f>
        <v>0</v>
      </c>
      <c r="Q17" s="38">
        <f>'步驟1. 先填【114-1申請總表】第8列之B欄至CN欄'!DS19</f>
        <v>0</v>
      </c>
      <c r="R17" s="38">
        <f>'步驟1. 先填【114-1申請總表】第8列之B欄至CN欄'!DT19</f>
        <v>0</v>
      </c>
      <c r="S17" s="38">
        <f>'步驟1. 先填【114-1申請總表】第8列之B欄至CN欄'!DU19</f>
        <v>0</v>
      </c>
      <c r="T17" s="38">
        <f>'步驟1. 先填【114-1申請總表】第8列之B欄至CN欄'!DV19</f>
        <v>0</v>
      </c>
      <c r="U17" s="38">
        <f>'步驟1. 先填【114-1申請總表】第8列之B欄至CN欄'!DW19</f>
        <v>0</v>
      </c>
      <c r="V17" s="38">
        <f>'步驟1. 先填【114-1申請總表】第8列之B欄至CN欄'!DX19</f>
        <v>0</v>
      </c>
      <c r="W17" s="38">
        <f>'步驟1. 先填【114-1申請總表】第8列之B欄至CN欄'!DY19</f>
        <v>0</v>
      </c>
      <c r="X17" s="38">
        <f>'步驟1. 先填【114-1申請總表】第8列之B欄至CN欄'!DZ19</f>
        <v>0</v>
      </c>
      <c r="Y17" s="38">
        <f>'步驟1. 先填【114-1申請總表】第8列之B欄至CN欄'!EA19</f>
        <v>0</v>
      </c>
      <c r="Z17" s="38">
        <f>'步驟1. 先填【114-1申請總表】第8列之B欄至CN欄'!EB19</f>
        <v>0</v>
      </c>
      <c r="AA17" s="39"/>
    </row>
    <row r="18" spans="1:27" ht="49.2" customHeight="1">
      <c r="A18" s="37" t="str">
        <f>'114-1合格者清冊(已保護儲存格)'!A18</f>
        <v>114學年度第一學期</v>
      </c>
      <c r="B18" s="37">
        <f>'114-1合格者清冊(已保護儲存格)'!B18</f>
        <v>0</v>
      </c>
      <c r="C18" s="37">
        <f>'114-1合格者清冊(已保護儲存格)'!C18</f>
        <v>0</v>
      </c>
      <c r="D18" s="46" t="str">
        <f>'114-1合格者清冊(已保護儲存格)'!D18</f>
        <v>13</v>
      </c>
      <c r="E18" s="37">
        <f>'114-1合格者清冊(已保護儲存格)'!E18</f>
        <v>0</v>
      </c>
      <c r="F18" s="37">
        <f>'114-1合格者清冊(已保護儲存格)'!F18</f>
        <v>0</v>
      </c>
      <c r="G18" s="37">
        <f>'114-1合格者清冊(已保護儲存格)'!G18</f>
        <v>0</v>
      </c>
      <c r="H18" s="37">
        <f>'114-1合格者清冊(已保護儲存格)'!H18</f>
        <v>0</v>
      </c>
      <c r="I18" s="46">
        <f>'114-1合格者清冊(已保護儲存格)'!I18</f>
        <v>0</v>
      </c>
      <c r="J18" s="37">
        <f>'114-1合格者清冊(已保護儲存格)'!J18</f>
        <v>0</v>
      </c>
      <c r="K18" s="37">
        <f>'114-1合格者清冊(已保護儲存格)'!K18</f>
        <v>0</v>
      </c>
      <c r="L18" s="37">
        <f>'114-1合格者清冊(已保護儲存格)'!L18</f>
        <v>0</v>
      </c>
      <c r="M18" s="30">
        <f>'114-1合格者清冊(已保護儲存格)'!M18</f>
        <v>0</v>
      </c>
      <c r="N18" s="37">
        <f>'114-1合格者清冊(已保護儲存格)'!N18</f>
        <v>0</v>
      </c>
      <c r="O18" s="37" t="str">
        <f>'114-1合格者清冊(已保護儲存格)'!O18</f>
        <v>XX縣XX鄉XX村XX鄰XX路XX號XX樓</v>
      </c>
      <c r="P18" s="38">
        <f>'步驟1. 先填【114-1申請總表】第8列之B欄至CN欄'!DR20</f>
        <v>0</v>
      </c>
      <c r="Q18" s="38">
        <f>'步驟1. 先填【114-1申請總表】第8列之B欄至CN欄'!DS20</f>
        <v>0</v>
      </c>
      <c r="R18" s="38">
        <f>'步驟1. 先填【114-1申請總表】第8列之B欄至CN欄'!DT20</f>
        <v>0</v>
      </c>
      <c r="S18" s="38">
        <f>'步驟1. 先填【114-1申請總表】第8列之B欄至CN欄'!DU20</f>
        <v>0</v>
      </c>
      <c r="T18" s="38">
        <f>'步驟1. 先填【114-1申請總表】第8列之B欄至CN欄'!DV20</f>
        <v>0</v>
      </c>
      <c r="U18" s="38">
        <f>'步驟1. 先填【114-1申請總表】第8列之B欄至CN欄'!DW20</f>
        <v>0</v>
      </c>
      <c r="V18" s="38">
        <f>'步驟1. 先填【114-1申請總表】第8列之B欄至CN欄'!DX20</f>
        <v>0</v>
      </c>
      <c r="W18" s="38">
        <f>'步驟1. 先填【114-1申請總表】第8列之B欄至CN欄'!DY20</f>
        <v>0</v>
      </c>
      <c r="X18" s="38">
        <f>'步驟1. 先填【114-1申請總表】第8列之B欄至CN欄'!DZ20</f>
        <v>0</v>
      </c>
      <c r="Y18" s="38">
        <f>'步驟1. 先填【114-1申請總表】第8列之B欄至CN欄'!EA20</f>
        <v>0</v>
      </c>
      <c r="Z18" s="38">
        <f>'步驟1. 先填【114-1申請總表】第8列之B欄至CN欄'!EB20</f>
        <v>0</v>
      </c>
      <c r="AA18" s="39"/>
    </row>
    <row r="19" spans="1:27" ht="49.2" customHeight="1">
      <c r="A19" s="37" t="str">
        <f>'114-1合格者清冊(已保護儲存格)'!A19</f>
        <v>114學年度第一學期</v>
      </c>
      <c r="B19" s="37">
        <f>'114-1合格者清冊(已保護儲存格)'!B19</f>
        <v>0</v>
      </c>
      <c r="C19" s="37">
        <f>'114-1合格者清冊(已保護儲存格)'!C19</f>
        <v>0</v>
      </c>
      <c r="D19" s="46" t="str">
        <f>'114-1合格者清冊(已保護儲存格)'!D19</f>
        <v>14</v>
      </c>
      <c r="E19" s="37">
        <f>'114-1合格者清冊(已保護儲存格)'!E19</f>
        <v>0</v>
      </c>
      <c r="F19" s="37">
        <f>'114-1合格者清冊(已保護儲存格)'!F19</f>
        <v>0</v>
      </c>
      <c r="G19" s="37">
        <f>'114-1合格者清冊(已保護儲存格)'!G19</f>
        <v>0</v>
      </c>
      <c r="H19" s="37">
        <f>'114-1合格者清冊(已保護儲存格)'!H19</f>
        <v>0</v>
      </c>
      <c r="I19" s="46">
        <f>'114-1合格者清冊(已保護儲存格)'!I19</f>
        <v>0</v>
      </c>
      <c r="J19" s="37">
        <f>'114-1合格者清冊(已保護儲存格)'!J19</f>
        <v>0</v>
      </c>
      <c r="K19" s="37">
        <f>'114-1合格者清冊(已保護儲存格)'!K19</f>
        <v>0</v>
      </c>
      <c r="L19" s="37">
        <f>'114-1合格者清冊(已保護儲存格)'!L19</f>
        <v>0</v>
      </c>
      <c r="M19" s="30">
        <f>'114-1合格者清冊(已保護儲存格)'!M19</f>
        <v>0</v>
      </c>
      <c r="N19" s="37">
        <f>'114-1合格者清冊(已保護儲存格)'!N19</f>
        <v>0</v>
      </c>
      <c r="O19" s="37" t="str">
        <f>'114-1合格者清冊(已保護儲存格)'!O19</f>
        <v>XX縣XX鄉XX村XX鄰XX路XX號XX樓</v>
      </c>
      <c r="P19" s="38">
        <f>'步驟1. 先填【114-1申請總表】第8列之B欄至CN欄'!DR21</f>
        <v>0</v>
      </c>
      <c r="Q19" s="38">
        <f>'步驟1. 先填【114-1申請總表】第8列之B欄至CN欄'!DS21</f>
        <v>0</v>
      </c>
      <c r="R19" s="38">
        <f>'步驟1. 先填【114-1申請總表】第8列之B欄至CN欄'!DT21</f>
        <v>0</v>
      </c>
      <c r="S19" s="38">
        <f>'步驟1. 先填【114-1申請總表】第8列之B欄至CN欄'!DU21</f>
        <v>0</v>
      </c>
      <c r="T19" s="38">
        <f>'步驟1. 先填【114-1申請總表】第8列之B欄至CN欄'!DV21</f>
        <v>0</v>
      </c>
      <c r="U19" s="38">
        <f>'步驟1. 先填【114-1申請總表】第8列之B欄至CN欄'!DW21</f>
        <v>0</v>
      </c>
      <c r="V19" s="38">
        <f>'步驟1. 先填【114-1申請總表】第8列之B欄至CN欄'!DX21</f>
        <v>0</v>
      </c>
      <c r="W19" s="38">
        <f>'步驟1. 先填【114-1申請總表】第8列之B欄至CN欄'!DY21</f>
        <v>0</v>
      </c>
      <c r="X19" s="38">
        <f>'步驟1. 先填【114-1申請總表】第8列之B欄至CN欄'!DZ21</f>
        <v>0</v>
      </c>
      <c r="Y19" s="38">
        <f>'步驟1. 先填【114-1申請總表】第8列之B欄至CN欄'!EA21</f>
        <v>0</v>
      </c>
      <c r="Z19" s="38">
        <f>'步驟1. 先填【114-1申請總表】第8列之B欄至CN欄'!EB21</f>
        <v>0</v>
      </c>
      <c r="AA19" s="39"/>
    </row>
    <row r="20" spans="1:27" ht="49.2" customHeight="1">
      <c r="A20" s="37" t="str">
        <f>'114-1合格者清冊(已保護儲存格)'!A20</f>
        <v>114學年度第一學期</v>
      </c>
      <c r="B20" s="37">
        <f>'114-1合格者清冊(已保護儲存格)'!B20</f>
        <v>0</v>
      </c>
      <c r="C20" s="37">
        <f>'114-1合格者清冊(已保護儲存格)'!C20</f>
        <v>0</v>
      </c>
      <c r="D20" s="46" t="str">
        <f>'114-1合格者清冊(已保護儲存格)'!D20</f>
        <v>15</v>
      </c>
      <c r="E20" s="37">
        <f>'114-1合格者清冊(已保護儲存格)'!E20</f>
        <v>0</v>
      </c>
      <c r="F20" s="37">
        <f>'114-1合格者清冊(已保護儲存格)'!F20</f>
        <v>0</v>
      </c>
      <c r="G20" s="37">
        <f>'114-1合格者清冊(已保護儲存格)'!G20</f>
        <v>0</v>
      </c>
      <c r="H20" s="37">
        <f>'114-1合格者清冊(已保護儲存格)'!H20</f>
        <v>0</v>
      </c>
      <c r="I20" s="46">
        <f>'114-1合格者清冊(已保護儲存格)'!I20</f>
        <v>0</v>
      </c>
      <c r="J20" s="37">
        <f>'114-1合格者清冊(已保護儲存格)'!J20</f>
        <v>0</v>
      </c>
      <c r="K20" s="37">
        <f>'114-1合格者清冊(已保護儲存格)'!K20</f>
        <v>0</v>
      </c>
      <c r="L20" s="37">
        <f>'114-1合格者清冊(已保護儲存格)'!L20</f>
        <v>0</v>
      </c>
      <c r="M20" s="30">
        <f>'114-1合格者清冊(已保護儲存格)'!M20</f>
        <v>0</v>
      </c>
      <c r="N20" s="37">
        <f>'114-1合格者清冊(已保護儲存格)'!N20</f>
        <v>0</v>
      </c>
      <c r="O20" s="37" t="str">
        <f>'114-1合格者清冊(已保護儲存格)'!O20</f>
        <v>XX縣XX鄉XX村XX鄰XX路XX號XX樓</v>
      </c>
      <c r="P20" s="38">
        <f>'步驟1. 先填【114-1申請總表】第8列之B欄至CN欄'!DR22</f>
        <v>0</v>
      </c>
      <c r="Q20" s="38">
        <f>'步驟1. 先填【114-1申請總表】第8列之B欄至CN欄'!DS22</f>
        <v>0</v>
      </c>
      <c r="R20" s="38">
        <f>'步驟1. 先填【114-1申請總表】第8列之B欄至CN欄'!DT22</f>
        <v>0</v>
      </c>
      <c r="S20" s="38">
        <f>'步驟1. 先填【114-1申請總表】第8列之B欄至CN欄'!DU22</f>
        <v>0</v>
      </c>
      <c r="T20" s="38">
        <f>'步驟1. 先填【114-1申請總表】第8列之B欄至CN欄'!DV22</f>
        <v>0</v>
      </c>
      <c r="U20" s="38">
        <f>'步驟1. 先填【114-1申請總表】第8列之B欄至CN欄'!DW22</f>
        <v>0</v>
      </c>
      <c r="V20" s="38">
        <f>'步驟1. 先填【114-1申請總表】第8列之B欄至CN欄'!DX22</f>
        <v>0</v>
      </c>
      <c r="W20" s="38">
        <f>'步驟1. 先填【114-1申請總表】第8列之B欄至CN欄'!DY22</f>
        <v>0</v>
      </c>
      <c r="X20" s="38">
        <f>'步驟1. 先填【114-1申請總表】第8列之B欄至CN欄'!DZ22</f>
        <v>0</v>
      </c>
      <c r="Y20" s="38">
        <f>'步驟1. 先填【114-1申請總表】第8列之B欄至CN欄'!EA22</f>
        <v>0</v>
      </c>
      <c r="Z20" s="38">
        <f>'步驟1. 先填【114-1申請總表】第8列之B欄至CN欄'!EB22</f>
        <v>0</v>
      </c>
      <c r="AA20" s="39"/>
    </row>
    <row r="21" spans="1:27" ht="49.2" customHeight="1">
      <c r="A21" s="37" t="str">
        <f>'114-1合格者清冊(已保護儲存格)'!A21</f>
        <v>114學年度第一學期</v>
      </c>
      <c r="B21" s="37">
        <f>'114-1合格者清冊(已保護儲存格)'!B21</f>
        <v>0</v>
      </c>
      <c r="C21" s="37">
        <f>'114-1合格者清冊(已保護儲存格)'!C21</f>
        <v>0</v>
      </c>
      <c r="D21" s="46" t="str">
        <f>'114-1合格者清冊(已保護儲存格)'!D21</f>
        <v>16</v>
      </c>
      <c r="E21" s="37">
        <f>'114-1合格者清冊(已保護儲存格)'!E21</f>
        <v>0</v>
      </c>
      <c r="F21" s="37">
        <f>'114-1合格者清冊(已保護儲存格)'!F21</f>
        <v>0</v>
      </c>
      <c r="G21" s="37">
        <f>'114-1合格者清冊(已保護儲存格)'!G21</f>
        <v>0</v>
      </c>
      <c r="H21" s="37">
        <f>'114-1合格者清冊(已保護儲存格)'!H21</f>
        <v>0</v>
      </c>
      <c r="I21" s="46">
        <f>'114-1合格者清冊(已保護儲存格)'!I21</f>
        <v>0</v>
      </c>
      <c r="J21" s="37">
        <f>'114-1合格者清冊(已保護儲存格)'!J21</f>
        <v>0</v>
      </c>
      <c r="K21" s="37">
        <f>'114-1合格者清冊(已保護儲存格)'!K21</f>
        <v>0</v>
      </c>
      <c r="L21" s="37">
        <f>'114-1合格者清冊(已保護儲存格)'!L21</f>
        <v>0</v>
      </c>
      <c r="M21" s="30">
        <f>'114-1合格者清冊(已保護儲存格)'!M21</f>
        <v>0</v>
      </c>
      <c r="N21" s="37">
        <f>'114-1合格者清冊(已保護儲存格)'!N21</f>
        <v>0</v>
      </c>
      <c r="O21" s="37" t="str">
        <f>'114-1合格者清冊(已保護儲存格)'!O21</f>
        <v>XX縣XX鄉XX村XX鄰XX路XX號XX樓</v>
      </c>
      <c r="P21" s="38">
        <f>'步驟1. 先填【114-1申請總表】第8列之B欄至CN欄'!DR23</f>
        <v>0</v>
      </c>
      <c r="Q21" s="38">
        <f>'步驟1. 先填【114-1申請總表】第8列之B欄至CN欄'!DS23</f>
        <v>0</v>
      </c>
      <c r="R21" s="38">
        <f>'步驟1. 先填【114-1申請總表】第8列之B欄至CN欄'!DT23</f>
        <v>0</v>
      </c>
      <c r="S21" s="38">
        <f>'步驟1. 先填【114-1申請總表】第8列之B欄至CN欄'!DU23</f>
        <v>0</v>
      </c>
      <c r="T21" s="38">
        <f>'步驟1. 先填【114-1申請總表】第8列之B欄至CN欄'!DV23</f>
        <v>0</v>
      </c>
      <c r="U21" s="38">
        <f>'步驟1. 先填【114-1申請總表】第8列之B欄至CN欄'!DW23</f>
        <v>0</v>
      </c>
      <c r="V21" s="38">
        <f>'步驟1. 先填【114-1申請總表】第8列之B欄至CN欄'!DX23</f>
        <v>0</v>
      </c>
      <c r="W21" s="38">
        <f>'步驟1. 先填【114-1申請總表】第8列之B欄至CN欄'!DY23</f>
        <v>0</v>
      </c>
      <c r="X21" s="38">
        <f>'步驟1. 先填【114-1申請總表】第8列之B欄至CN欄'!DZ23</f>
        <v>0</v>
      </c>
      <c r="Y21" s="38">
        <f>'步驟1. 先填【114-1申請總表】第8列之B欄至CN欄'!EA23</f>
        <v>0</v>
      </c>
      <c r="Z21" s="38">
        <f>'步驟1. 先填【114-1申請總表】第8列之B欄至CN欄'!EB23</f>
        <v>0</v>
      </c>
      <c r="AA21" s="39"/>
    </row>
    <row r="22" spans="1:27" ht="49.2" customHeight="1">
      <c r="A22" s="37" t="str">
        <f>'114-1合格者清冊(已保護儲存格)'!A22</f>
        <v>114學年度第一學期</v>
      </c>
      <c r="B22" s="37">
        <f>'114-1合格者清冊(已保護儲存格)'!B22</f>
        <v>0</v>
      </c>
      <c r="C22" s="37">
        <f>'114-1合格者清冊(已保護儲存格)'!C22</f>
        <v>0</v>
      </c>
      <c r="D22" s="46" t="str">
        <f>'114-1合格者清冊(已保護儲存格)'!D22</f>
        <v>17</v>
      </c>
      <c r="E22" s="37">
        <f>'114-1合格者清冊(已保護儲存格)'!E22</f>
        <v>0</v>
      </c>
      <c r="F22" s="37">
        <f>'114-1合格者清冊(已保護儲存格)'!F22</f>
        <v>0</v>
      </c>
      <c r="G22" s="37">
        <f>'114-1合格者清冊(已保護儲存格)'!G22</f>
        <v>0</v>
      </c>
      <c r="H22" s="37">
        <f>'114-1合格者清冊(已保護儲存格)'!H22</f>
        <v>0</v>
      </c>
      <c r="I22" s="46">
        <f>'114-1合格者清冊(已保護儲存格)'!I22</f>
        <v>0</v>
      </c>
      <c r="J22" s="37">
        <f>'114-1合格者清冊(已保護儲存格)'!J22</f>
        <v>0</v>
      </c>
      <c r="K22" s="37">
        <f>'114-1合格者清冊(已保護儲存格)'!K22</f>
        <v>0</v>
      </c>
      <c r="L22" s="37">
        <f>'114-1合格者清冊(已保護儲存格)'!L22</f>
        <v>0</v>
      </c>
      <c r="M22" s="30">
        <f>'114-1合格者清冊(已保護儲存格)'!M22</f>
        <v>0</v>
      </c>
      <c r="N22" s="37">
        <f>'114-1合格者清冊(已保護儲存格)'!N22</f>
        <v>0</v>
      </c>
      <c r="O22" s="37" t="str">
        <f>'114-1合格者清冊(已保護儲存格)'!O22</f>
        <v>XX縣XX鄉XX村XX鄰XX路XX號XX樓</v>
      </c>
      <c r="P22" s="38">
        <f>'步驟1. 先填【114-1申請總表】第8列之B欄至CN欄'!DR24</f>
        <v>0</v>
      </c>
      <c r="Q22" s="38">
        <f>'步驟1. 先填【114-1申請總表】第8列之B欄至CN欄'!DS24</f>
        <v>0</v>
      </c>
      <c r="R22" s="38">
        <f>'步驟1. 先填【114-1申請總表】第8列之B欄至CN欄'!DT24</f>
        <v>0</v>
      </c>
      <c r="S22" s="38">
        <f>'步驟1. 先填【114-1申請總表】第8列之B欄至CN欄'!DU24</f>
        <v>0</v>
      </c>
      <c r="T22" s="38">
        <f>'步驟1. 先填【114-1申請總表】第8列之B欄至CN欄'!DV24</f>
        <v>0</v>
      </c>
      <c r="U22" s="38">
        <f>'步驟1. 先填【114-1申請總表】第8列之B欄至CN欄'!DW24</f>
        <v>0</v>
      </c>
      <c r="V22" s="38">
        <f>'步驟1. 先填【114-1申請總表】第8列之B欄至CN欄'!DX24</f>
        <v>0</v>
      </c>
      <c r="W22" s="38">
        <f>'步驟1. 先填【114-1申請總表】第8列之B欄至CN欄'!DY24</f>
        <v>0</v>
      </c>
      <c r="X22" s="38">
        <f>'步驟1. 先填【114-1申請總表】第8列之B欄至CN欄'!DZ24</f>
        <v>0</v>
      </c>
      <c r="Y22" s="38">
        <f>'步驟1. 先填【114-1申請總表】第8列之B欄至CN欄'!EA24</f>
        <v>0</v>
      </c>
      <c r="Z22" s="38">
        <f>'步驟1. 先填【114-1申請總表】第8列之B欄至CN欄'!EB24</f>
        <v>0</v>
      </c>
      <c r="AA22" s="39"/>
    </row>
    <row r="23" spans="1:27" ht="49.2" customHeight="1">
      <c r="A23" s="37" t="str">
        <f>'114-1合格者清冊(已保護儲存格)'!A23</f>
        <v>114學年度第一學期</v>
      </c>
      <c r="B23" s="37">
        <f>'114-1合格者清冊(已保護儲存格)'!B23</f>
        <v>0</v>
      </c>
      <c r="C23" s="37">
        <f>'114-1合格者清冊(已保護儲存格)'!C23</f>
        <v>0</v>
      </c>
      <c r="D23" s="46" t="str">
        <f>'114-1合格者清冊(已保護儲存格)'!D23</f>
        <v>18</v>
      </c>
      <c r="E23" s="37">
        <f>'114-1合格者清冊(已保護儲存格)'!E23</f>
        <v>0</v>
      </c>
      <c r="F23" s="37">
        <f>'114-1合格者清冊(已保護儲存格)'!F23</f>
        <v>0</v>
      </c>
      <c r="G23" s="37">
        <f>'114-1合格者清冊(已保護儲存格)'!G23</f>
        <v>0</v>
      </c>
      <c r="H23" s="37">
        <f>'114-1合格者清冊(已保護儲存格)'!H23</f>
        <v>0</v>
      </c>
      <c r="I23" s="46">
        <f>'114-1合格者清冊(已保護儲存格)'!I23</f>
        <v>0</v>
      </c>
      <c r="J23" s="37">
        <f>'114-1合格者清冊(已保護儲存格)'!J23</f>
        <v>0</v>
      </c>
      <c r="K23" s="37">
        <f>'114-1合格者清冊(已保護儲存格)'!K23</f>
        <v>0</v>
      </c>
      <c r="L23" s="37">
        <f>'114-1合格者清冊(已保護儲存格)'!L23</f>
        <v>0</v>
      </c>
      <c r="M23" s="30">
        <f>'114-1合格者清冊(已保護儲存格)'!M23</f>
        <v>0</v>
      </c>
      <c r="N23" s="37">
        <f>'114-1合格者清冊(已保護儲存格)'!N23</f>
        <v>0</v>
      </c>
      <c r="O23" s="37" t="str">
        <f>'114-1合格者清冊(已保護儲存格)'!O23</f>
        <v>XX縣XX鄉XX村XX鄰XX路XX號XX樓</v>
      </c>
      <c r="P23" s="38">
        <f>'步驟1. 先填【114-1申請總表】第8列之B欄至CN欄'!DR25</f>
        <v>0</v>
      </c>
      <c r="Q23" s="38">
        <f>'步驟1. 先填【114-1申請總表】第8列之B欄至CN欄'!DS25</f>
        <v>0</v>
      </c>
      <c r="R23" s="38">
        <f>'步驟1. 先填【114-1申請總表】第8列之B欄至CN欄'!DT25</f>
        <v>0</v>
      </c>
      <c r="S23" s="38">
        <f>'步驟1. 先填【114-1申請總表】第8列之B欄至CN欄'!DU25</f>
        <v>0</v>
      </c>
      <c r="T23" s="38">
        <f>'步驟1. 先填【114-1申請總表】第8列之B欄至CN欄'!DV25</f>
        <v>0</v>
      </c>
      <c r="U23" s="38">
        <f>'步驟1. 先填【114-1申請總表】第8列之B欄至CN欄'!DW25</f>
        <v>0</v>
      </c>
      <c r="V23" s="38">
        <f>'步驟1. 先填【114-1申請總表】第8列之B欄至CN欄'!DX25</f>
        <v>0</v>
      </c>
      <c r="W23" s="38">
        <f>'步驟1. 先填【114-1申請總表】第8列之B欄至CN欄'!DY25</f>
        <v>0</v>
      </c>
      <c r="X23" s="38">
        <f>'步驟1. 先填【114-1申請總表】第8列之B欄至CN欄'!DZ25</f>
        <v>0</v>
      </c>
      <c r="Y23" s="38">
        <f>'步驟1. 先填【114-1申請總表】第8列之B欄至CN欄'!EA25</f>
        <v>0</v>
      </c>
      <c r="Z23" s="38">
        <f>'步驟1. 先填【114-1申請總表】第8列之B欄至CN欄'!EB25</f>
        <v>0</v>
      </c>
      <c r="AA23" s="39"/>
    </row>
    <row r="24" spans="1:27" ht="49.2" customHeight="1">
      <c r="A24" s="37" t="str">
        <f>'114-1合格者清冊(已保護儲存格)'!A24</f>
        <v>114學年度第一學期</v>
      </c>
      <c r="B24" s="37">
        <f>'114-1合格者清冊(已保護儲存格)'!B24</f>
        <v>0</v>
      </c>
      <c r="C24" s="37">
        <f>'114-1合格者清冊(已保護儲存格)'!C24</f>
        <v>0</v>
      </c>
      <c r="D24" s="46" t="str">
        <f>'114-1合格者清冊(已保護儲存格)'!D24</f>
        <v>19</v>
      </c>
      <c r="E24" s="37">
        <f>'114-1合格者清冊(已保護儲存格)'!E24</f>
        <v>0</v>
      </c>
      <c r="F24" s="37">
        <f>'114-1合格者清冊(已保護儲存格)'!F24</f>
        <v>0</v>
      </c>
      <c r="G24" s="37">
        <f>'114-1合格者清冊(已保護儲存格)'!G24</f>
        <v>0</v>
      </c>
      <c r="H24" s="37">
        <f>'114-1合格者清冊(已保護儲存格)'!H24</f>
        <v>0</v>
      </c>
      <c r="I24" s="46">
        <f>'114-1合格者清冊(已保護儲存格)'!I24</f>
        <v>0</v>
      </c>
      <c r="J24" s="37">
        <f>'114-1合格者清冊(已保護儲存格)'!J24</f>
        <v>0</v>
      </c>
      <c r="K24" s="37">
        <f>'114-1合格者清冊(已保護儲存格)'!K24</f>
        <v>0</v>
      </c>
      <c r="L24" s="37">
        <f>'114-1合格者清冊(已保護儲存格)'!L24</f>
        <v>0</v>
      </c>
      <c r="M24" s="30">
        <f>'114-1合格者清冊(已保護儲存格)'!M24</f>
        <v>0</v>
      </c>
      <c r="N24" s="37">
        <f>'114-1合格者清冊(已保護儲存格)'!N24</f>
        <v>0</v>
      </c>
      <c r="O24" s="37" t="str">
        <f>'114-1合格者清冊(已保護儲存格)'!O24</f>
        <v>XX縣XX鄉XX村XX鄰XX路XX號XX樓</v>
      </c>
      <c r="P24" s="38">
        <f>'步驟1. 先填【114-1申請總表】第8列之B欄至CN欄'!DR26</f>
        <v>0</v>
      </c>
      <c r="Q24" s="38">
        <f>'步驟1. 先填【114-1申請總表】第8列之B欄至CN欄'!DS26</f>
        <v>0</v>
      </c>
      <c r="R24" s="38">
        <f>'步驟1. 先填【114-1申請總表】第8列之B欄至CN欄'!DT26</f>
        <v>0</v>
      </c>
      <c r="S24" s="38">
        <f>'步驟1. 先填【114-1申請總表】第8列之B欄至CN欄'!DU26</f>
        <v>0</v>
      </c>
      <c r="T24" s="38">
        <f>'步驟1. 先填【114-1申請總表】第8列之B欄至CN欄'!DV26</f>
        <v>0</v>
      </c>
      <c r="U24" s="38">
        <f>'步驟1. 先填【114-1申請總表】第8列之B欄至CN欄'!DW26</f>
        <v>0</v>
      </c>
      <c r="V24" s="38">
        <f>'步驟1. 先填【114-1申請總表】第8列之B欄至CN欄'!DX26</f>
        <v>0</v>
      </c>
      <c r="W24" s="38">
        <f>'步驟1. 先填【114-1申請總表】第8列之B欄至CN欄'!DY26</f>
        <v>0</v>
      </c>
      <c r="X24" s="38">
        <f>'步驟1. 先填【114-1申請總表】第8列之B欄至CN欄'!DZ26</f>
        <v>0</v>
      </c>
      <c r="Y24" s="38">
        <f>'步驟1. 先填【114-1申請總表】第8列之B欄至CN欄'!EA26</f>
        <v>0</v>
      </c>
      <c r="Z24" s="38">
        <f>'步驟1. 先填【114-1申請總表】第8列之B欄至CN欄'!EB26</f>
        <v>0</v>
      </c>
      <c r="AA24" s="39"/>
    </row>
    <row r="25" spans="1:27" ht="49.2" customHeight="1">
      <c r="A25" s="37" t="str">
        <f>'114-1合格者清冊(已保護儲存格)'!A25</f>
        <v>114學年度第一學期</v>
      </c>
      <c r="B25" s="37">
        <f>'114-1合格者清冊(已保護儲存格)'!B25</f>
        <v>0</v>
      </c>
      <c r="C25" s="37">
        <f>'114-1合格者清冊(已保護儲存格)'!C25</f>
        <v>0</v>
      </c>
      <c r="D25" s="46" t="str">
        <f>'114-1合格者清冊(已保護儲存格)'!D25</f>
        <v>20</v>
      </c>
      <c r="E25" s="37">
        <f>'114-1合格者清冊(已保護儲存格)'!E25</f>
        <v>0</v>
      </c>
      <c r="F25" s="37">
        <f>'114-1合格者清冊(已保護儲存格)'!F25</f>
        <v>0</v>
      </c>
      <c r="G25" s="37">
        <f>'114-1合格者清冊(已保護儲存格)'!G25</f>
        <v>0</v>
      </c>
      <c r="H25" s="37">
        <f>'114-1合格者清冊(已保護儲存格)'!H25</f>
        <v>0</v>
      </c>
      <c r="I25" s="46">
        <f>'114-1合格者清冊(已保護儲存格)'!I25</f>
        <v>0</v>
      </c>
      <c r="J25" s="37">
        <f>'114-1合格者清冊(已保護儲存格)'!J25</f>
        <v>0</v>
      </c>
      <c r="K25" s="37">
        <f>'114-1合格者清冊(已保護儲存格)'!K25</f>
        <v>0</v>
      </c>
      <c r="L25" s="37">
        <f>'114-1合格者清冊(已保護儲存格)'!L25</f>
        <v>0</v>
      </c>
      <c r="M25" s="30">
        <f>'114-1合格者清冊(已保護儲存格)'!M25</f>
        <v>0</v>
      </c>
      <c r="N25" s="37">
        <f>'114-1合格者清冊(已保護儲存格)'!N25</f>
        <v>0</v>
      </c>
      <c r="O25" s="37" t="str">
        <f>'114-1合格者清冊(已保護儲存格)'!O25</f>
        <v>XX縣XX鄉XX村XX鄰XX路XX號XX樓</v>
      </c>
      <c r="P25" s="38">
        <f>'步驟1. 先填【114-1申請總表】第8列之B欄至CN欄'!DR27</f>
        <v>0</v>
      </c>
      <c r="Q25" s="38">
        <f>'步驟1. 先填【114-1申請總表】第8列之B欄至CN欄'!DS27</f>
        <v>0</v>
      </c>
      <c r="R25" s="38">
        <f>'步驟1. 先填【114-1申請總表】第8列之B欄至CN欄'!DT27</f>
        <v>0</v>
      </c>
      <c r="S25" s="38">
        <f>'步驟1. 先填【114-1申請總表】第8列之B欄至CN欄'!DU27</f>
        <v>0</v>
      </c>
      <c r="T25" s="38">
        <f>'步驟1. 先填【114-1申請總表】第8列之B欄至CN欄'!DV27</f>
        <v>0</v>
      </c>
      <c r="U25" s="38">
        <f>'步驟1. 先填【114-1申請總表】第8列之B欄至CN欄'!DW27</f>
        <v>0</v>
      </c>
      <c r="V25" s="38">
        <f>'步驟1. 先填【114-1申請總表】第8列之B欄至CN欄'!DX27</f>
        <v>0</v>
      </c>
      <c r="W25" s="38">
        <f>'步驟1. 先填【114-1申請總表】第8列之B欄至CN欄'!DY27</f>
        <v>0</v>
      </c>
      <c r="X25" s="38">
        <f>'步驟1. 先填【114-1申請總表】第8列之B欄至CN欄'!DZ27</f>
        <v>0</v>
      </c>
      <c r="Y25" s="38">
        <f>'步驟1. 先填【114-1申請總表】第8列之B欄至CN欄'!EA27</f>
        <v>0</v>
      </c>
      <c r="Z25" s="38">
        <f>'步驟1. 先填【114-1申請總表】第8列之B欄至CN欄'!EB27</f>
        <v>0</v>
      </c>
      <c r="AA25" s="39"/>
    </row>
    <row r="26" spans="1:27" ht="49.2" customHeight="1">
      <c r="A26" s="37" t="str">
        <f>'114-1合格者清冊(已保護儲存格)'!A26</f>
        <v>114學年度第一學期</v>
      </c>
      <c r="B26" s="37">
        <f>'114-1合格者清冊(已保護儲存格)'!B26</f>
        <v>0</v>
      </c>
      <c r="C26" s="37">
        <f>'114-1合格者清冊(已保護儲存格)'!C26</f>
        <v>0</v>
      </c>
      <c r="D26" s="46" t="str">
        <f>'114-1合格者清冊(已保護儲存格)'!D26</f>
        <v>21</v>
      </c>
      <c r="E26" s="37">
        <f>'114-1合格者清冊(已保護儲存格)'!E26</f>
        <v>0</v>
      </c>
      <c r="F26" s="37">
        <f>'114-1合格者清冊(已保護儲存格)'!F26</f>
        <v>0</v>
      </c>
      <c r="G26" s="37">
        <f>'114-1合格者清冊(已保護儲存格)'!G26</f>
        <v>0</v>
      </c>
      <c r="H26" s="37">
        <f>'114-1合格者清冊(已保護儲存格)'!H26</f>
        <v>0</v>
      </c>
      <c r="I26" s="46">
        <f>'114-1合格者清冊(已保護儲存格)'!I26</f>
        <v>0</v>
      </c>
      <c r="J26" s="37">
        <f>'114-1合格者清冊(已保護儲存格)'!J26</f>
        <v>0</v>
      </c>
      <c r="K26" s="37">
        <f>'114-1合格者清冊(已保護儲存格)'!K26</f>
        <v>0</v>
      </c>
      <c r="L26" s="37">
        <f>'114-1合格者清冊(已保護儲存格)'!L26</f>
        <v>0</v>
      </c>
      <c r="M26" s="30">
        <f>'114-1合格者清冊(已保護儲存格)'!M26</f>
        <v>0</v>
      </c>
      <c r="N26" s="37">
        <f>'114-1合格者清冊(已保護儲存格)'!N26</f>
        <v>0</v>
      </c>
      <c r="O26" s="37" t="str">
        <f>'114-1合格者清冊(已保護儲存格)'!O26</f>
        <v>XX縣XX鄉XX村XX鄰XX路XX號XX樓</v>
      </c>
      <c r="P26" s="38">
        <f>'步驟1. 先填【114-1申請總表】第8列之B欄至CN欄'!DR28</f>
        <v>0</v>
      </c>
      <c r="Q26" s="38">
        <f>'步驟1. 先填【114-1申請總表】第8列之B欄至CN欄'!DS28</f>
        <v>0</v>
      </c>
      <c r="R26" s="38">
        <f>'步驟1. 先填【114-1申請總表】第8列之B欄至CN欄'!DT28</f>
        <v>0</v>
      </c>
      <c r="S26" s="38">
        <f>'步驟1. 先填【114-1申請總表】第8列之B欄至CN欄'!DU28</f>
        <v>0</v>
      </c>
      <c r="T26" s="38">
        <f>'步驟1. 先填【114-1申請總表】第8列之B欄至CN欄'!DV28</f>
        <v>0</v>
      </c>
      <c r="U26" s="38">
        <f>'步驟1. 先填【114-1申請總表】第8列之B欄至CN欄'!DW28</f>
        <v>0</v>
      </c>
      <c r="V26" s="38">
        <f>'步驟1. 先填【114-1申請總表】第8列之B欄至CN欄'!DX28</f>
        <v>0</v>
      </c>
      <c r="W26" s="38">
        <f>'步驟1. 先填【114-1申請總表】第8列之B欄至CN欄'!DY28</f>
        <v>0</v>
      </c>
      <c r="X26" s="38">
        <f>'步驟1. 先填【114-1申請總表】第8列之B欄至CN欄'!DZ28</f>
        <v>0</v>
      </c>
      <c r="Y26" s="38">
        <f>'步驟1. 先填【114-1申請總表】第8列之B欄至CN欄'!EA28</f>
        <v>0</v>
      </c>
      <c r="Z26" s="38">
        <f>'步驟1. 先填【114-1申請總表】第8列之B欄至CN欄'!EB28</f>
        <v>0</v>
      </c>
      <c r="AA26" s="39"/>
    </row>
    <row r="27" spans="1:27" ht="49.2" customHeight="1">
      <c r="A27" s="37" t="str">
        <f>'114-1合格者清冊(已保護儲存格)'!A27</f>
        <v>114學年度第一學期</v>
      </c>
      <c r="B27" s="37">
        <f>'114-1合格者清冊(已保護儲存格)'!B27</f>
        <v>0</v>
      </c>
      <c r="C27" s="37">
        <f>'114-1合格者清冊(已保護儲存格)'!C27</f>
        <v>0</v>
      </c>
      <c r="D27" s="46" t="str">
        <f>'114-1合格者清冊(已保護儲存格)'!D27</f>
        <v>22</v>
      </c>
      <c r="E27" s="37">
        <f>'114-1合格者清冊(已保護儲存格)'!E27</f>
        <v>0</v>
      </c>
      <c r="F27" s="37">
        <f>'114-1合格者清冊(已保護儲存格)'!F27</f>
        <v>0</v>
      </c>
      <c r="G27" s="37">
        <f>'114-1合格者清冊(已保護儲存格)'!G27</f>
        <v>0</v>
      </c>
      <c r="H27" s="37">
        <f>'114-1合格者清冊(已保護儲存格)'!H27</f>
        <v>0</v>
      </c>
      <c r="I27" s="46">
        <f>'114-1合格者清冊(已保護儲存格)'!I27</f>
        <v>0</v>
      </c>
      <c r="J27" s="37">
        <f>'114-1合格者清冊(已保護儲存格)'!J27</f>
        <v>0</v>
      </c>
      <c r="K27" s="37">
        <f>'114-1合格者清冊(已保護儲存格)'!K27</f>
        <v>0</v>
      </c>
      <c r="L27" s="37">
        <f>'114-1合格者清冊(已保護儲存格)'!L27</f>
        <v>0</v>
      </c>
      <c r="M27" s="30">
        <f>'114-1合格者清冊(已保護儲存格)'!M27</f>
        <v>0</v>
      </c>
      <c r="N27" s="37">
        <f>'114-1合格者清冊(已保護儲存格)'!N27</f>
        <v>0</v>
      </c>
      <c r="O27" s="37" t="str">
        <f>'114-1合格者清冊(已保護儲存格)'!O27</f>
        <v>XX縣XX鄉XX村XX鄰XX路XX號XX樓</v>
      </c>
      <c r="P27" s="38">
        <f>'步驟1. 先填【114-1申請總表】第8列之B欄至CN欄'!DR29</f>
        <v>0</v>
      </c>
      <c r="Q27" s="38">
        <f>'步驟1. 先填【114-1申請總表】第8列之B欄至CN欄'!DS29</f>
        <v>0</v>
      </c>
      <c r="R27" s="38">
        <f>'步驟1. 先填【114-1申請總表】第8列之B欄至CN欄'!DT29</f>
        <v>0</v>
      </c>
      <c r="S27" s="38">
        <f>'步驟1. 先填【114-1申請總表】第8列之B欄至CN欄'!DU29</f>
        <v>0</v>
      </c>
      <c r="T27" s="38">
        <f>'步驟1. 先填【114-1申請總表】第8列之B欄至CN欄'!DV29</f>
        <v>0</v>
      </c>
      <c r="U27" s="38">
        <f>'步驟1. 先填【114-1申請總表】第8列之B欄至CN欄'!DW29</f>
        <v>0</v>
      </c>
      <c r="V27" s="38">
        <f>'步驟1. 先填【114-1申請總表】第8列之B欄至CN欄'!DX29</f>
        <v>0</v>
      </c>
      <c r="W27" s="38">
        <f>'步驟1. 先填【114-1申請總表】第8列之B欄至CN欄'!DY29</f>
        <v>0</v>
      </c>
      <c r="X27" s="38">
        <f>'步驟1. 先填【114-1申請總表】第8列之B欄至CN欄'!DZ29</f>
        <v>0</v>
      </c>
      <c r="Y27" s="38">
        <f>'步驟1. 先填【114-1申請總表】第8列之B欄至CN欄'!EA29</f>
        <v>0</v>
      </c>
      <c r="Z27" s="38">
        <f>'步驟1. 先填【114-1申請總表】第8列之B欄至CN欄'!EB29</f>
        <v>0</v>
      </c>
      <c r="AA27" s="39"/>
    </row>
    <row r="28" spans="1:27" ht="49.2" customHeight="1">
      <c r="A28" s="37" t="str">
        <f>'114-1合格者清冊(已保護儲存格)'!A28</f>
        <v>114學年度第一學期</v>
      </c>
      <c r="B28" s="37">
        <f>'114-1合格者清冊(已保護儲存格)'!B28</f>
        <v>0</v>
      </c>
      <c r="C28" s="37">
        <f>'114-1合格者清冊(已保護儲存格)'!C28</f>
        <v>0</v>
      </c>
      <c r="D28" s="46" t="str">
        <f>'114-1合格者清冊(已保護儲存格)'!D28</f>
        <v>23</v>
      </c>
      <c r="E28" s="37">
        <f>'114-1合格者清冊(已保護儲存格)'!E28</f>
        <v>0</v>
      </c>
      <c r="F28" s="37">
        <f>'114-1合格者清冊(已保護儲存格)'!F28</f>
        <v>0</v>
      </c>
      <c r="G28" s="37">
        <f>'114-1合格者清冊(已保護儲存格)'!G28</f>
        <v>0</v>
      </c>
      <c r="H28" s="37">
        <f>'114-1合格者清冊(已保護儲存格)'!H28</f>
        <v>0</v>
      </c>
      <c r="I28" s="46">
        <f>'114-1合格者清冊(已保護儲存格)'!I28</f>
        <v>0</v>
      </c>
      <c r="J28" s="37">
        <f>'114-1合格者清冊(已保護儲存格)'!J28</f>
        <v>0</v>
      </c>
      <c r="K28" s="37">
        <f>'114-1合格者清冊(已保護儲存格)'!K28</f>
        <v>0</v>
      </c>
      <c r="L28" s="37">
        <f>'114-1合格者清冊(已保護儲存格)'!L28</f>
        <v>0</v>
      </c>
      <c r="M28" s="30">
        <f>'114-1合格者清冊(已保護儲存格)'!M28</f>
        <v>0</v>
      </c>
      <c r="N28" s="37">
        <f>'114-1合格者清冊(已保護儲存格)'!N28</f>
        <v>0</v>
      </c>
      <c r="O28" s="37" t="str">
        <f>'114-1合格者清冊(已保護儲存格)'!O28</f>
        <v>XX縣XX鄉XX村XX鄰XX路XX號XX樓</v>
      </c>
      <c r="P28" s="38">
        <f>'步驟1. 先填【114-1申請總表】第8列之B欄至CN欄'!DR30</f>
        <v>0</v>
      </c>
      <c r="Q28" s="38">
        <f>'步驟1. 先填【114-1申請總表】第8列之B欄至CN欄'!DS30</f>
        <v>0</v>
      </c>
      <c r="R28" s="38">
        <f>'步驟1. 先填【114-1申請總表】第8列之B欄至CN欄'!DT30</f>
        <v>0</v>
      </c>
      <c r="S28" s="38">
        <f>'步驟1. 先填【114-1申請總表】第8列之B欄至CN欄'!DU30</f>
        <v>0</v>
      </c>
      <c r="T28" s="38">
        <f>'步驟1. 先填【114-1申請總表】第8列之B欄至CN欄'!DV30</f>
        <v>0</v>
      </c>
      <c r="U28" s="38">
        <f>'步驟1. 先填【114-1申請總表】第8列之B欄至CN欄'!DW30</f>
        <v>0</v>
      </c>
      <c r="V28" s="38">
        <f>'步驟1. 先填【114-1申請總表】第8列之B欄至CN欄'!DX30</f>
        <v>0</v>
      </c>
      <c r="W28" s="38">
        <f>'步驟1. 先填【114-1申請總表】第8列之B欄至CN欄'!DY30</f>
        <v>0</v>
      </c>
      <c r="X28" s="38">
        <f>'步驟1. 先填【114-1申請總表】第8列之B欄至CN欄'!DZ30</f>
        <v>0</v>
      </c>
      <c r="Y28" s="38">
        <f>'步驟1. 先填【114-1申請總表】第8列之B欄至CN欄'!EA30</f>
        <v>0</v>
      </c>
      <c r="Z28" s="38">
        <f>'步驟1. 先填【114-1申請總表】第8列之B欄至CN欄'!EB30</f>
        <v>0</v>
      </c>
      <c r="AA28" s="39"/>
    </row>
    <row r="29" spans="1:27" ht="49.2" customHeight="1">
      <c r="A29" s="37" t="str">
        <f>'114-1合格者清冊(已保護儲存格)'!A29</f>
        <v>114學年度第一學期</v>
      </c>
      <c r="B29" s="37">
        <f>'114-1合格者清冊(已保護儲存格)'!B29</f>
        <v>0</v>
      </c>
      <c r="C29" s="37">
        <f>'114-1合格者清冊(已保護儲存格)'!C29</f>
        <v>0</v>
      </c>
      <c r="D29" s="46" t="str">
        <f>'114-1合格者清冊(已保護儲存格)'!D29</f>
        <v>24</v>
      </c>
      <c r="E29" s="37">
        <f>'114-1合格者清冊(已保護儲存格)'!E29</f>
        <v>0</v>
      </c>
      <c r="F29" s="37">
        <f>'114-1合格者清冊(已保護儲存格)'!F29</f>
        <v>0</v>
      </c>
      <c r="G29" s="37">
        <f>'114-1合格者清冊(已保護儲存格)'!G29</f>
        <v>0</v>
      </c>
      <c r="H29" s="37">
        <f>'114-1合格者清冊(已保護儲存格)'!H29</f>
        <v>0</v>
      </c>
      <c r="I29" s="46">
        <f>'114-1合格者清冊(已保護儲存格)'!I29</f>
        <v>0</v>
      </c>
      <c r="J29" s="37">
        <f>'114-1合格者清冊(已保護儲存格)'!J29</f>
        <v>0</v>
      </c>
      <c r="K29" s="37">
        <f>'114-1合格者清冊(已保護儲存格)'!K29</f>
        <v>0</v>
      </c>
      <c r="L29" s="37">
        <f>'114-1合格者清冊(已保護儲存格)'!L29</f>
        <v>0</v>
      </c>
      <c r="M29" s="30">
        <f>'114-1合格者清冊(已保護儲存格)'!M29</f>
        <v>0</v>
      </c>
      <c r="N29" s="37">
        <f>'114-1合格者清冊(已保護儲存格)'!N29</f>
        <v>0</v>
      </c>
      <c r="O29" s="37" t="str">
        <f>'114-1合格者清冊(已保護儲存格)'!O29</f>
        <v>XX縣XX鄉XX村XX鄰XX路XX號XX樓</v>
      </c>
      <c r="P29" s="38">
        <f>'步驟1. 先填【114-1申請總表】第8列之B欄至CN欄'!DR31</f>
        <v>0</v>
      </c>
      <c r="Q29" s="38">
        <f>'步驟1. 先填【114-1申請總表】第8列之B欄至CN欄'!DS31</f>
        <v>0</v>
      </c>
      <c r="R29" s="38">
        <f>'步驟1. 先填【114-1申請總表】第8列之B欄至CN欄'!DT31</f>
        <v>0</v>
      </c>
      <c r="S29" s="38">
        <f>'步驟1. 先填【114-1申請總表】第8列之B欄至CN欄'!DU31</f>
        <v>0</v>
      </c>
      <c r="T29" s="38">
        <f>'步驟1. 先填【114-1申請總表】第8列之B欄至CN欄'!DV31</f>
        <v>0</v>
      </c>
      <c r="U29" s="38">
        <f>'步驟1. 先填【114-1申請總表】第8列之B欄至CN欄'!DW31</f>
        <v>0</v>
      </c>
      <c r="V29" s="38">
        <f>'步驟1. 先填【114-1申請總表】第8列之B欄至CN欄'!DX31</f>
        <v>0</v>
      </c>
      <c r="W29" s="38">
        <f>'步驟1. 先填【114-1申請總表】第8列之B欄至CN欄'!DY31</f>
        <v>0</v>
      </c>
      <c r="X29" s="38">
        <f>'步驟1. 先填【114-1申請總表】第8列之B欄至CN欄'!DZ31</f>
        <v>0</v>
      </c>
      <c r="Y29" s="38">
        <f>'步驟1. 先填【114-1申請總表】第8列之B欄至CN欄'!EA31</f>
        <v>0</v>
      </c>
      <c r="Z29" s="38">
        <f>'步驟1. 先填【114-1申請總表】第8列之B欄至CN欄'!EB31</f>
        <v>0</v>
      </c>
      <c r="AA29" s="39"/>
    </row>
    <row r="30" spans="1:27" ht="49.2" customHeight="1">
      <c r="A30" s="37" t="str">
        <f>'114-1合格者清冊(已保護儲存格)'!A30</f>
        <v>114學年度第一學期</v>
      </c>
      <c r="B30" s="37">
        <f>'114-1合格者清冊(已保護儲存格)'!B30</f>
        <v>0</v>
      </c>
      <c r="C30" s="37">
        <f>'114-1合格者清冊(已保護儲存格)'!C30</f>
        <v>0</v>
      </c>
      <c r="D30" s="46" t="str">
        <f>'114-1合格者清冊(已保護儲存格)'!D30</f>
        <v>25</v>
      </c>
      <c r="E30" s="37">
        <f>'114-1合格者清冊(已保護儲存格)'!E30</f>
        <v>0</v>
      </c>
      <c r="F30" s="37">
        <f>'114-1合格者清冊(已保護儲存格)'!F30</f>
        <v>0</v>
      </c>
      <c r="G30" s="37">
        <f>'114-1合格者清冊(已保護儲存格)'!G30</f>
        <v>0</v>
      </c>
      <c r="H30" s="37">
        <f>'114-1合格者清冊(已保護儲存格)'!H30</f>
        <v>0</v>
      </c>
      <c r="I30" s="46">
        <f>'114-1合格者清冊(已保護儲存格)'!I30</f>
        <v>0</v>
      </c>
      <c r="J30" s="37">
        <f>'114-1合格者清冊(已保護儲存格)'!J30</f>
        <v>0</v>
      </c>
      <c r="K30" s="37">
        <f>'114-1合格者清冊(已保護儲存格)'!K30</f>
        <v>0</v>
      </c>
      <c r="L30" s="37">
        <f>'114-1合格者清冊(已保護儲存格)'!L30</f>
        <v>0</v>
      </c>
      <c r="M30" s="30">
        <f>'114-1合格者清冊(已保護儲存格)'!M30</f>
        <v>0</v>
      </c>
      <c r="N30" s="37">
        <f>'114-1合格者清冊(已保護儲存格)'!N30</f>
        <v>0</v>
      </c>
      <c r="O30" s="37" t="str">
        <f>'114-1合格者清冊(已保護儲存格)'!O30</f>
        <v>XX縣XX鄉XX村XX鄰XX路XX號XX樓</v>
      </c>
      <c r="P30" s="38">
        <f>'步驟1. 先填【114-1申請總表】第8列之B欄至CN欄'!DR32</f>
        <v>0</v>
      </c>
      <c r="Q30" s="38">
        <f>'步驟1. 先填【114-1申請總表】第8列之B欄至CN欄'!DS32</f>
        <v>0</v>
      </c>
      <c r="R30" s="38">
        <f>'步驟1. 先填【114-1申請總表】第8列之B欄至CN欄'!DT32</f>
        <v>0</v>
      </c>
      <c r="S30" s="38">
        <f>'步驟1. 先填【114-1申請總表】第8列之B欄至CN欄'!DU32</f>
        <v>0</v>
      </c>
      <c r="T30" s="38">
        <f>'步驟1. 先填【114-1申請總表】第8列之B欄至CN欄'!DV32</f>
        <v>0</v>
      </c>
      <c r="U30" s="38">
        <f>'步驟1. 先填【114-1申請總表】第8列之B欄至CN欄'!DW32</f>
        <v>0</v>
      </c>
      <c r="V30" s="38">
        <f>'步驟1. 先填【114-1申請總表】第8列之B欄至CN欄'!DX32</f>
        <v>0</v>
      </c>
      <c r="W30" s="38">
        <f>'步驟1. 先填【114-1申請總表】第8列之B欄至CN欄'!DY32</f>
        <v>0</v>
      </c>
      <c r="X30" s="38">
        <f>'步驟1. 先填【114-1申請總表】第8列之B欄至CN欄'!DZ32</f>
        <v>0</v>
      </c>
      <c r="Y30" s="38">
        <f>'步驟1. 先填【114-1申請總表】第8列之B欄至CN欄'!EA32</f>
        <v>0</v>
      </c>
      <c r="Z30" s="38">
        <f>'步驟1. 先填【114-1申請總表】第8列之B欄至CN欄'!EB32</f>
        <v>0</v>
      </c>
      <c r="AA30" s="39"/>
    </row>
    <row r="31" spans="1:27" ht="49.2" customHeight="1">
      <c r="A31" s="37" t="str">
        <f>'114-1合格者清冊(已保護儲存格)'!A31</f>
        <v>114學年度第一學期</v>
      </c>
      <c r="B31" s="37">
        <f>'114-1合格者清冊(已保護儲存格)'!B31</f>
        <v>0</v>
      </c>
      <c r="C31" s="37">
        <f>'114-1合格者清冊(已保護儲存格)'!C31</f>
        <v>0</v>
      </c>
      <c r="D31" s="46" t="str">
        <f>'114-1合格者清冊(已保護儲存格)'!D31</f>
        <v>26</v>
      </c>
      <c r="E31" s="37">
        <f>'114-1合格者清冊(已保護儲存格)'!E31</f>
        <v>0</v>
      </c>
      <c r="F31" s="37">
        <f>'114-1合格者清冊(已保護儲存格)'!F31</f>
        <v>0</v>
      </c>
      <c r="G31" s="37">
        <f>'114-1合格者清冊(已保護儲存格)'!G31</f>
        <v>0</v>
      </c>
      <c r="H31" s="37">
        <f>'114-1合格者清冊(已保護儲存格)'!H31</f>
        <v>0</v>
      </c>
      <c r="I31" s="46">
        <f>'114-1合格者清冊(已保護儲存格)'!I31</f>
        <v>0</v>
      </c>
      <c r="J31" s="37">
        <f>'114-1合格者清冊(已保護儲存格)'!J31</f>
        <v>0</v>
      </c>
      <c r="K31" s="37">
        <f>'114-1合格者清冊(已保護儲存格)'!K31</f>
        <v>0</v>
      </c>
      <c r="L31" s="37">
        <f>'114-1合格者清冊(已保護儲存格)'!L31</f>
        <v>0</v>
      </c>
      <c r="M31" s="30">
        <f>'114-1合格者清冊(已保護儲存格)'!M31</f>
        <v>0</v>
      </c>
      <c r="N31" s="37">
        <f>'114-1合格者清冊(已保護儲存格)'!N31</f>
        <v>0</v>
      </c>
      <c r="O31" s="37" t="str">
        <f>'114-1合格者清冊(已保護儲存格)'!O31</f>
        <v>XX縣XX鄉XX村XX鄰XX路XX號XX樓</v>
      </c>
      <c r="P31" s="38">
        <f>'步驟1. 先填【114-1申請總表】第8列之B欄至CN欄'!DR33</f>
        <v>0</v>
      </c>
      <c r="Q31" s="38">
        <f>'步驟1. 先填【114-1申請總表】第8列之B欄至CN欄'!DS33</f>
        <v>0</v>
      </c>
      <c r="R31" s="38">
        <f>'步驟1. 先填【114-1申請總表】第8列之B欄至CN欄'!DT33</f>
        <v>0</v>
      </c>
      <c r="S31" s="38">
        <f>'步驟1. 先填【114-1申請總表】第8列之B欄至CN欄'!DU33</f>
        <v>0</v>
      </c>
      <c r="T31" s="38">
        <f>'步驟1. 先填【114-1申請總表】第8列之B欄至CN欄'!DV33</f>
        <v>0</v>
      </c>
      <c r="U31" s="38">
        <f>'步驟1. 先填【114-1申請總表】第8列之B欄至CN欄'!DW33</f>
        <v>0</v>
      </c>
      <c r="V31" s="38">
        <f>'步驟1. 先填【114-1申請總表】第8列之B欄至CN欄'!DX33</f>
        <v>0</v>
      </c>
      <c r="W31" s="38">
        <f>'步驟1. 先填【114-1申請總表】第8列之B欄至CN欄'!DY33</f>
        <v>0</v>
      </c>
      <c r="X31" s="38">
        <f>'步驟1. 先填【114-1申請總表】第8列之B欄至CN欄'!DZ33</f>
        <v>0</v>
      </c>
      <c r="Y31" s="38">
        <f>'步驟1. 先填【114-1申請總表】第8列之B欄至CN欄'!EA33</f>
        <v>0</v>
      </c>
      <c r="Z31" s="38">
        <f>'步驟1. 先填【114-1申請總表】第8列之B欄至CN欄'!EB33</f>
        <v>0</v>
      </c>
      <c r="AA31" s="39"/>
    </row>
    <row r="32" spans="1:27" ht="49.2" customHeight="1">
      <c r="A32" s="37" t="str">
        <f>'114-1合格者清冊(已保護儲存格)'!A32</f>
        <v>114學年度第一學期</v>
      </c>
      <c r="B32" s="37">
        <f>'114-1合格者清冊(已保護儲存格)'!B32</f>
        <v>0</v>
      </c>
      <c r="C32" s="37">
        <f>'114-1合格者清冊(已保護儲存格)'!C32</f>
        <v>0</v>
      </c>
      <c r="D32" s="46" t="str">
        <f>'114-1合格者清冊(已保護儲存格)'!D32</f>
        <v>27</v>
      </c>
      <c r="E32" s="37">
        <f>'114-1合格者清冊(已保護儲存格)'!E32</f>
        <v>0</v>
      </c>
      <c r="F32" s="37">
        <f>'114-1合格者清冊(已保護儲存格)'!F32</f>
        <v>0</v>
      </c>
      <c r="G32" s="37">
        <f>'114-1合格者清冊(已保護儲存格)'!G32</f>
        <v>0</v>
      </c>
      <c r="H32" s="37">
        <f>'114-1合格者清冊(已保護儲存格)'!H32</f>
        <v>0</v>
      </c>
      <c r="I32" s="46">
        <f>'114-1合格者清冊(已保護儲存格)'!I32</f>
        <v>0</v>
      </c>
      <c r="J32" s="37">
        <f>'114-1合格者清冊(已保護儲存格)'!J32</f>
        <v>0</v>
      </c>
      <c r="K32" s="37">
        <f>'114-1合格者清冊(已保護儲存格)'!K32</f>
        <v>0</v>
      </c>
      <c r="L32" s="37">
        <f>'114-1合格者清冊(已保護儲存格)'!L32</f>
        <v>0</v>
      </c>
      <c r="M32" s="30">
        <f>'114-1合格者清冊(已保護儲存格)'!M32</f>
        <v>0</v>
      </c>
      <c r="N32" s="37">
        <f>'114-1合格者清冊(已保護儲存格)'!N32</f>
        <v>0</v>
      </c>
      <c r="O32" s="37" t="str">
        <f>'114-1合格者清冊(已保護儲存格)'!O32</f>
        <v>XX縣XX鄉XX村XX鄰XX路XX號XX樓</v>
      </c>
      <c r="P32" s="38">
        <f>'步驟1. 先填【114-1申請總表】第8列之B欄至CN欄'!DR34</f>
        <v>0</v>
      </c>
      <c r="Q32" s="38">
        <f>'步驟1. 先填【114-1申請總表】第8列之B欄至CN欄'!DS34</f>
        <v>0</v>
      </c>
      <c r="R32" s="38">
        <f>'步驟1. 先填【114-1申請總表】第8列之B欄至CN欄'!DT34</f>
        <v>0</v>
      </c>
      <c r="S32" s="38">
        <f>'步驟1. 先填【114-1申請總表】第8列之B欄至CN欄'!DU34</f>
        <v>0</v>
      </c>
      <c r="T32" s="38">
        <f>'步驟1. 先填【114-1申請總表】第8列之B欄至CN欄'!DV34</f>
        <v>0</v>
      </c>
      <c r="U32" s="38">
        <f>'步驟1. 先填【114-1申請總表】第8列之B欄至CN欄'!DW34</f>
        <v>0</v>
      </c>
      <c r="V32" s="38">
        <f>'步驟1. 先填【114-1申請總表】第8列之B欄至CN欄'!DX34</f>
        <v>0</v>
      </c>
      <c r="W32" s="38">
        <f>'步驟1. 先填【114-1申請總表】第8列之B欄至CN欄'!DY34</f>
        <v>0</v>
      </c>
      <c r="X32" s="38">
        <f>'步驟1. 先填【114-1申請總表】第8列之B欄至CN欄'!DZ34</f>
        <v>0</v>
      </c>
      <c r="Y32" s="38">
        <f>'步驟1. 先填【114-1申請總表】第8列之B欄至CN欄'!EA34</f>
        <v>0</v>
      </c>
      <c r="Z32" s="38">
        <f>'步驟1. 先填【114-1申請總表】第8列之B欄至CN欄'!EB34</f>
        <v>0</v>
      </c>
      <c r="AA32" s="39"/>
    </row>
    <row r="33" spans="1:27" ht="49.2" customHeight="1">
      <c r="A33" s="37" t="str">
        <f>'114-1合格者清冊(已保護儲存格)'!A33</f>
        <v>114學年度第一學期</v>
      </c>
      <c r="B33" s="37">
        <f>'114-1合格者清冊(已保護儲存格)'!B33</f>
        <v>0</v>
      </c>
      <c r="C33" s="37">
        <f>'114-1合格者清冊(已保護儲存格)'!C33</f>
        <v>0</v>
      </c>
      <c r="D33" s="46" t="str">
        <f>'114-1合格者清冊(已保護儲存格)'!D33</f>
        <v>28</v>
      </c>
      <c r="E33" s="37">
        <f>'114-1合格者清冊(已保護儲存格)'!E33</f>
        <v>0</v>
      </c>
      <c r="F33" s="37">
        <f>'114-1合格者清冊(已保護儲存格)'!F33</f>
        <v>0</v>
      </c>
      <c r="G33" s="37">
        <f>'114-1合格者清冊(已保護儲存格)'!G33</f>
        <v>0</v>
      </c>
      <c r="H33" s="37">
        <f>'114-1合格者清冊(已保護儲存格)'!H33</f>
        <v>0</v>
      </c>
      <c r="I33" s="46">
        <f>'114-1合格者清冊(已保護儲存格)'!I33</f>
        <v>0</v>
      </c>
      <c r="J33" s="37">
        <f>'114-1合格者清冊(已保護儲存格)'!J33</f>
        <v>0</v>
      </c>
      <c r="K33" s="37">
        <f>'114-1合格者清冊(已保護儲存格)'!K33</f>
        <v>0</v>
      </c>
      <c r="L33" s="37">
        <f>'114-1合格者清冊(已保護儲存格)'!L33</f>
        <v>0</v>
      </c>
      <c r="M33" s="30">
        <f>'114-1合格者清冊(已保護儲存格)'!M33</f>
        <v>0</v>
      </c>
      <c r="N33" s="37">
        <f>'114-1合格者清冊(已保護儲存格)'!N33</f>
        <v>0</v>
      </c>
      <c r="O33" s="37" t="str">
        <f>'114-1合格者清冊(已保護儲存格)'!O33</f>
        <v>XX縣XX鄉XX村XX鄰XX路XX號XX樓</v>
      </c>
      <c r="P33" s="38">
        <f>'步驟1. 先填【114-1申請總表】第8列之B欄至CN欄'!DR35</f>
        <v>0</v>
      </c>
      <c r="Q33" s="38">
        <f>'步驟1. 先填【114-1申請總表】第8列之B欄至CN欄'!DS35</f>
        <v>0</v>
      </c>
      <c r="R33" s="38">
        <f>'步驟1. 先填【114-1申請總表】第8列之B欄至CN欄'!DT35</f>
        <v>0</v>
      </c>
      <c r="S33" s="38">
        <f>'步驟1. 先填【114-1申請總表】第8列之B欄至CN欄'!DU35</f>
        <v>0</v>
      </c>
      <c r="T33" s="38">
        <f>'步驟1. 先填【114-1申請總表】第8列之B欄至CN欄'!DV35</f>
        <v>0</v>
      </c>
      <c r="U33" s="38">
        <f>'步驟1. 先填【114-1申請總表】第8列之B欄至CN欄'!DW35</f>
        <v>0</v>
      </c>
      <c r="V33" s="38">
        <f>'步驟1. 先填【114-1申請總表】第8列之B欄至CN欄'!DX35</f>
        <v>0</v>
      </c>
      <c r="W33" s="38">
        <f>'步驟1. 先填【114-1申請總表】第8列之B欄至CN欄'!DY35</f>
        <v>0</v>
      </c>
      <c r="X33" s="38">
        <f>'步驟1. 先填【114-1申請總表】第8列之B欄至CN欄'!DZ35</f>
        <v>0</v>
      </c>
      <c r="Y33" s="38">
        <f>'步驟1. 先填【114-1申請總表】第8列之B欄至CN欄'!EA35</f>
        <v>0</v>
      </c>
      <c r="Z33" s="38">
        <f>'步驟1. 先填【114-1申請總表】第8列之B欄至CN欄'!EB35</f>
        <v>0</v>
      </c>
      <c r="AA33" s="39"/>
    </row>
    <row r="34" spans="1:27" ht="49.2" customHeight="1">
      <c r="A34" s="37" t="str">
        <f>'114-1合格者清冊(已保護儲存格)'!A34</f>
        <v>114學年度第一學期</v>
      </c>
      <c r="B34" s="37">
        <f>'114-1合格者清冊(已保護儲存格)'!B34</f>
        <v>0</v>
      </c>
      <c r="C34" s="37">
        <f>'114-1合格者清冊(已保護儲存格)'!C34</f>
        <v>0</v>
      </c>
      <c r="D34" s="46" t="str">
        <f>'114-1合格者清冊(已保護儲存格)'!D34</f>
        <v>29</v>
      </c>
      <c r="E34" s="37">
        <f>'114-1合格者清冊(已保護儲存格)'!E34</f>
        <v>0</v>
      </c>
      <c r="F34" s="37">
        <f>'114-1合格者清冊(已保護儲存格)'!F34</f>
        <v>0</v>
      </c>
      <c r="G34" s="37">
        <f>'114-1合格者清冊(已保護儲存格)'!G34</f>
        <v>0</v>
      </c>
      <c r="H34" s="37">
        <f>'114-1合格者清冊(已保護儲存格)'!H34</f>
        <v>0</v>
      </c>
      <c r="I34" s="46">
        <f>'114-1合格者清冊(已保護儲存格)'!I34</f>
        <v>0</v>
      </c>
      <c r="J34" s="37">
        <f>'114-1合格者清冊(已保護儲存格)'!J34</f>
        <v>0</v>
      </c>
      <c r="K34" s="37">
        <f>'114-1合格者清冊(已保護儲存格)'!K34</f>
        <v>0</v>
      </c>
      <c r="L34" s="37">
        <f>'114-1合格者清冊(已保護儲存格)'!L34</f>
        <v>0</v>
      </c>
      <c r="M34" s="30">
        <f>'114-1合格者清冊(已保護儲存格)'!M34</f>
        <v>0</v>
      </c>
      <c r="N34" s="37">
        <f>'114-1合格者清冊(已保護儲存格)'!N34</f>
        <v>0</v>
      </c>
      <c r="O34" s="37" t="str">
        <f>'114-1合格者清冊(已保護儲存格)'!O34</f>
        <v>XX縣XX鄉XX村XX鄰XX路XX號XX樓</v>
      </c>
      <c r="P34" s="38">
        <f>'步驟1. 先填【114-1申請總表】第8列之B欄至CN欄'!DR36</f>
        <v>0</v>
      </c>
      <c r="Q34" s="38">
        <f>'步驟1. 先填【114-1申請總表】第8列之B欄至CN欄'!DS36</f>
        <v>0</v>
      </c>
      <c r="R34" s="38">
        <f>'步驟1. 先填【114-1申請總表】第8列之B欄至CN欄'!DT36</f>
        <v>0</v>
      </c>
      <c r="S34" s="38">
        <f>'步驟1. 先填【114-1申請總表】第8列之B欄至CN欄'!DU36</f>
        <v>0</v>
      </c>
      <c r="T34" s="38">
        <f>'步驟1. 先填【114-1申請總表】第8列之B欄至CN欄'!DV36</f>
        <v>0</v>
      </c>
      <c r="U34" s="38">
        <f>'步驟1. 先填【114-1申請總表】第8列之B欄至CN欄'!DW36</f>
        <v>0</v>
      </c>
      <c r="V34" s="38">
        <f>'步驟1. 先填【114-1申請總表】第8列之B欄至CN欄'!DX36</f>
        <v>0</v>
      </c>
      <c r="W34" s="38">
        <f>'步驟1. 先填【114-1申請總表】第8列之B欄至CN欄'!DY36</f>
        <v>0</v>
      </c>
      <c r="X34" s="38">
        <f>'步驟1. 先填【114-1申請總表】第8列之B欄至CN欄'!DZ36</f>
        <v>0</v>
      </c>
      <c r="Y34" s="38">
        <f>'步驟1. 先填【114-1申請總表】第8列之B欄至CN欄'!EA36</f>
        <v>0</v>
      </c>
      <c r="Z34" s="38">
        <f>'步驟1. 先填【114-1申請總表】第8列之B欄至CN欄'!EB36</f>
        <v>0</v>
      </c>
      <c r="AA34" s="39"/>
    </row>
    <row r="35" spans="1:27" ht="49.2" customHeight="1">
      <c r="A35" s="37" t="str">
        <f>'114-1合格者清冊(已保護儲存格)'!A35</f>
        <v>114學年度第一學期</v>
      </c>
      <c r="B35" s="37">
        <f>'114-1合格者清冊(已保護儲存格)'!B35</f>
        <v>0</v>
      </c>
      <c r="C35" s="37">
        <f>'114-1合格者清冊(已保護儲存格)'!C35</f>
        <v>0</v>
      </c>
      <c r="D35" s="46" t="str">
        <f>'114-1合格者清冊(已保護儲存格)'!D35</f>
        <v>30</v>
      </c>
      <c r="E35" s="37">
        <f>'114-1合格者清冊(已保護儲存格)'!E35</f>
        <v>0</v>
      </c>
      <c r="F35" s="37">
        <f>'114-1合格者清冊(已保護儲存格)'!F35</f>
        <v>0</v>
      </c>
      <c r="G35" s="37">
        <f>'114-1合格者清冊(已保護儲存格)'!G35</f>
        <v>0</v>
      </c>
      <c r="H35" s="37">
        <f>'114-1合格者清冊(已保護儲存格)'!H35</f>
        <v>0</v>
      </c>
      <c r="I35" s="46">
        <f>'114-1合格者清冊(已保護儲存格)'!I35</f>
        <v>0</v>
      </c>
      <c r="J35" s="37">
        <f>'114-1合格者清冊(已保護儲存格)'!J35</f>
        <v>0</v>
      </c>
      <c r="K35" s="37">
        <f>'114-1合格者清冊(已保護儲存格)'!K35</f>
        <v>0</v>
      </c>
      <c r="L35" s="37">
        <f>'114-1合格者清冊(已保護儲存格)'!L35</f>
        <v>0</v>
      </c>
      <c r="M35" s="30">
        <f>'114-1合格者清冊(已保護儲存格)'!M35</f>
        <v>0</v>
      </c>
      <c r="N35" s="37">
        <f>'114-1合格者清冊(已保護儲存格)'!N35</f>
        <v>0</v>
      </c>
      <c r="O35" s="37" t="str">
        <f>'114-1合格者清冊(已保護儲存格)'!O35</f>
        <v>XX縣XX鄉XX村XX鄰XX路XX號XX樓</v>
      </c>
      <c r="P35" s="38">
        <f>'步驟1. 先填【114-1申請總表】第8列之B欄至CN欄'!DR37</f>
        <v>0</v>
      </c>
      <c r="Q35" s="38">
        <f>'步驟1. 先填【114-1申請總表】第8列之B欄至CN欄'!DS37</f>
        <v>0</v>
      </c>
      <c r="R35" s="38">
        <f>'步驟1. 先填【114-1申請總表】第8列之B欄至CN欄'!DT37</f>
        <v>0</v>
      </c>
      <c r="S35" s="38">
        <f>'步驟1. 先填【114-1申請總表】第8列之B欄至CN欄'!DU37</f>
        <v>0</v>
      </c>
      <c r="T35" s="38">
        <f>'步驟1. 先填【114-1申請總表】第8列之B欄至CN欄'!DV37</f>
        <v>0</v>
      </c>
      <c r="U35" s="38">
        <f>'步驟1. 先填【114-1申請總表】第8列之B欄至CN欄'!DW37</f>
        <v>0</v>
      </c>
      <c r="V35" s="38">
        <f>'步驟1. 先填【114-1申請總表】第8列之B欄至CN欄'!DX37</f>
        <v>0</v>
      </c>
      <c r="W35" s="38">
        <f>'步驟1. 先填【114-1申請總表】第8列之B欄至CN欄'!DY37</f>
        <v>0</v>
      </c>
      <c r="X35" s="38">
        <f>'步驟1. 先填【114-1申請總表】第8列之B欄至CN欄'!DZ37</f>
        <v>0</v>
      </c>
      <c r="Y35" s="38">
        <f>'步驟1. 先填【114-1申請總表】第8列之B欄至CN欄'!EA37</f>
        <v>0</v>
      </c>
      <c r="Z35" s="38">
        <f>'步驟1. 先填【114-1申請總表】第8列之B欄至CN欄'!EB37</f>
        <v>0</v>
      </c>
      <c r="AA35" s="39"/>
    </row>
    <row r="36" spans="1:27" ht="49.2" customHeight="1">
      <c r="A36" s="37" t="str">
        <f>'114-1合格者清冊(已保護儲存格)'!A36</f>
        <v>114學年度第一學期</v>
      </c>
      <c r="B36" s="37">
        <f>'114-1合格者清冊(已保護儲存格)'!B36</f>
        <v>0</v>
      </c>
      <c r="C36" s="37">
        <f>'114-1合格者清冊(已保護儲存格)'!C36</f>
        <v>0</v>
      </c>
      <c r="D36" s="46" t="str">
        <f>'114-1合格者清冊(已保護儲存格)'!D36</f>
        <v>31</v>
      </c>
      <c r="E36" s="37">
        <f>'114-1合格者清冊(已保護儲存格)'!E36</f>
        <v>0</v>
      </c>
      <c r="F36" s="37">
        <f>'114-1合格者清冊(已保護儲存格)'!F36</f>
        <v>0</v>
      </c>
      <c r="G36" s="37">
        <f>'114-1合格者清冊(已保護儲存格)'!G36</f>
        <v>0</v>
      </c>
      <c r="H36" s="37">
        <f>'114-1合格者清冊(已保護儲存格)'!H36</f>
        <v>0</v>
      </c>
      <c r="I36" s="46">
        <f>'114-1合格者清冊(已保護儲存格)'!I36</f>
        <v>0</v>
      </c>
      <c r="J36" s="37">
        <f>'114-1合格者清冊(已保護儲存格)'!J36</f>
        <v>0</v>
      </c>
      <c r="K36" s="37">
        <f>'114-1合格者清冊(已保護儲存格)'!K36</f>
        <v>0</v>
      </c>
      <c r="L36" s="37">
        <f>'114-1合格者清冊(已保護儲存格)'!L36</f>
        <v>0</v>
      </c>
      <c r="M36" s="30">
        <f>'114-1合格者清冊(已保護儲存格)'!M36</f>
        <v>0</v>
      </c>
      <c r="N36" s="37">
        <f>'114-1合格者清冊(已保護儲存格)'!N36</f>
        <v>0</v>
      </c>
      <c r="O36" s="37" t="str">
        <f>'114-1合格者清冊(已保護儲存格)'!O36</f>
        <v>XX縣XX鄉XX村XX鄰XX路XX號XX樓</v>
      </c>
      <c r="P36" s="38">
        <f>'步驟1. 先填【114-1申請總表】第8列之B欄至CN欄'!DR38</f>
        <v>0</v>
      </c>
      <c r="Q36" s="38">
        <f>'步驟1. 先填【114-1申請總表】第8列之B欄至CN欄'!DS38</f>
        <v>0</v>
      </c>
      <c r="R36" s="38">
        <f>'步驟1. 先填【114-1申請總表】第8列之B欄至CN欄'!DT38</f>
        <v>0</v>
      </c>
      <c r="S36" s="38">
        <f>'步驟1. 先填【114-1申請總表】第8列之B欄至CN欄'!DU38</f>
        <v>0</v>
      </c>
      <c r="T36" s="38">
        <f>'步驟1. 先填【114-1申請總表】第8列之B欄至CN欄'!DV38</f>
        <v>0</v>
      </c>
      <c r="U36" s="38">
        <f>'步驟1. 先填【114-1申請總表】第8列之B欄至CN欄'!DW38</f>
        <v>0</v>
      </c>
      <c r="V36" s="38">
        <f>'步驟1. 先填【114-1申請總表】第8列之B欄至CN欄'!DX38</f>
        <v>0</v>
      </c>
      <c r="W36" s="38">
        <f>'步驟1. 先填【114-1申請總表】第8列之B欄至CN欄'!DY38</f>
        <v>0</v>
      </c>
      <c r="X36" s="38">
        <f>'步驟1. 先填【114-1申請總表】第8列之B欄至CN欄'!DZ38</f>
        <v>0</v>
      </c>
      <c r="Y36" s="38">
        <f>'步驟1. 先填【114-1申請總表】第8列之B欄至CN欄'!EA38</f>
        <v>0</v>
      </c>
      <c r="Z36" s="38">
        <f>'步驟1. 先填【114-1申請總表】第8列之B欄至CN欄'!EB38</f>
        <v>0</v>
      </c>
      <c r="AA36" s="39"/>
    </row>
    <row r="37" spans="1:27" ht="49.2" customHeight="1">
      <c r="A37" s="37" t="str">
        <f>'114-1合格者清冊(已保護儲存格)'!A37</f>
        <v>114學年度第一學期</v>
      </c>
      <c r="B37" s="37">
        <f>'114-1合格者清冊(已保護儲存格)'!B37</f>
        <v>0</v>
      </c>
      <c r="C37" s="37">
        <f>'114-1合格者清冊(已保護儲存格)'!C37</f>
        <v>0</v>
      </c>
      <c r="D37" s="46" t="str">
        <f>'114-1合格者清冊(已保護儲存格)'!D37</f>
        <v>32</v>
      </c>
      <c r="E37" s="37">
        <f>'114-1合格者清冊(已保護儲存格)'!E37</f>
        <v>0</v>
      </c>
      <c r="F37" s="37">
        <f>'114-1合格者清冊(已保護儲存格)'!F37</f>
        <v>0</v>
      </c>
      <c r="G37" s="37">
        <f>'114-1合格者清冊(已保護儲存格)'!G37</f>
        <v>0</v>
      </c>
      <c r="H37" s="37">
        <f>'114-1合格者清冊(已保護儲存格)'!H37</f>
        <v>0</v>
      </c>
      <c r="I37" s="46">
        <f>'114-1合格者清冊(已保護儲存格)'!I37</f>
        <v>0</v>
      </c>
      <c r="J37" s="37">
        <f>'114-1合格者清冊(已保護儲存格)'!J37</f>
        <v>0</v>
      </c>
      <c r="K37" s="37">
        <f>'114-1合格者清冊(已保護儲存格)'!K37</f>
        <v>0</v>
      </c>
      <c r="L37" s="37">
        <f>'114-1合格者清冊(已保護儲存格)'!L37</f>
        <v>0</v>
      </c>
      <c r="M37" s="30">
        <f>'114-1合格者清冊(已保護儲存格)'!M37</f>
        <v>0</v>
      </c>
      <c r="N37" s="37">
        <f>'114-1合格者清冊(已保護儲存格)'!N37</f>
        <v>0</v>
      </c>
      <c r="O37" s="37" t="str">
        <f>'114-1合格者清冊(已保護儲存格)'!O37</f>
        <v>XX縣XX鄉XX村XX鄰XX路XX號XX樓</v>
      </c>
      <c r="P37" s="38">
        <f>'步驟1. 先填【114-1申請總表】第8列之B欄至CN欄'!DR39</f>
        <v>0</v>
      </c>
      <c r="Q37" s="38">
        <f>'步驟1. 先填【114-1申請總表】第8列之B欄至CN欄'!DS39</f>
        <v>0</v>
      </c>
      <c r="R37" s="38">
        <f>'步驟1. 先填【114-1申請總表】第8列之B欄至CN欄'!DT39</f>
        <v>0</v>
      </c>
      <c r="S37" s="38">
        <f>'步驟1. 先填【114-1申請總表】第8列之B欄至CN欄'!DU39</f>
        <v>0</v>
      </c>
      <c r="T37" s="38">
        <f>'步驟1. 先填【114-1申請總表】第8列之B欄至CN欄'!DV39</f>
        <v>0</v>
      </c>
      <c r="U37" s="38">
        <f>'步驟1. 先填【114-1申請總表】第8列之B欄至CN欄'!DW39</f>
        <v>0</v>
      </c>
      <c r="V37" s="38">
        <f>'步驟1. 先填【114-1申請總表】第8列之B欄至CN欄'!DX39</f>
        <v>0</v>
      </c>
      <c r="W37" s="38">
        <f>'步驟1. 先填【114-1申請總表】第8列之B欄至CN欄'!DY39</f>
        <v>0</v>
      </c>
      <c r="X37" s="38">
        <f>'步驟1. 先填【114-1申請總表】第8列之B欄至CN欄'!DZ39</f>
        <v>0</v>
      </c>
      <c r="Y37" s="38">
        <f>'步驟1. 先填【114-1申請總表】第8列之B欄至CN欄'!EA39</f>
        <v>0</v>
      </c>
      <c r="Z37" s="38">
        <f>'步驟1. 先填【114-1申請總表】第8列之B欄至CN欄'!EB39</f>
        <v>0</v>
      </c>
      <c r="AA37" s="39"/>
    </row>
    <row r="38" spans="1:27" ht="49.2" customHeight="1">
      <c r="A38" s="37" t="str">
        <f>'114-1合格者清冊(已保護儲存格)'!A38</f>
        <v>114學年度第一學期</v>
      </c>
      <c r="B38" s="37">
        <f>'114-1合格者清冊(已保護儲存格)'!B38</f>
        <v>0</v>
      </c>
      <c r="C38" s="37">
        <f>'114-1合格者清冊(已保護儲存格)'!C38</f>
        <v>0</v>
      </c>
      <c r="D38" s="46" t="str">
        <f>'114-1合格者清冊(已保護儲存格)'!D38</f>
        <v>33</v>
      </c>
      <c r="E38" s="37">
        <f>'114-1合格者清冊(已保護儲存格)'!E38</f>
        <v>0</v>
      </c>
      <c r="F38" s="37">
        <f>'114-1合格者清冊(已保護儲存格)'!F38</f>
        <v>0</v>
      </c>
      <c r="G38" s="37">
        <f>'114-1合格者清冊(已保護儲存格)'!G38</f>
        <v>0</v>
      </c>
      <c r="H38" s="37">
        <f>'114-1合格者清冊(已保護儲存格)'!H38</f>
        <v>0</v>
      </c>
      <c r="I38" s="46">
        <f>'114-1合格者清冊(已保護儲存格)'!I38</f>
        <v>0</v>
      </c>
      <c r="J38" s="37">
        <f>'114-1合格者清冊(已保護儲存格)'!J38</f>
        <v>0</v>
      </c>
      <c r="K38" s="37">
        <f>'114-1合格者清冊(已保護儲存格)'!K38</f>
        <v>0</v>
      </c>
      <c r="L38" s="37">
        <f>'114-1合格者清冊(已保護儲存格)'!L38</f>
        <v>0</v>
      </c>
      <c r="M38" s="30">
        <f>'114-1合格者清冊(已保護儲存格)'!M38</f>
        <v>0</v>
      </c>
      <c r="N38" s="37">
        <f>'114-1合格者清冊(已保護儲存格)'!N38</f>
        <v>0</v>
      </c>
      <c r="O38" s="37" t="str">
        <f>'114-1合格者清冊(已保護儲存格)'!O38</f>
        <v>XX縣XX鄉XX村XX鄰XX路XX號XX樓</v>
      </c>
      <c r="P38" s="38">
        <f>'步驟1. 先填【114-1申請總表】第8列之B欄至CN欄'!DR40</f>
        <v>0</v>
      </c>
      <c r="Q38" s="38">
        <f>'步驟1. 先填【114-1申請總表】第8列之B欄至CN欄'!DS40</f>
        <v>0</v>
      </c>
      <c r="R38" s="38">
        <f>'步驟1. 先填【114-1申請總表】第8列之B欄至CN欄'!DT40</f>
        <v>0</v>
      </c>
      <c r="S38" s="38">
        <f>'步驟1. 先填【114-1申請總表】第8列之B欄至CN欄'!DU40</f>
        <v>0</v>
      </c>
      <c r="T38" s="38">
        <f>'步驟1. 先填【114-1申請總表】第8列之B欄至CN欄'!DV40</f>
        <v>0</v>
      </c>
      <c r="U38" s="38">
        <f>'步驟1. 先填【114-1申請總表】第8列之B欄至CN欄'!DW40</f>
        <v>0</v>
      </c>
      <c r="V38" s="38">
        <f>'步驟1. 先填【114-1申請總表】第8列之B欄至CN欄'!DX40</f>
        <v>0</v>
      </c>
      <c r="W38" s="38">
        <f>'步驟1. 先填【114-1申請總表】第8列之B欄至CN欄'!DY40</f>
        <v>0</v>
      </c>
      <c r="X38" s="38">
        <f>'步驟1. 先填【114-1申請總表】第8列之B欄至CN欄'!DZ40</f>
        <v>0</v>
      </c>
      <c r="Y38" s="38">
        <f>'步驟1. 先填【114-1申請總表】第8列之B欄至CN欄'!EA40</f>
        <v>0</v>
      </c>
      <c r="Z38" s="38">
        <f>'步驟1. 先填【114-1申請總表】第8列之B欄至CN欄'!EB40</f>
        <v>0</v>
      </c>
      <c r="AA38" s="39"/>
    </row>
    <row r="39" spans="1:27" ht="49.2" customHeight="1">
      <c r="A39" s="37" t="str">
        <f>'114-1合格者清冊(已保護儲存格)'!A39</f>
        <v>114學年度第一學期</v>
      </c>
      <c r="B39" s="37">
        <f>'114-1合格者清冊(已保護儲存格)'!B39</f>
        <v>0</v>
      </c>
      <c r="C39" s="37">
        <f>'114-1合格者清冊(已保護儲存格)'!C39</f>
        <v>0</v>
      </c>
      <c r="D39" s="46" t="str">
        <f>'114-1合格者清冊(已保護儲存格)'!D39</f>
        <v>34</v>
      </c>
      <c r="E39" s="37">
        <f>'114-1合格者清冊(已保護儲存格)'!E39</f>
        <v>0</v>
      </c>
      <c r="F39" s="37">
        <f>'114-1合格者清冊(已保護儲存格)'!F39</f>
        <v>0</v>
      </c>
      <c r="G39" s="37">
        <f>'114-1合格者清冊(已保護儲存格)'!G39</f>
        <v>0</v>
      </c>
      <c r="H39" s="37">
        <f>'114-1合格者清冊(已保護儲存格)'!H39</f>
        <v>0</v>
      </c>
      <c r="I39" s="46">
        <f>'114-1合格者清冊(已保護儲存格)'!I39</f>
        <v>0</v>
      </c>
      <c r="J39" s="37">
        <f>'114-1合格者清冊(已保護儲存格)'!J39</f>
        <v>0</v>
      </c>
      <c r="K39" s="37">
        <f>'114-1合格者清冊(已保護儲存格)'!K39</f>
        <v>0</v>
      </c>
      <c r="L39" s="37">
        <f>'114-1合格者清冊(已保護儲存格)'!L39</f>
        <v>0</v>
      </c>
      <c r="M39" s="30">
        <f>'114-1合格者清冊(已保護儲存格)'!M39</f>
        <v>0</v>
      </c>
      <c r="N39" s="37">
        <f>'114-1合格者清冊(已保護儲存格)'!N39</f>
        <v>0</v>
      </c>
      <c r="O39" s="37" t="str">
        <f>'114-1合格者清冊(已保護儲存格)'!O39</f>
        <v>XX縣XX鄉XX村XX鄰XX路XX號XX樓</v>
      </c>
      <c r="P39" s="38">
        <f>'步驟1. 先填【114-1申請總表】第8列之B欄至CN欄'!DR41</f>
        <v>0</v>
      </c>
      <c r="Q39" s="38">
        <f>'步驟1. 先填【114-1申請總表】第8列之B欄至CN欄'!DS41</f>
        <v>0</v>
      </c>
      <c r="R39" s="38">
        <f>'步驟1. 先填【114-1申請總表】第8列之B欄至CN欄'!DT41</f>
        <v>0</v>
      </c>
      <c r="S39" s="38">
        <f>'步驟1. 先填【114-1申請總表】第8列之B欄至CN欄'!DU41</f>
        <v>0</v>
      </c>
      <c r="T39" s="38">
        <f>'步驟1. 先填【114-1申請總表】第8列之B欄至CN欄'!DV41</f>
        <v>0</v>
      </c>
      <c r="U39" s="38">
        <f>'步驟1. 先填【114-1申請總表】第8列之B欄至CN欄'!DW41</f>
        <v>0</v>
      </c>
      <c r="V39" s="38">
        <f>'步驟1. 先填【114-1申請總表】第8列之B欄至CN欄'!DX41</f>
        <v>0</v>
      </c>
      <c r="W39" s="38">
        <f>'步驟1. 先填【114-1申請總表】第8列之B欄至CN欄'!DY41</f>
        <v>0</v>
      </c>
      <c r="X39" s="38">
        <f>'步驟1. 先填【114-1申請總表】第8列之B欄至CN欄'!DZ41</f>
        <v>0</v>
      </c>
      <c r="Y39" s="38">
        <f>'步驟1. 先填【114-1申請總表】第8列之B欄至CN欄'!EA41</f>
        <v>0</v>
      </c>
      <c r="Z39" s="38">
        <f>'步驟1. 先填【114-1申請總表】第8列之B欄至CN欄'!EB41</f>
        <v>0</v>
      </c>
      <c r="AA39" s="39"/>
    </row>
    <row r="40" spans="1:27" ht="49.2" customHeight="1">
      <c r="A40" s="37" t="str">
        <f>'114-1合格者清冊(已保護儲存格)'!A40</f>
        <v>114學年度第一學期</v>
      </c>
      <c r="B40" s="37">
        <f>'114-1合格者清冊(已保護儲存格)'!B40</f>
        <v>0</v>
      </c>
      <c r="C40" s="37">
        <f>'114-1合格者清冊(已保護儲存格)'!C40</f>
        <v>0</v>
      </c>
      <c r="D40" s="46" t="str">
        <f>'114-1合格者清冊(已保護儲存格)'!D40</f>
        <v>35</v>
      </c>
      <c r="E40" s="37">
        <f>'114-1合格者清冊(已保護儲存格)'!E40</f>
        <v>0</v>
      </c>
      <c r="F40" s="37">
        <f>'114-1合格者清冊(已保護儲存格)'!F40</f>
        <v>0</v>
      </c>
      <c r="G40" s="37">
        <f>'114-1合格者清冊(已保護儲存格)'!G40</f>
        <v>0</v>
      </c>
      <c r="H40" s="37">
        <f>'114-1合格者清冊(已保護儲存格)'!H40</f>
        <v>0</v>
      </c>
      <c r="I40" s="46">
        <f>'114-1合格者清冊(已保護儲存格)'!I40</f>
        <v>0</v>
      </c>
      <c r="J40" s="37">
        <f>'114-1合格者清冊(已保護儲存格)'!J40</f>
        <v>0</v>
      </c>
      <c r="K40" s="37">
        <f>'114-1合格者清冊(已保護儲存格)'!K40</f>
        <v>0</v>
      </c>
      <c r="L40" s="37">
        <f>'114-1合格者清冊(已保護儲存格)'!L40</f>
        <v>0</v>
      </c>
      <c r="M40" s="30">
        <f>'114-1合格者清冊(已保護儲存格)'!M40</f>
        <v>0</v>
      </c>
      <c r="N40" s="37">
        <f>'114-1合格者清冊(已保護儲存格)'!N40</f>
        <v>0</v>
      </c>
      <c r="O40" s="37" t="str">
        <f>'114-1合格者清冊(已保護儲存格)'!O40</f>
        <v>XX縣XX鄉XX村XX鄰XX路XX號XX樓</v>
      </c>
      <c r="P40" s="38">
        <f>'步驟1. 先填【114-1申請總表】第8列之B欄至CN欄'!DR42</f>
        <v>0</v>
      </c>
      <c r="Q40" s="38">
        <f>'步驟1. 先填【114-1申請總表】第8列之B欄至CN欄'!DS42</f>
        <v>0</v>
      </c>
      <c r="R40" s="38">
        <f>'步驟1. 先填【114-1申請總表】第8列之B欄至CN欄'!DT42</f>
        <v>0</v>
      </c>
      <c r="S40" s="38">
        <f>'步驟1. 先填【114-1申請總表】第8列之B欄至CN欄'!DU42</f>
        <v>0</v>
      </c>
      <c r="T40" s="38">
        <f>'步驟1. 先填【114-1申請總表】第8列之B欄至CN欄'!DV42</f>
        <v>0</v>
      </c>
      <c r="U40" s="38">
        <f>'步驟1. 先填【114-1申請總表】第8列之B欄至CN欄'!DW42</f>
        <v>0</v>
      </c>
      <c r="V40" s="38">
        <f>'步驟1. 先填【114-1申請總表】第8列之B欄至CN欄'!DX42</f>
        <v>0</v>
      </c>
      <c r="W40" s="38">
        <f>'步驟1. 先填【114-1申請總表】第8列之B欄至CN欄'!DY42</f>
        <v>0</v>
      </c>
      <c r="X40" s="38">
        <f>'步驟1. 先填【114-1申請總表】第8列之B欄至CN欄'!DZ42</f>
        <v>0</v>
      </c>
      <c r="Y40" s="38">
        <f>'步驟1. 先填【114-1申請總表】第8列之B欄至CN欄'!EA42</f>
        <v>0</v>
      </c>
      <c r="Z40" s="38">
        <f>'步驟1. 先填【114-1申請總表】第8列之B欄至CN欄'!EB42</f>
        <v>0</v>
      </c>
      <c r="AA40" s="39"/>
    </row>
    <row r="41" spans="1:27" ht="49.2" customHeight="1">
      <c r="A41" s="37" t="str">
        <f>'114-1合格者清冊(已保護儲存格)'!A41</f>
        <v>114學年度第一學期</v>
      </c>
      <c r="B41" s="37">
        <f>'114-1合格者清冊(已保護儲存格)'!B41</f>
        <v>0</v>
      </c>
      <c r="C41" s="37">
        <f>'114-1合格者清冊(已保護儲存格)'!C41</f>
        <v>0</v>
      </c>
      <c r="D41" s="46" t="str">
        <f>'114-1合格者清冊(已保護儲存格)'!D41</f>
        <v>36</v>
      </c>
      <c r="E41" s="37">
        <f>'114-1合格者清冊(已保護儲存格)'!E41</f>
        <v>0</v>
      </c>
      <c r="F41" s="37">
        <f>'114-1合格者清冊(已保護儲存格)'!F41</f>
        <v>0</v>
      </c>
      <c r="G41" s="37">
        <f>'114-1合格者清冊(已保護儲存格)'!G41</f>
        <v>0</v>
      </c>
      <c r="H41" s="37">
        <f>'114-1合格者清冊(已保護儲存格)'!H41</f>
        <v>0</v>
      </c>
      <c r="I41" s="46">
        <f>'114-1合格者清冊(已保護儲存格)'!I41</f>
        <v>0</v>
      </c>
      <c r="J41" s="37">
        <f>'114-1合格者清冊(已保護儲存格)'!J41</f>
        <v>0</v>
      </c>
      <c r="K41" s="37">
        <f>'114-1合格者清冊(已保護儲存格)'!K41</f>
        <v>0</v>
      </c>
      <c r="L41" s="37">
        <f>'114-1合格者清冊(已保護儲存格)'!L41</f>
        <v>0</v>
      </c>
      <c r="M41" s="30">
        <f>'114-1合格者清冊(已保護儲存格)'!M41</f>
        <v>0</v>
      </c>
      <c r="N41" s="37">
        <f>'114-1合格者清冊(已保護儲存格)'!N41</f>
        <v>0</v>
      </c>
      <c r="O41" s="37" t="str">
        <f>'114-1合格者清冊(已保護儲存格)'!O41</f>
        <v>XX縣XX鄉XX村XX鄰XX路XX號XX樓</v>
      </c>
      <c r="P41" s="38">
        <f>'步驟1. 先填【114-1申請總表】第8列之B欄至CN欄'!DR43</f>
        <v>0</v>
      </c>
      <c r="Q41" s="38">
        <f>'步驟1. 先填【114-1申請總表】第8列之B欄至CN欄'!DS43</f>
        <v>0</v>
      </c>
      <c r="R41" s="38">
        <f>'步驟1. 先填【114-1申請總表】第8列之B欄至CN欄'!DT43</f>
        <v>0</v>
      </c>
      <c r="S41" s="38">
        <f>'步驟1. 先填【114-1申請總表】第8列之B欄至CN欄'!DU43</f>
        <v>0</v>
      </c>
      <c r="T41" s="38">
        <f>'步驟1. 先填【114-1申請總表】第8列之B欄至CN欄'!DV43</f>
        <v>0</v>
      </c>
      <c r="U41" s="38">
        <f>'步驟1. 先填【114-1申請總表】第8列之B欄至CN欄'!DW43</f>
        <v>0</v>
      </c>
      <c r="V41" s="38">
        <f>'步驟1. 先填【114-1申請總表】第8列之B欄至CN欄'!DX43</f>
        <v>0</v>
      </c>
      <c r="W41" s="38">
        <f>'步驟1. 先填【114-1申請總表】第8列之B欄至CN欄'!DY43</f>
        <v>0</v>
      </c>
      <c r="X41" s="38">
        <f>'步驟1. 先填【114-1申請總表】第8列之B欄至CN欄'!DZ43</f>
        <v>0</v>
      </c>
      <c r="Y41" s="38">
        <f>'步驟1. 先填【114-1申請總表】第8列之B欄至CN欄'!EA43</f>
        <v>0</v>
      </c>
      <c r="Z41" s="38">
        <f>'步驟1. 先填【114-1申請總表】第8列之B欄至CN欄'!EB43</f>
        <v>0</v>
      </c>
      <c r="AA41" s="39"/>
    </row>
    <row r="42" spans="1:27" ht="49.2" customHeight="1">
      <c r="A42" s="37" t="str">
        <f>'114-1合格者清冊(已保護儲存格)'!A42</f>
        <v>114學年度第一學期</v>
      </c>
      <c r="B42" s="37">
        <f>'114-1合格者清冊(已保護儲存格)'!B42</f>
        <v>0</v>
      </c>
      <c r="C42" s="37">
        <f>'114-1合格者清冊(已保護儲存格)'!C42</f>
        <v>0</v>
      </c>
      <c r="D42" s="46" t="str">
        <f>'114-1合格者清冊(已保護儲存格)'!D42</f>
        <v>37</v>
      </c>
      <c r="E42" s="37">
        <f>'114-1合格者清冊(已保護儲存格)'!E42</f>
        <v>0</v>
      </c>
      <c r="F42" s="37">
        <f>'114-1合格者清冊(已保護儲存格)'!F42</f>
        <v>0</v>
      </c>
      <c r="G42" s="37">
        <f>'114-1合格者清冊(已保護儲存格)'!G42</f>
        <v>0</v>
      </c>
      <c r="H42" s="37">
        <f>'114-1合格者清冊(已保護儲存格)'!H42</f>
        <v>0</v>
      </c>
      <c r="I42" s="46">
        <f>'114-1合格者清冊(已保護儲存格)'!I42</f>
        <v>0</v>
      </c>
      <c r="J42" s="37">
        <f>'114-1合格者清冊(已保護儲存格)'!J42</f>
        <v>0</v>
      </c>
      <c r="K42" s="37">
        <f>'114-1合格者清冊(已保護儲存格)'!K42</f>
        <v>0</v>
      </c>
      <c r="L42" s="37">
        <f>'114-1合格者清冊(已保護儲存格)'!L42</f>
        <v>0</v>
      </c>
      <c r="M42" s="30">
        <f>'114-1合格者清冊(已保護儲存格)'!M42</f>
        <v>0</v>
      </c>
      <c r="N42" s="37">
        <f>'114-1合格者清冊(已保護儲存格)'!N42</f>
        <v>0</v>
      </c>
      <c r="O42" s="37" t="str">
        <f>'114-1合格者清冊(已保護儲存格)'!O42</f>
        <v>XX縣XX鄉XX村XX鄰XX路XX號XX樓</v>
      </c>
      <c r="P42" s="38">
        <f>'步驟1. 先填【114-1申請總表】第8列之B欄至CN欄'!DR44</f>
        <v>0</v>
      </c>
      <c r="Q42" s="38">
        <f>'步驟1. 先填【114-1申請總表】第8列之B欄至CN欄'!DS44</f>
        <v>0</v>
      </c>
      <c r="R42" s="38">
        <f>'步驟1. 先填【114-1申請總表】第8列之B欄至CN欄'!DT44</f>
        <v>0</v>
      </c>
      <c r="S42" s="38">
        <f>'步驟1. 先填【114-1申請總表】第8列之B欄至CN欄'!DU44</f>
        <v>0</v>
      </c>
      <c r="T42" s="38">
        <f>'步驟1. 先填【114-1申請總表】第8列之B欄至CN欄'!DV44</f>
        <v>0</v>
      </c>
      <c r="U42" s="38">
        <f>'步驟1. 先填【114-1申請總表】第8列之B欄至CN欄'!DW44</f>
        <v>0</v>
      </c>
      <c r="V42" s="38">
        <f>'步驟1. 先填【114-1申請總表】第8列之B欄至CN欄'!DX44</f>
        <v>0</v>
      </c>
      <c r="W42" s="38">
        <f>'步驟1. 先填【114-1申請總表】第8列之B欄至CN欄'!DY44</f>
        <v>0</v>
      </c>
      <c r="X42" s="38">
        <f>'步驟1. 先填【114-1申請總表】第8列之B欄至CN欄'!DZ44</f>
        <v>0</v>
      </c>
      <c r="Y42" s="38">
        <f>'步驟1. 先填【114-1申請總表】第8列之B欄至CN欄'!EA44</f>
        <v>0</v>
      </c>
      <c r="Z42" s="38">
        <f>'步驟1. 先填【114-1申請總表】第8列之B欄至CN欄'!EB44</f>
        <v>0</v>
      </c>
      <c r="AA42" s="39"/>
    </row>
    <row r="43" spans="1:27" ht="49.2" customHeight="1">
      <c r="A43" s="37" t="str">
        <f>'114-1合格者清冊(已保護儲存格)'!A43</f>
        <v>114學年度第一學期</v>
      </c>
      <c r="B43" s="37">
        <f>'114-1合格者清冊(已保護儲存格)'!B43</f>
        <v>0</v>
      </c>
      <c r="C43" s="37">
        <f>'114-1合格者清冊(已保護儲存格)'!C43</f>
        <v>0</v>
      </c>
      <c r="D43" s="46" t="str">
        <f>'114-1合格者清冊(已保護儲存格)'!D43</f>
        <v>38</v>
      </c>
      <c r="E43" s="37">
        <f>'114-1合格者清冊(已保護儲存格)'!E43</f>
        <v>0</v>
      </c>
      <c r="F43" s="37">
        <f>'114-1合格者清冊(已保護儲存格)'!F43</f>
        <v>0</v>
      </c>
      <c r="G43" s="37">
        <f>'114-1合格者清冊(已保護儲存格)'!G43</f>
        <v>0</v>
      </c>
      <c r="H43" s="37">
        <f>'114-1合格者清冊(已保護儲存格)'!H43</f>
        <v>0</v>
      </c>
      <c r="I43" s="46">
        <f>'114-1合格者清冊(已保護儲存格)'!I43</f>
        <v>0</v>
      </c>
      <c r="J43" s="37">
        <f>'114-1合格者清冊(已保護儲存格)'!J43</f>
        <v>0</v>
      </c>
      <c r="K43" s="37">
        <f>'114-1合格者清冊(已保護儲存格)'!K43</f>
        <v>0</v>
      </c>
      <c r="L43" s="37">
        <f>'114-1合格者清冊(已保護儲存格)'!L43</f>
        <v>0</v>
      </c>
      <c r="M43" s="30">
        <f>'114-1合格者清冊(已保護儲存格)'!M43</f>
        <v>0</v>
      </c>
      <c r="N43" s="37">
        <f>'114-1合格者清冊(已保護儲存格)'!N43</f>
        <v>0</v>
      </c>
      <c r="O43" s="37" t="str">
        <f>'114-1合格者清冊(已保護儲存格)'!O43</f>
        <v>XX縣XX鄉XX村XX鄰XX路XX號XX樓</v>
      </c>
      <c r="P43" s="38">
        <f>'步驟1. 先填【114-1申請總表】第8列之B欄至CN欄'!DR45</f>
        <v>0</v>
      </c>
      <c r="Q43" s="38">
        <f>'步驟1. 先填【114-1申請總表】第8列之B欄至CN欄'!DS45</f>
        <v>0</v>
      </c>
      <c r="R43" s="38">
        <f>'步驟1. 先填【114-1申請總表】第8列之B欄至CN欄'!DT45</f>
        <v>0</v>
      </c>
      <c r="S43" s="38">
        <f>'步驟1. 先填【114-1申請總表】第8列之B欄至CN欄'!DU45</f>
        <v>0</v>
      </c>
      <c r="T43" s="38">
        <f>'步驟1. 先填【114-1申請總表】第8列之B欄至CN欄'!DV45</f>
        <v>0</v>
      </c>
      <c r="U43" s="38">
        <f>'步驟1. 先填【114-1申請總表】第8列之B欄至CN欄'!DW45</f>
        <v>0</v>
      </c>
      <c r="V43" s="38">
        <f>'步驟1. 先填【114-1申請總表】第8列之B欄至CN欄'!DX45</f>
        <v>0</v>
      </c>
      <c r="W43" s="38">
        <f>'步驟1. 先填【114-1申請總表】第8列之B欄至CN欄'!DY45</f>
        <v>0</v>
      </c>
      <c r="X43" s="38">
        <f>'步驟1. 先填【114-1申請總表】第8列之B欄至CN欄'!DZ45</f>
        <v>0</v>
      </c>
      <c r="Y43" s="38">
        <f>'步驟1. 先填【114-1申請總表】第8列之B欄至CN欄'!EA45</f>
        <v>0</v>
      </c>
      <c r="Z43" s="38">
        <f>'步驟1. 先填【114-1申請總表】第8列之B欄至CN欄'!EB45</f>
        <v>0</v>
      </c>
      <c r="AA43" s="39"/>
    </row>
    <row r="44" spans="1:27" ht="49.2" customHeight="1">
      <c r="A44" s="37" t="str">
        <f>'114-1合格者清冊(已保護儲存格)'!A44</f>
        <v>114學年度第一學期</v>
      </c>
      <c r="B44" s="37">
        <f>'114-1合格者清冊(已保護儲存格)'!B44</f>
        <v>0</v>
      </c>
      <c r="C44" s="37">
        <f>'114-1合格者清冊(已保護儲存格)'!C44</f>
        <v>0</v>
      </c>
      <c r="D44" s="46" t="str">
        <f>'114-1合格者清冊(已保護儲存格)'!D44</f>
        <v>39</v>
      </c>
      <c r="E44" s="37">
        <f>'114-1合格者清冊(已保護儲存格)'!E44</f>
        <v>0</v>
      </c>
      <c r="F44" s="37">
        <f>'114-1合格者清冊(已保護儲存格)'!F44</f>
        <v>0</v>
      </c>
      <c r="G44" s="37">
        <f>'114-1合格者清冊(已保護儲存格)'!G44</f>
        <v>0</v>
      </c>
      <c r="H44" s="37">
        <f>'114-1合格者清冊(已保護儲存格)'!H44</f>
        <v>0</v>
      </c>
      <c r="I44" s="46">
        <f>'114-1合格者清冊(已保護儲存格)'!I44</f>
        <v>0</v>
      </c>
      <c r="J44" s="37">
        <f>'114-1合格者清冊(已保護儲存格)'!J44</f>
        <v>0</v>
      </c>
      <c r="K44" s="37">
        <f>'114-1合格者清冊(已保護儲存格)'!K44</f>
        <v>0</v>
      </c>
      <c r="L44" s="37">
        <f>'114-1合格者清冊(已保護儲存格)'!L44</f>
        <v>0</v>
      </c>
      <c r="M44" s="30">
        <f>'114-1合格者清冊(已保護儲存格)'!M44</f>
        <v>0</v>
      </c>
      <c r="N44" s="37">
        <f>'114-1合格者清冊(已保護儲存格)'!N44</f>
        <v>0</v>
      </c>
      <c r="O44" s="37" t="str">
        <f>'114-1合格者清冊(已保護儲存格)'!O44</f>
        <v>XX縣XX鄉XX村XX鄰XX路XX號XX樓</v>
      </c>
      <c r="P44" s="38">
        <f>'步驟1. 先填【114-1申請總表】第8列之B欄至CN欄'!DR46</f>
        <v>0</v>
      </c>
      <c r="Q44" s="38">
        <f>'步驟1. 先填【114-1申請總表】第8列之B欄至CN欄'!DS46</f>
        <v>0</v>
      </c>
      <c r="R44" s="38">
        <f>'步驟1. 先填【114-1申請總表】第8列之B欄至CN欄'!DT46</f>
        <v>0</v>
      </c>
      <c r="S44" s="38">
        <f>'步驟1. 先填【114-1申請總表】第8列之B欄至CN欄'!DU46</f>
        <v>0</v>
      </c>
      <c r="T44" s="38">
        <f>'步驟1. 先填【114-1申請總表】第8列之B欄至CN欄'!DV46</f>
        <v>0</v>
      </c>
      <c r="U44" s="38">
        <f>'步驟1. 先填【114-1申請總表】第8列之B欄至CN欄'!DW46</f>
        <v>0</v>
      </c>
      <c r="V44" s="38">
        <f>'步驟1. 先填【114-1申請總表】第8列之B欄至CN欄'!DX46</f>
        <v>0</v>
      </c>
      <c r="W44" s="38">
        <f>'步驟1. 先填【114-1申請總表】第8列之B欄至CN欄'!DY46</f>
        <v>0</v>
      </c>
      <c r="X44" s="38">
        <f>'步驟1. 先填【114-1申請總表】第8列之B欄至CN欄'!DZ46</f>
        <v>0</v>
      </c>
      <c r="Y44" s="38">
        <f>'步驟1. 先填【114-1申請總表】第8列之B欄至CN欄'!EA46</f>
        <v>0</v>
      </c>
      <c r="Z44" s="38">
        <f>'步驟1. 先填【114-1申請總表】第8列之B欄至CN欄'!EB46</f>
        <v>0</v>
      </c>
      <c r="AA44" s="39"/>
    </row>
    <row r="45" spans="1:27" ht="49.2" customHeight="1">
      <c r="A45" s="37" t="str">
        <f>'114-1合格者清冊(已保護儲存格)'!A45</f>
        <v>114學年度第一學期</v>
      </c>
      <c r="B45" s="37">
        <f>'114-1合格者清冊(已保護儲存格)'!B45</f>
        <v>0</v>
      </c>
      <c r="C45" s="37">
        <f>'114-1合格者清冊(已保護儲存格)'!C45</f>
        <v>0</v>
      </c>
      <c r="D45" s="46" t="str">
        <f>'114-1合格者清冊(已保護儲存格)'!D45</f>
        <v>40</v>
      </c>
      <c r="E45" s="37">
        <f>'114-1合格者清冊(已保護儲存格)'!E45</f>
        <v>0</v>
      </c>
      <c r="F45" s="37">
        <f>'114-1合格者清冊(已保護儲存格)'!F45</f>
        <v>0</v>
      </c>
      <c r="G45" s="37">
        <f>'114-1合格者清冊(已保護儲存格)'!G45</f>
        <v>0</v>
      </c>
      <c r="H45" s="37">
        <f>'114-1合格者清冊(已保護儲存格)'!H45</f>
        <v>0</v>
      </c>
      <c r="I45" s="46">
        <f>'114-1合格者清冊(已保護儲存格)'!I45</f>
        <v>0</v>
      </c>
      <c r="J45" s="37">
        <f>'114-1合格者清冊(已保護儲存格)'!J45</f>
        <v>0</v>
      </c>
      <c r="K45" s="37">
        <f>'114-1合格者清冊(已保護儲存格)'!K45</f>
        <v>0</v>
      </c>
      <c r="L45" s="37">
        <f>'114-1合格者清冊(已保護儲存格)'!L45</f>
        <v>0</v>
      </c>
      <c r="M45" s="30">
        <f>'114-1合格者清冊(已保護儲存格)'!M45</f>
        <v>0</v>
      </c>
      <c r="N45" s="37">
        <f>'114-1合格者清冊(已保護儲存格)'!N45</f>
        <v>0</v>
      </c>
      <c r="O45" s="37" t="str">
        <f>'114-1合格者清冊(已保護儲存格)'!O45</f>
        <v>XX縣XX鄉XX村XX鄰XX路XX號XX樓</v>
      </c>
      <c r="P45" s="38">
        <f>'步驟1. 先填【114-1申請總表】第8列之B欄至CN欄'!DR47</f>
        <v>0</v>
      </c>
      <c r="Q45" s="38">
        <f>'步驟1. 先填【114-1申請總表】第8列之B欄至CN欄'!DS47</f>
        <v>0</v>
      </c>
      <c r="R45" s="38">
        <f>'步驟1. 先填【114-1申請總表】第8列之B欄至CN欄'!DT47</f>
        <v>0</v>
      </c>
      <c r="S45" s="38">
        <f>'步驟1. 先填【114-1申請總表】第8列之B欄至CN欄'!DU47</f>
        <v>0</v>
      </c>
      <c r="T45" s="38">
        <f>'步驟1. 先填【114-1申請總表】第8列之B欄至CN欄'!DV47</f>
        <v>0</v>
      </c>
      <c r="U45" s="38">
        <f>'步驟1. 先填【114-1申請總表】第8列之B欄至CN欄'!DW47</f>
        <v>0</v>
      </c>
      <c r="V45" s="38">
        <f>'步驟1. 先填【114-1申請總表】第8列之B欄至CN欄'!DX47</f>
        <v>0</v>
      </c>
      <c r="W45" s="38">
        <f>'步驟1. 先填【114-1申請總表】第8列之B欄至CN欄'!DY47</f>
        <v>0</v>
      </c>
      <c r="X45" s="38">
        <f>'步驟1. 先填【114-1申請總表】第8列之B欄至CN欄'!DZ47</f>
        <v>0</v>
      </c>
      <c r="Y45" s="38">
        <f>'步驟1. 先填【114-1申請總表】第8列之B欄至CN欄'!EA47</f>
        <v>0</v>
      </c>
      <c r="Z45" s="38">
        <f>'步驟1. 先填【114-1申請總表】第8列之B欄至CN欄'!EB47</f>
        <v>0</v>
      </c>
      <c r="AA45" s="39"/>
    </row>
    <row r="46" spans="1:27" ht="49.2" customHeight="1">
      <c r="A46" s="37" t="str">
        <f>'114-1合格者清冊(已保護儲存格)'!A46</f>
        <v>114學年度第一學期</v>
      </c>
      <c r="B46" s="37">
        <f>'114-1合格者清冊(已保護儲存格)'!B46</f>
        <v>0</v>
      </c>
      <c r="C46" s="37">
        <f>'114-1合格者清冊(已保護儲存格)'!C46</f>
        <v>0</v>
      </c>
      <c r="D46" s="46" t="str">
        <f>'114-1合格者清冊(已保護儲存格)'!D46</f>
        <v>41</v>
      </c>
      <c r="E46" s="37">
        <f>'114-1合格者清冊(已保護儲存格)'!E46</f>
        <v>0</v>
      </c>
      <c r="F46" s="37">
        <f>'114-1合格者清冊(已保護儲存格)'!F46</f>
        <v>0</v>
      </c>
      <c r="G46" s="37">
        <f>'114-1合格者清冊(已保護儲存格)'!G46</f>
        <v>0</v>
      </c>
      <c r="H46" s="37">
        <f>'114-1合格者清冊(已保護儲存格)'!H46</f>
        <v>0</v>
      </c>
      <c r="I46" s="46">
        <f>'114-1合格者清冊(已保護儲存格)'!I46</f>
        <v>0</v>
      </c>
      <c r="J46" s="37">
        <f>'114-1合格者清冊(已保護儲存格)'!J46</f>
        <v>0</v>
      </c>
      <c r="K46" s="37">
        <f>'114-1合格者清冊(已保護儲存格)'!K46</f>
        <v>0</v>
      </c>
      <c r="L46" s="37">
        <f>'114-1合格者清冊(已保護儲存格)'!L46</f>
        <v>0</v>
      </c>
      <c r="M46" s="30">
        <f>'114-1合格者清冊(已保護儲存格)'!M46</f>
        <v>0</v>
      </c>
      <c r="N46" s="37">
        <f>'114-1合格者清冊(已保護儲存格)'!N46</f>
        <v>0</v>
      </c>
      <c r="O46" s="37" t="str">
        <f>'114-1合格者清冊(已保護儲存格)'!O46</f>
        <v>XX縣XX鄉XX村XX鄰XX路XX號XX樓</v>
      </c>
      <c r="P46" s="38">
        <f>'步驟1. 先填【114-1申請總表】第8列之B欄至CN欄'!DR48</f>
        <v>0</v>
      </c>
      <c r="Q46" s="38">
        <f>'步驟1. 先填【114-1申請總表】第8列之B欄至CN欄'!DS48</f>
        <v>0</v>
      </c>
      <c r="R46" s="38">
        <f>'步驟1. 先填【114-1申請總表】第8列之B欄至CN欄'!DT48</f>
        <v>0</v>
      </c>
      <c r="S46" s="38">
        <f>'步驟1. 先填【114-1申請總表】第8列之B欄至CN欄'!DU48</f>
        <v>0</v>
      </c>
      <c r="T46" s="38">
        <f>'步驟1. 先填【114-1申請總表】第8列之B欄至CN欄'!DV48</f>
        <v>0</v>
      </c>
      <c r="U46" s="38">
        <f>'步驟1. 先填【114-1申請總表】第8列之B欄至CN欄'!DW48</f>
        <v>0</v>
      </c>
      <c r="V46" s="38">
        <f>'步驟1. 先填【114-1申請總表】第8列之B欄至CN欄'!DX48</f>
        <v>0</v>
      </c>
      <c r="W46" s="38">
        <f>'步驟1. 先填【114-1申請總表】第8列之B欄至CN欄'!DY48</f>
        <v>0</v>
      </c>
      <c r="X46" s="38">
        <f>'步驟1. 先填【114-1申請總表】第8列之B欄至CN欄'!DZ48</f>
        <v>0</v>
      </c>
      <c r="Y46" s="38">
        <f>'步驟1. 先填【114-1申請總表】第8列之B欄至CN欄'!EA48</f>
        <v>0</v>
      </c>
      <c r="Z46" s="38">
        <f>'步驟1. 先填【114-1申請總表】第8列之B欄至CN欄'!EB48</f>
        <v>0</v>
      </c>
      <c r="AA46" s="39"/>
    </row>
    <row r="47" spans="1:27" ht="49.2" customHeight="1">
      <c r="A47" s="37" t="str">
        <f>'114-1合格者清冊(已保護儲存格)'!A47</f>
        <v>114學年度第一學期</v>
      </c>
      <c r="B47" s="37">
        <f>'114-1合格者清冊(已保護儲存格)'!B47</f>
        <v>0</v>
      </c>
      <c r="C47" s="37">
        <f>'114-1合格者清冊(已保護儲存格)'!C47</f>
        <v>0</v>
      </c>
      <c r="D47" s="46" t="str">
        <f>'114-1合格者清冊(已保護儲存格)'!D47</f>
        <v>42</v>
      </c>
      <c r="E47" s="37">
        <f>'114-1合格者清冊(已保護儲存格)'!E47</f>
        <v>0</v>
      </c>
      <c r="F47" s="37">
        <f>'114-1合格者清冊(已保護儲存格)'!F47</f>
        <v>0</v>
      </c>
      <c r="G47" s="37">
        <f>'114-1合格者清冊(已保護儲存格)'!G47</f>
        <v>0</v>
      </c>
      <c r="H47" s="37">
        <f>'114-1合格者清冊(已保護儲存格)'!H47</f>
        <v>0</v>
      </c>
      <c r="I47" s="46">
        <f>'114-1合格者清冊(已保護儲存格)'!I47</f>
        <v>0</v>
      </c>
      <c r="J47" s="37">
        <f>'114-1合格者清冊(已保護儲存格)'!J47</f>
        <v>0</v>
      </c>
      <c r="K47" s="37">
        <f>'114-1合格者清冊(已保護儲存格)'!K47</f>
        <v>0</v>
      </c>
      <c r="L47" s="37">
        <f>'114-1合格者清冊(已保護儲存格)'!L47</f>
        <v>0</v>
      </c>
      <c r="M47" s="30">
        <f>'114-1合格者清冊(已保護儲存格)'!M47</f>
        <v>0</v>
      </c>
      <c r="N47" s="37">
        <f>'114-1合格者清冊(已保護儲存格)'!N47</f>
        <v>0</v>
      </c>
      <c r="O47" s="37" t="str">
        <f>'114-1合格者清冊(已保護儲存格)'!O47</f>
        <v>XX縣XX鄉XX村XX鄰XX路XX號XX樓</v>
      </c>
      <c r="P47" s="38">
        <f>'步驟1. 先填【114-1申請總表】第8列之B欄至CN欄'!DR49</f>
        <v>0</v>
      </c>
      <c r="Q47" s="38">
        <f>'步驟1. 先填【114-1申請總表】第8列之B欄至CN欄'!DS49</f>
        <v>0</v>
      </c>
      <c r="R47" s="38">
        <f>'步驟1. 先填【114-1申請總表】第8列之B欄至CN欄'!DT49</f>
        <v>0</v>
      </c>
      <c r="S47" s="38">
        <f>'步驟1. 先填【114-1申請總表】第8列之B欄至CN欄'!DU49</f>
        <v>0</v>
      </c>
      <c r="T47" s="38">
        <f>'步驟1. 先填【114-1申請總表】第8列之B欄至CN欄'!DV49</f>
        <v>0</v>
      </c>
      <c r="U47" s="38">
        <f>'步驟1. 先填【114-1申請總表】第8列之B欄至CN欄'!DW49</f>
        <v>0</v>
      </c>
      <c r="V47" s="38">
        <f>'步驟1. 先填【114-1申請總表】第8列之B欄至CN欄'!DX49</f>
        <v>0</v>
      </c>
      <c r="W47" s="38">
        <f>'步驟1. 先填【114-1申請總表】第8列之B欄至CN欄'!DY49</f>
        <v>0</v>
      </c>
      <c r="X47" s="38">
        <f>'步驟1. 先填【114-1申請總表】第8列之B欄至CN欄'!DZ49</f>
        <v>0</v>
      </c>
      <c r="Y47" s="38">
        <f>'步驟1. 先填【114-1申請總表】第8列之B欄至CN欄'!EA49</f>
        <v>0</v>
      </c>
      <c r="Z47" s="38">
        <f>'步驟1. 先填【114-1申請總表】第8列之B欄至CN欄'!EB49</f>
        <v>0</v>
      </c>
      <c r="AA47" s="39"/>
    </row>
    <row r="48" spans="1:27" ht="49.2" customHeight="1">
      <c r="A48" s="37" t="str">
        <f>'114-1合格者清冊(已保護儲存格)'!A48</f>
        <v>114學年度第一學期</v>
      </c>
      <c r="B48" s="37">
        <f>'114-1合格者清冊(已保護儲存格)'!B48</f>
        <v>0</v>
      </c>
      <c r="C48" s="37">
        <f>'114-1合格者清冊(已保護儲存格)'!C48</f>
        <v>0</v>
      </c>
      <c r="D48" s="46" t="str">
        <f>'114-1合格者清冊(已保護儲存格)'!D48</f>
        <v>43</v>
      </c>
      <c r="E48" s="37">
        <f>'114-1合格者清冊(已保護儲存格)'!E48</f>
        <v>0</v>
      </c>
      <c r="F48" s="37">
        <f>'114-1合格者清冊(已保護儲存格)'!F48</f>
        <v>0</v>
      </c>
      <c r="G48" s="37">
        <f>'114-1合格者清冊(已保護儲存格)'!G48</f>
        <v>0</v>
      </c>
      <c r="H48" s="37">
        <f>'114-1合格者清冊(已保護儲存格)'!H48</f>
        <v>0</v>
      </c>
      <c r="I48" s="46">
        <f>'114-1合格者清冊(已保護儲存格)'!I48</f>
        <v>0</v>
      </c>
      <c r="J48" s="37">
        <f>'114-1合格者清冊(已保護儲存格)'!J48</f>
        <v>0</v>
      </c>
      <c r="K48" s="37">
        <f>'114-1合格者清冊(已保護儲存格)'!K48</f>
        <v>0</v>
      </c>
      <c r="L48" s="37">
        <f>'114-1合格者清冊(已保護儲存格)'!L48</f>
        <v>0</v>
      </c>
      <c r="M48" s="30">
        <f>'114-1合格者清冊(已保護儲存格)'!M48</f>
        <v>0</v>
      </c>
      <c r="N48" s="37">
        <f>'114-1合格者清冊(已保護儲存格)'!N48</f>
        <v>0</v>
      </c>
      <c r="O48" s="37" t="str">
        <f>'114-1合格者清冊(已保護儲存格)'!O48</f>
        <v>XX縣XX鄉XX村XX鄰XX路XX號XX樓</v>
      </c>
      <c r="P48" s="38">
        <f>'步驟1. 先填【114-1申請總表】第8列之B欄至CN欄'!DR50</f>
        <v>0</v>
      </c>
      <c r="Q48" s="38">
        <f>'步驟1. 先填【114-1申請總表】第8列之B欄至CN欄'!DS50</f>
        <v>0</v>
      </c>
      <c r="R48" s="38">
        <f>'步驟1. 先填【114-1申請總表】第8列之B欄至CN欄'!DT50</f>
        <v>0</v>
      </c>
      <c r="S48" s="38">
        <f>'步驟1. 先填【114-1申請總表】第8列之B欄至CN欄'!DU50</f>
        <v>0</v>
      </c>
      <c r="T48" s="38">
        <f>'步驟1. 先填【114-1申請總表】第8列之B欄至CN欄'!DV50</f>
        <v>0</v>
      </c>
      <c r="U48" s="38">
        <f>'步驟1. 先填【114-1申請總表】第8列之B欄至CN欄'!DW50</f>
        <v>0</v>
      </c>
      <c r="V48" s="38">
        <f>'步驟1. 先填【114-1申請總表】第8列之B欄至CN欄'!DX50</f>
        <v>0</v>
      </c>
      <c r="W48" s="38">
        <f>'步驟1. 先填【114-1申請總表】第8列之B欄至CN欄'!DY50</f>
        <v>0</v>
      </c>
      <c r="X48" s="38">
        <f>'步驟1. 先填【114-1申請總表】第8列之B欄至CN欄'!DZ50</f>
        <v>0</v>
      </c>
      <c r="Y48" s="38">
        <f>'步驟1. 先填【114-1申請總表】第8列之B欄至CN欄'!EA50</f>
        <v>0</v>
      </c>
      <c r="Z48" s="38">
        <f>'步驟1. 先填【114-1申請總表】第8列之B欄至CN欄'!EB50</f>
        <v>0</v>
      </c>
      <c r="AA48" s="39"/>
    </row>
    <row r="49" spans="1:27" ht="49.2" customHeight="1">
      <c r="A49" s="37" t="str">
        <f>'114-1合格者清冊(已保護儲存格)'!A49</f>
        <v>114學年度第一學期</v>
      </c>
      <c r="B49" s="37">
        <f>'114-1合格者清冊(已保護儲存格)'!B49</f>
        <v>0</v>
      </c>
      <c r="C49" s="37">
        <f>'114-1合格者清冊(已保護儲存格)'!C49</f>
        <v>0</v>
      </c>
      <c r="D49" s="46" t="str">
        <f>'114-1合格者清冊(已保護儲存格)'!D49</f>
        <v>44</v>
      </c>
      <c r="E49" s="37">
        <f>'114-1合格者清冊(已保護儲存格)'!E49</f>
        <v>0</v>
      </c>
      <c r="F49" s="37">
        <f>'114-1合格者清冊(已保護儲存格)'!F49</f>
        <v>0</v>
      </c>
      <c r="G49" s="37">
        <f>'114-1合格者清冊(已保護儲存格)'!G49</f>
        <v>0</v>
      </c>
      <c r="H49" s="37">
        <f>'114-1合格者清冊(已保護儲存格)'!H49</f>
        <v>0</v>
      </c>
      <c r="I49" s="46">
        <f>'114-1合格者清冊(已保護儲存格)'!I49</f>
        <v>0</v>
      </c>
      <c r="J49" s="37">
        <f>'114-1合格者清冊(已保護儲存格)'!J49</f>
        <v>0</v>
      </c>
      <c r="K49" s="37">
        <f>'114-1合格者清冊(已保護儲存格)'!K49</f>
        <v>0</v>
      </c>
      <c r="L49" s="37">
        <f>'114-1合格者清冊(已保護儲存格)'!L49</f>
        <v>0</v>
      </c>
      <c r="M49" s="30">
        <f>'114-1合格者清冊(已保護儲存格)'!M49</f>
        <v>0</v>
      </c>
      <c r="N49" s="37">
        <f>'114-1合格者清冊(已保護儲存格)'!N49</f>
        <v>0</v>
      </c>
      <c r="O49" s="37" t="str">
        <f>'114-1合格者清冊(已保護儲存格)'!O49</f>
        <v>XX縣XX鄉XX村XX鄰XX路XX號XX樓</v>
      </c>
      <c r="P49" s="38">
        <f>'步驟1. 先填【114-1申請總表】第8列之B欄至CN欄'!DR51</f>
        <v>0</v>
      </c>
      <c r="Q49" s="38">
        <f>'步驟1. 先填【114-1申請總表】第8列之B欄至CN欄'!DS51</f>
        <v>0</v>
      </c>
      <c r="R49" s="38">
        <f>'步驟1. 先填【114-1申請總表】第8列之B欄至CN欄'!DT51</f>
        <v>0</v>
      </c>
      <c r="S49" s="38">
        <f>'步驟1. 先填【114-1申請總表】第8列之B欄至CN欄'!DU51</f>
        <v>0</v>
      </c>
      <c r="T49" s="38">
        <f>'步驟1. 先填【114-1申請總表】第8列之B欄至CN欄'!DV51</f>
        <v>0</v>
      </c>
      <c r="U49" s="38">
        <f>'步驟1. 先填【114-1申請總表】第8列之B欄至CN欄'!DW51</f>
        <v>0</v>
      </c>
      <c r="V49" s="38">
        <f>'步驟1. 先填【114-1申請總表】第8列之B欄至CN欄'!DX51</f>
        <v>0</v>
      </c>
      <c r="W49" s="38">
        <f>'步驟1. 先填【114-1申請總表】第8列之B欄至CN欄'!DY51</f>
        <v>0</v>
      </c>
      <c r="X49" s="38">
        <f>'步驟1. 先填【114-1申請總表】第8列之B欄至CN欄'!DZ51</f>
        <v>0</v>
      </c>
      <c r="Y49" s="38">
        <f>'步驟1. 先填【114-1申請總表】第8列之B欄至CN欄'!EA51</f>
        <v>0</v>
      </c>
      <c r="Z49" s="38">
        <f>'步驟1. 先填【114-1申請總表】第8列之B欄至CN欄'!EB51</f>
        <v>0</v>
      </c>
      <c r="AA49" s="39"/>
    </row>
    <row r="50" spans="1:27" ht="49.2" customHeight="1">
      <c r="A50" s="37" t="str">
        <f>'114-1合格者清冊(已保護儲存格)'!A50</f>
        <v>114學年度第一學期</v>
      </c>
      <c r="B50" s="37">
        <f>'114-1合格者清冊(已保護儲存格)'!B50</f>
        <v>0</v>
      </c>
      <c r="C50" s="37">
        <f>'114-1合格者清冊(已保護儲存格)'!C50</f>
        <v>0</v>
      </c>
      <c r="D50" s="46" t="str">
        <f>'114-1合格者清冊(已保護儲存格)'!D50</f>
        <v>45</v>
      </c>
      <c r="E50" s="37">
        <f>'114-1合格者清冊(已保護儲存格)'!E50</f>
        <v>0</v>
      </c>
      <c r="F50" s="37">
        <f>'114-1合格者清冊(已保護儲存格)'!F50</f>
        <v>0</v>
      </c>
      <c r="G50" s="37">
        <f>'114-1合格者清冊(已保護儲存格)'!G50</f>
        <v>0</v>
      </c>
      <c r="H50" s="37">
        <f>'114-1合格者清冊(已保護儲存格)'!H50</f>
        <v>0</v>
      </c>
      <c r="I50" s="46">
        <f>'114-1合格者清冊(已保護儲存格)'!I50</f>
        <v>0</v>
      </c>
      <c r="J50" s="37">
        <f>'114-1合格者清冊(已保護儲存格)'!J50</f>
        <v>0</v>
      </c>
      <c r="K50" s="37">
        <f>'114-1合格者清冊(已保護儲存格)'!K50</f>
        <v>0</v>
      </c>
      <c r="L50" s="37">
        <f>'114-1合格者清冊(已保護儲存格)'!L50</f>
        <v>0</v>
      </c>
      <c r="M50" s="30">
        <f>'114-1合格者清冊(已保護儲存格)'!M50</f>
        <v>0</v>
      </c>
      <c r="N50" s="37">
        <f>'114-1合格者清冊(已保護儲存格)'!N50</f>
        <v>0</v>
      </c>
      <c r="O50" s="37" t="str">
        <f>'114-1合格者清冊(已保護儲存格)'!O50</f>
        <v>XX縣XX鄉XX村XX鄰XX路XX號XX樓</v>
      </c>
      <c r="P50" s="38">
        <f>'步驟1. 先填【114-1申請總表】第8列之B欄至CN欄'!DR52</f>
        <v>0</v>
      </c>
      <c r="Q50" s="38">
        <f>'步驟1. 先填【114-1申請總表】第8列之B欄至CN欄'!DS52</f>
        <v>0</v>
      </c>
      <c r="R50" s="38">
        <f>'步驟1. 先填【114-1申請總表】第8列之B欄至CN欄'!DT52</f>
        <v>0</v>
      </c>
      <c r="S50" s="38">
        <f>'步驟1. 先填【114-1申請總表】第8列之B欄至CN欄'!DU52</f>
        <v>0</v>
      </c>
      <c r="T50" s="38">
        <f>'步驟1. 先填【114-1申請總表】第8列之B欄至CN欄'!DV52</f>
        <v>0</v>
      </c>
      <c r="U50" s="38">
        <f>'步驟1. 先填【114-1申請總表】第8列之B欄至CN欄'!DW52</f>
        <v>0</v>
      </c>
      <c r="V50" s="38">
        <f>'步驟1. 先填【114-1申請總表】第8列之B欄至CN欄'!DX52</f>
        <v>0</v>
      </c>
      <c r="W50" s="38">
        <f>'步驟1. 先填【114-1申請總表】第8列之B欄至CN欄'!DY52</f>
        <v>0</v>
      </c>
      <c r="X50" s="38">
        <f>'步驟1. 先填【114-1申請總表】第8列之B欄至CN欄'!DZ52</f>
        <v>0</v>
      </c>
      <c r="Y50" s="38">
        <f>'步驟1. 先填【114-1申請總表】第8列之B欄至CN欄'!EA52</f>
        <v>0</v>
      </c>
      <c r="Z50" s="38">
        <f>'步驟1. 先填【114-1申請總表】第8列之B欄至CN欄'!EB52</f>
        <v>0</v>
      </c>
      <c r="AA50" s="39"/>
    </row>
    <row r="51" spans="1:27" ht="49.2" customHeight="1">
      <c r="A51" s="37" t="str">
        <f>'114-1合格者清冊(已保護儲存格)'!A51</f>
        <v>114學年度第一學期</v>
      </c>
      <c r="B51" s="37">
        <f>'114-1合格者清冊(已保護儲存格)'!B51</f>
        <v>0</v>
      </c>
      <c r="C51" s="37">
        <f>'114-1合格者清冊(已保護儲存格)'!C51</f>
        <v>0</v>
      </c>
      <c r="D51" s="46" t="str">
        <f>'114-1合格者清冊(已保護儲存格)'!D51</f>
        <v>46</v>
      </c>
      <c r="E51" s="37">
        <f>'114-1合格者清冊(已保護儲存格)'!E51</f>
        <v>0</v>
      </c>
      <c r="F51" s="37">
        <f>'114-1合格者清冊(已保護儲存格)'!F51</f>
        <v>0</v>
      </c>
      <c r="G51" s="37">
        <f>'114-1合格者清冊(已保護儲存格)'!G51</f>
        <v>0</v>
      </c>
      <c r="H51" s="37">
        <f>'114-1合格者清冊(已保護儲存格)'!H51</f>
        <v>0</v>
      </c>
      <c r="I51" s="46">
        <f>'114-1合格者清冊(已保護儲存格)'!I51</f>
        <v>0</v>
      </c>
      <c r="J51" s="37">
        <f>'114-1合格者清冊(已保護儲存格)'!J51</f>
        <v>0</v>
      </c>
      <c r="K51" s="37">
        <f>'114-1合格者清冊(已保護儲存格)'!K51</f>
        <v>0</v>
      </c>
      <c r="L51" s="37">
        <f>'114-1合格者清冊(已保護儲存格)'!L51</f>
        <v>0</v>
      </c>
      <c r="M51" s="30">
        <f>'114-1合格者清冊(已保護儲存格)'!M51</f>
        <v>0</v>
      </c>
      <c r="N51" s="37">
        <f>'114-1合格者清冊(已保護儲存格)'!N51</f>
        <v>0</v>
      </c>
      <c r="O51" s="37" t="str">
        <f>'114-1合格者清冊(已保護儲存格)'!O51</f>
        <v>XX縣XX鄉XX村XX鄰XX路XX號XX樓</v>
      </c>
      <c r="P51" s="38">
        <f>'步驟1. 先填【114-1申請總表】第8列之B欄至CN欄'!DR53</f>
        <v>0</v>
      </c>
      <c r="Q51" s="38">
        <f>'步驟1. 先填【114-1申請總表】第8列之B欄至CN欄'!DS53</f>
        <v>0</v>
      </c>
      <c r="R51" s="38">
        <f>'步驟1. 先填【114-1申請總表】第8列之B欄至CN欄'!DT53</f>
        <v>0</v>
      </c>
      <c r="S51" s="38">
        <f>'步驟1. 先填【114-1申請總表】第8列之B欄至CN欄'!DU53</f>
        <v>0</v>
      </c>
      <c r="T51" s="38">
        <f>'步驟1. 先填【114-1申請總表】第8列之B欄至CN欄'!DV53</f>
        <v>0</v>
      </c>
      <c r="U51" s="38">
        <f>'步驟1. 先填【114-1申請總表】第8列之B欄至CN欄'!DW53</f>
        <v>0</v>
      </c>
      <c r="V51" s="38">
        <f>'步驟1. 先填【114-1申請總表】第8列之B欄至CN欄'!DX53</f>
        <v>0</v>
      </c>
      <c r="W51" s="38">
        <f>'步驟1. 先填【114-1申請總表】第8列之B欄至CN欄'!DY53</f>
        <v>0</v>
      </c>
      <c r="X51" s="38">
        <f>'步驟1. 先填【114-1申請總表】第8列之B欄至CN欄'!DZ53</f>
        <v>0</v>
      </c>
      <c r="Y51" s="38">
        <f>'步驟1. 先填【114-1申請總表】第8列之B欄至CN欄'!EA53</f>
        <v>0</v>
      </c>
      <c r="Z51" s="38">
        <f>'步驟1. 先填【114-1申請總表】第8列之B欄至CN欄'!EB53</f>
        <v>0</v>
      </c>
      <c r="AA51" s="39"/>
    </row>
    <row r="52" spans="1:27" ht="49.2" customHeight="1">
      <c r="A52" s="37" t="str">
        <f>'114-1合格者清冊(已保護儲存格)'!A52</f>
        <v>114學年度第一學期</v>
      </c>
      <c r="B52" s="37">
        <f>'114-1合格者清冊(已保護儲存格)'!B52</f>
        <v>0</v>
      </c>
      <c r="C52" s="37">
        <f>'114-1合格者清冊(已保護儲存格)'!C52</f>
        <v>0</v>
      </c>
      <c r="D52" s="46" t="str">
        <f>'114-1合格者清冊(已保護儲存格)'!D52</f>
        <v>47</v>
      </c>
      <c r="E52" s="37">
        <f>'114-1合格者清冊(已保護儲存格)'!E52</f>
        <v>0</v>
      </c>
      <c r="F52" s="37">
        <f>'114-1合格者清冊(已保護儲存格)'!F52</f>
        <v>0</v>
      </c>
      <c r="G52" s="37">
        <f>'114-1合格者清冊(已保護儲存格)'!G52</f>
        <v>0</v>
      </c>
      <c r="H52" s="37">
        <f>'114-1合格者清冊(已保護儲存格)'!H52</f>
        <v>0</v>
      </c>
      <c r="I52" s="46">
        <f>'114-1合格者清冊(已保護儲存格)'!I52</f>
        <v>0</v>
      </c>
      <c r="J52" s="37">
        <f>'114-1合格者清冊(已保護儲存格)'!J52</f>
        <v>0</v>
      </c>
      <c r="K52" s="37">
        <f>'114-1合格者清冊(已保護儲存格)'!K52</f>
        <v>0</v>
      </c>
      <c r="L52" s="37">
        <f>'114-1合格者清冊(已保護儲存格)'!L52</f>
        <v>0</v>
      </c>
      <c r="M52" s="30">
        <f>'114-1合格者清冊(已保護儲存格)'!M52</f>
        <v>0</v>
      </c>
      <c r="N52" s="37">
        <f>'114-1合格者清冊(已保護儲存格)'!N52</f>
        <v>0</v>
      </c>
      <c r="O52" s="37" t="str">
        <f>'114-1合格者清冊(已保護儲存格)'!O52</f>
        <v>XX縣XX鄉XX村XX鄰XX路XX號XX樓</v>
      </c>
      <c r="P52" s="38">
        <f>'步驟1. 先填【114-1申請總表】第8列之B欄至CN欄'!DR54</f>
        <v>0</v>
      </c>
      <c r="Q52" s="38">
        <f>'步驟1. 先填【114-1申請總表】第8列之B欄至CN欄'!DS54</f>
        <v>0</v>
      </c>
      <c r="R52" s="38">
        <f>'步驟1. 先填【114-1申請總表】第8列之B欄至CN欄'!DT54</f>
        <v>0</v>
      </c>
      <c r="S52" s="38">
        <f>'步驟1. 先填【114-1申請總表】第8列之B欄至CN欄'!DU54</f>
        <v>0</v>
      </c>
      <c r="T52" s="38">
        <f>'步驟1. 先填【114-1申請總表】第8列之B欄至CN欄'!DV54</f>
        <v>0</v>
      </c>
      <c r="U52" s="38">
        <f>'步驟1. 先填【114-1申請總表】第8列之B欄至CN欄'!DW54</f>
        <v>0</v>
      </c>
      <c r="V52" s="38">
        <f>'步驟1. 先填【114-1申請總表】第8列之B欄至CN欄'!DX54</f>
        <v>0</v>
      </c>
      <c r="W52" s="38">
        <f>'步驟1. 先填【114-1申請總表】第8列之B欄至CN欄'!DY54</f>
        <v>0</v>
      </c>
      <c r="X52" s="38">
        <f>'步驟1. 先填【114-1申請總表】第8列之B欄至CN欄'!DZ54</f>
        <v>0</v>
      </c>
      <c r="Y52" s="38">
        <f>'步驟1. 先填【114-1申請總表】第8列之B欄至CN欄'!EA54</f>
        <v>0</v>
      </c>
      <c r="Z52" s="38">
        <f>'步驟1. 先填【114-1申請總表】第8列之B欄至CN欄'!EB54</f>
        <v>0</v>
      </c>
      <c r="AA52" s="39"/>
    </row>
    <row r="53" spans="1:27" ht="49.2" customHeight="1">
      <c r="A53" s="37" t="str">
        <f>'114-1合格者清冊(已保護儲存格)'!A53</f>
        <v>114學年度第一學期</v>
      </c>
      <c r="B53" s="37">
        <f>'114-1合格者清冊(已保護儲存格)'!B53</f>
        <v>0</v>
      </c>
      <c r="C53" s="37">
        <f>'114-1合格者清冊(已保護儲存格)'!C53</f>
        <v>0</v>
      </c>
      <c r="D53" s="46" t="str">
        <f>'114-1合格者清冊(已保護儲存格)'!D53</f>
        <v>48</v>
      </c>
      <c r="E53" s="37">
        <f>'114-1合格者清冊(已保護儲存格)'!E53</f>
        <v>0</v>
      </c>
      <c r="F53" s="37">
        <f>'114-1合格者清冊(已保護儲存格)'!F53</f>
        <v>0</v>
      </c>
      <c r="G53" s="37">
        <f>'114-1合格者清冊(已保護儲存格)'!G53</f>
        <v>0</v>
      </c>
      <c r="H53" s="37">
        <f>'114-1合格者清冊(已保護儲存格)'!H53</f>
        <v>0</v>
      </c>
      <c r="I53" s="46">
        <f>'114-1合格者清冊(已保護儲存格)'!I53</f>
        <v>0</v>
      </c>
      <c r="J53" s="37">
        <f>'114-1合格者清冊(已保護儲存格)'!J53</f>
        <v>0</v>
      </c>
      <c r="K53" s="37">
        <f>'114-1合格者清冊(已保護儲存格)'!K53</f>
        <v>0</v>
      </c>
      <c r="L53" s="37">
        <f>'114-1合格者清冊(已保護儲存格)'!L53</f>
        <v>0</v>
      </c>
      <c r="M53" s="30">
        <f>'114-1合格者清冊(已保護儲存格)'!M53</f>
        <v>0</v>
      </c>
      <c r="N53" s="37">
        <f>'114-1合格者清冊(已保護儲存格)'!N53</f>
        <v>0</v>
      </c>
      <c r="O53" s="37" t="str">
        <f>'114-1合格者清冊(已保護儲存格)'!O53</f>
        <v>XX縣XX鄉XX村XX鄰XX路XX號XX樓</v>
      </c>
      <c r="P53" s="38">
        <f>'步驟1. 先填【114-1申請總表】第8列之B欄至CN欄'!DR55</f>
        <v>0</v>
      </c>
      <c r="Q53" s="38">
        <f>'步驟1. 先填【114-1申請總表】第8列之B欄至CN欄'!DS55</f>
        <v>0</v>
      </c>
      <c r="R53" s="38">
        <f>'步驟1. 先填【114-1申請總表】第8列之B欄至CN欄'!DT55</f>
        <v>0</v>
      </c>
      <c r="S53" s="38">
        <f>'步驟1. 先填【114-1申請總表】第8列之B欄至CN欄'!DU55</f>
        <v>0</v>
      </c>
      <c r="T53" s="38">
        <f>'步驟1. 先填【114-1申請總表】第8列之B欄至CN欄'!DV55</f>
        <v>0</v>
      </c>
      <c r="U53" s="38">
        <f>'步驟1. 先填【114-1申請總表】第8列之B欄至CN欄'!DW55</f>
        <v>0</v>
      </c>
      <c r="V53" s="38">
        <f>'步驟1. 先填【114-1申請總表】第8列之B欄至CN欄'!DX55</f>
        <v>0</v>
      </c>
      <c r="W53" s="38">
        <f>'步驟1. 先填【114-1申請總表】第8列之B欄至CN欄'!DY55</f>
        <v>0</v>
      </c>
      <c r="X53" s="38">
        <f>'步驟1. 先填【114-1申請總表】第8列之B欄至CN欄'!DZ55</f>
        <v>0</v>
      </c>
      <c r="Y53" s="38">
        <f>'步驟1. 先填【114-1申請總表】第8列之B欄至CN欄'!EA55</f>
        <v>0</v>
      </c>
      <c r="Z53" s="38">
        <f>'步驟1. 先填【114-1申請總表】第8列之B欄至CN欄'!EB55</f>
        <v>0</v>
      </c>
      <c r="AA53" s="39"/>
    </row>
    <row r="54" spans="1:27" ht="49.2" customHeight="1">
      <c r="A54" s="37" t="str">
        <f>'114-1合格者清冊(已保護儲存格)'!A54</f>
        <v>114學年度第一學期</v>
      </c>
      <c r="B54" s="37">
        <f>'114-1合格者清冊(已保護儲存格)'!B54</f>
        <v>0</v>
      </c>
      <c r="C54" s="37">
        <f>'114-1合格者清冊(已保護儲存格)'!C54</f>
        <v>0</v>
      </c>
      <c r="D54" s="46" t="str">
        <f>'114-1合格者清冊(已保護儲存格)'!D54</f>
        <v>49</v>
      </c>
      <c r="E54" s="37">
        <f>'114-1合格者清冊(已保護儲存格)'!E54</f>
        <v>0</v>
      </c>
      <c r="F54" s="37">
        <f>'114-1合格者清冊(已保護儲存格)'!F54</f>
        <v>0</v>
      </c>
      <c r="G54" s="37">
        <f>'114-1合格者清冊(已保護儲存格)'!G54</f>
        <v>0</v>
      </c>
      <c r="H54" s="37">
        <f>'114-1合格者清冊(已保護儲存格)'!H54</f>
        <v>0</v>
      </c>
      <c r="I54" s="46">
        <f>'114-1合格者清冊(已保護儲存格)'!I54</f>
        <v>0</v>
      </c>
      <c r="J54" s="37">
        <f>'114-1合格者清冊(已保護儲存格)'!J54</f>
        <v>0</v>
      </c>
      <c r="K54" s="37">
        <f>'114-1合格者清冊(已保護儲存格)'!K54</f>
        <v>0</v>
      </c>
      <c r="L54" s="37">
        <f>'114-1合格者清冊(已保護儲存格)'!L54</f>
        <v>0</v>
      </c>
      <c r="M54" s="30">
        <f>'114-1合格者清冊(已保護儲存格)'!M54</f>
        <v>0</v>
      </c>
      <c r="N54" s="37">
        <f>'114-1合格者清冊(已保護儲存格)'!N54</f>
        <v>0</v>
      </c>
      <c r="O54" s="37" t="str">
        <f>'114-1合格者清冊(已保護儲存格)'!O54</f>
        <v>XX縣XX鄉XX村XX鄰XX路XX號XX樓</v>
      </c>
      <c r="P54" s="38">
        <f>'步驟1. 先填【114-1申請總表】第8列之B欄至CN欄'!DR56</f>
        <v>0</v>
      </c>
      <c r="Q54" s="38">
        <f>'步驟1. 先填【114-1申請總表】第8列之B欄至CN欄'!DS56</f>
        <v>0</v>
      </c>
      <c r="R54" s="38">
        <f>'步驟1. 先填【114-1申請總表】第8列之B欄至CN欄'!DT56</f>
        <v>0</v>
      </c>
      <c r="S54" s="38">
        <f>'步驟1. 先填【114-1申請總表】第8列之B欄至CN欄'!DU56</f>
        <v>0</v>
      </c>
      <c r="T54" s="38">
        <f>'步驟1. 先填【114-1申請總表】第8列之B欄至CN欄'!DV56</f>
        <v>0</v>
      </c>
      <c r="U54" s="38">
        <f>'步驟1. 先填【114-1申請總表】第8列之B欄至CN欄'!DW56</f>
        <v>0</v>
      </c>
      <c r="V54" s="38">
        <f>'步驟1. 先填【114-1申請總表】第8列之B欄至CN欄'!DX56</f>
        <v>0</v>
      </c>
      <c r="W54" s="38">
        <f>'步驟1. 先填【114-1申請總表】第8列之B欄至CN欄'!DY56</f>
        <v>0</v>
      </c>
      <c r="X54" s="38">
        <f>'步驟1. 先填【114-1申請總表】第8列之B欄至CN欄'!DZ56</f>
        <v>0</v>
      </c>
      <c r="Y54" s="38">
        <f>'步驟1. 先填【114-1申請總表】第8列之B欄至CN欄'!EA56</f>
        <v>0</v>
      </c>
      <c r="Z54" s="38">
        <f>'步驟1. 先填【114-1申請總表】第8列之B欄至CN欄'!EB56</f>
        <v>0</v>
      </c>
      <c r="AA54" s="39"/>
    </row>
    <row r="55" spans="1:27" ht="49.2" customHeight="1">
      <c r="A55" s="37" t="str">
        <f>'114-1合格者清冊(已保護儲存格)'!A55</f>
        <v>114學年度第一學期</v>
      </c>
      <c r="B55" s="37">
        <f>'114-1合格者清冊(已保護儲存格)'!B55</f>
        <v>0</v>
      </c>
      <c r="C55" s="37">
        <f>'114-1合格者清冊(已保護儲存格)'!C55</f>
        <v>0</v>
      </c>
      <c r="D55" s="46" t="str">
        <f>'114-1合格者清冊(已保護儲存格)'!D55</f>
        <v>50</v>
      </c>
      <c r="E55" s="37">
        <f>'114-1合格者清冊(已保護儲存格)'!E55</f>
        <v>0</v>
      </c>
      <c r="F55" s="37">
        <f>'114-1合格者清冊(已保護儲存格)'!F55</f>
        <v>0</v>
      </c>
      <c r="G55" s="37">
        <f>'114-1合格者清冊(已保護儲存格)'!G55</f>
        <v>0</v>
      </c>
      <c r="H55" s="37">
        <f>'114-1合格者清冊(已保護儲存格)'!H55</f>
        <v>0</v>
      </c>
      <c r="I55" s="46">
        <f>'114-1合格者清冊(已保護儲存格)'!I55</f>
        <v>0</v>
      </c>
      <c r="J55" s="37">
        <f>'114-1合格者清冊(已保護儲存格)'!J55</f>
        <v>0</v>
      </c>
      <c r="K55" s="37">
        <f>'114-1合格者清冊(已保護儲存格)'!K55</f>
        <v>0</v>
      </c>
      <c r="L55" s="37">
        <f>'114-1合格者清冊(已保護儲存格)'!L55</f>
        <v>0</v>
      </c>
      <c r="M55" s="30">
        <f>'114-1合格者清冊(已保護儲存格)'!M55</f>
        <v>0</v>
      </c>
      <c r="N55" s="37">
        <f>'114-1合格者清冊(已保護儲存格)'!N55</f>
        <v>0</v>
      </c>
      <c r="O55" s="37" t="str">
        <f>'114-1合格者清冊(已保護儲存格)'!O55</f>
        <v>XX縣XX鄉XX村XX鄰XX路XX號XX樓</v>
      </c>
      <c r="P55" s="38">
        <f>'步驟1. 先填【114-1申請總表】第8列之B欄至CN欄'!DR57</f>
        <v>0</v>
      </c>
      <c r="Q55" s="38">
        <f>'步驟1. 先填【114-1申請總表】第8列之B欄至CN欄'!DS57</f>
        <v>0</v>
      </c>
      <c r="R55" s="38">
        <f>'步驟1. 先填【114-1申請總表】第8列之B欄至CN欄'!DT57</f>
        <v>0</v>
      </c>
      <c r="S55" s="38">
        <f>'步驟1. 先填【114-1申請總表】第8列之B欄至CN欄'!DU57</f>
        <v>0</v>
      </c>
      <c r="T55" s="38">
        <f>'步驟1. 先填【114-1申請總表】第8列之B欄至CN欄'!DV57</f>
        <v>0</v>
      </c>
      <c r="U55" s="38">
        <f>'步驟1. 先填【114-1申請總表】第8列之B欄至CN欄'!DW57</f>
        <v>0</v>
      </c>
      <c r="V55" s="38">
        <f>'步驟1. 先填【114-1申請總表】第8列之B欄至CN欄'!DX57</f>
        <v>0</v>
      </c>
      <c r="W55" s="38">
        <f>'步驟1. 先填【114-1申請總表】第8列之B欄至CN欄'!DY57</f>
        <v>0</v>
      </c>
      <c r="X55" s="38">
        <f>'步驟1. 先填【114-1申請總表】第8列之B欄至CN欄'!DZ57</f>
        <v>0</v>
      </c>
      <c r="Y55" s="38">
        <f>'步驟1. 先填【114-1申請總表】第8列之B欄至CN欄'!EA57</f>
        <v>0</v>
      </c>
      <c r="Z55" s="38">
        <f>'步驟1. 先填【114-1申請總表】第8列之B欄至CN欄'!EB57</f>
        <v>0</v>
      </c>
      <c r="AA55" s="39"/>
    </row>
    <row r="56" spans="1:27" ht="51" customHeight="1">
      <c r="A56" s="39"/>
      <c r="B56" s="39"/>
      <c r="C56" s="39"/>
      <c r="D56" s="424" t="s">
        <v>163</v>
      </c>
      <c r="E56" s="425"/>
      <c r="F56" s="425"/>
      <c r="G56" s="425"/>
      <c r="H56" s="425"/>
      <c r="I56" s="425"/>
      <c r="J56" s="425"/>
      <c r="K56" s="425"/>
      <c r="L56" s="425"/>
      <c r="M56" s="425"/>
      <c r="N56" s="425"/>
      <c r="O56" s="426"/>
      <c r="P56" s="38">
        <f>COUNTIF(P6:P55,"&gt;0")</f>
        <v>0</v>
      </c>
      <c r="Q56" s="38">
        <f t="shared" ref="Q56:Z56" si="0">COUNTIF(Q6:Q55,"&gt;0")</f>
        <v>0</v>
      </c>
      <c r="R56" s="38">
        <f t="shared" si="0"/>
        <v>0</v>
      </c>
      <c r="S56" s="38">
        <f t="shared" si="0"/>
        <v>0</v>
      </c>
      <c r="T56" s="38">
        <f t="shared" si="0"/>
        <v>0</v>
      </c>
      <c r="U56" s="38">
        <f t="shared" si="0"/>
        <v>0</v>
      </c>
      <c r="V56" s="38">
        <f t="shared" si="0"/>
        <v>0</v>
      </c>
      <c r="W56" s="38">
        <f t="shared" si="0"/>
        <v>0</v>
      </c>
      <c r="X56" s="38">
        <f t="shared" si="0"/>
        <v>0</v>
      </c>
      <c r="Y56" s="38">
        <f t="shared" si="0"/>
        <v>0</v>
      </c>
      <c r="Z56" s="38">
        <f t="shared" si="0"/>
        <v>0</v>
      </c>
      <c r="AA56" s="39"/>
    </row>
  </sheetData>
  <sheetProtection password="CCC5" sheet="1" objects="1" scenarios="1" formatCells="0" formatColumns="0" formatRows="0" insertColumns="0" insertRows="0" insertHyperlinks="0" deleteColumns="0" deleteRows="0" selectLockedCells="1" sort="0"/>
  <customSheetViews>
    <customSheetView guid="{2E803300-2E27-461A-90ED-497A1CF7E874}" state="hidden" topLeftCell="E1">
      <selection activeCell="E12" sqref="E12"/>
      <pageMargins left="0.11811023622047245" right="0" top="0.19685039370078741" bottom="2.9133858267716537" header="0" footer="0.19685039370078741"/>
      <printOptions horizontalCentered="1"/>
      <pageSetup paperSize="8" orientation="landscape" verticalDpi="0" r:id="rId1"/>
      <headerFooter scaleWithDoc="0">
        <oddFooter>&amp;C&amp;G</oddFooter>
      </headerFooter>
    </customSheetView>
  </customSheetViews>
  <mergeCells count="31">
    <mergeCell ref="A4:A5"/>
    <mergeCell ref="B4:B5"/>
    <mergeCell ref="C4:C5"/>
    <mergeCell ref="D4:D5"/>
    <mergeCell ref="E4:E5"/>
    <mergeCell ref="D56:O56"/>
    <mergeCell ref="U4:U5"/>
    <mergeCell ref="V4:V5"/>
    <mergeCell ref="H4:H5"/>
    <mergeCell ref="D1:AA1"/>
    <mergeCell ref="D2:AA2"/>
    <mergeCell ref="D3:AA3"/>
    <mergeCell ref="F4:F5"/>
    <mergeCell ref="G4:G5"/>
    <mergeCell ref="I4:I5"/>
    <mergeCell ref="J4:J5"/>
    <mergeCell ref="K4:K5"/>
    <mergeCell ref="L4:L5"/>
    <mergeCell ref="M4:M5"/>
    <mergeCell ref="AA4:AA5"/>
    <mergeCell ref="W4:W5"/>
    <mergeCell ref="X4:X5"/>
    <mergeCell ref="Y4:Y5"/>
    <mergeCell ref="Z4:Z5"/>
    <mergeCell ref="N4:N5"/>
    <mergeCell ref="O4:O5"/>
    <mergeCell ref="R4:R5"/>
    <mergeCell ref="S4:S5"/>
    <mergeCell ref="T4:T5"/>
    <mergeCell ref="Q4:Q5"/>
    <mergeCell ref="P4:P5"/>
  </mergeCells>
  <phoneticPr fontId="3" type="noConversion"/>
  <printOptions horizontalCentered="1"/>
  <pageMargins left="0.11811023622047245" right="0" top="0.19685039370078741" bottom="2.9133858267716537" header="0" footer="0.19685039370078741"/>
  <pageSetup paperSize="8" scale="97" fitToHeight="0" orientation="landscape" verticalDpi="0" r:id="rId2"/>
  <headerFooter scaleWithDoc="0">
    <oddHeader>&amp;C
&amp;G</oddHeader>
    <oddFooter>&amp;C
&amp;G</oddFooter>
  </headerFooter>
  <rowBreaks count="4" manualBreakCount="4">
    <brk id="14" min="3" max="26" man="1"/>
    <brk id="23" min="3" max="26" man="1"/>
    <brk id="32" min="3" max="26" man="1"/>
    <brk id="41" min="3" max="26"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2"/>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6.88671875" style="8" customWidth="1"/>
    <col min="3" max="3" width="13.5546875" style="7" customWidth="1"/>
    <col min="4" max="4" width="13.44140625" style="7" customWidth="1"/>
    <col min="5" max="5" width="11.77734375" style="7" customWidth="1"/>
    <col min="6" max="6" width="13" style="7" customWidth="1"/>
    <col min="7" max="7" width="11.6640625" style="7" customWidth="1"/>
    <col min="8" max="8" width="13" style="7" customWidth="1"/>
    <col min="9" max="9" width="12.21875" style="7" customWidth="1"/>
    <col min="10" max="10" width="26.109375" style="9" customWidth="1"/>
    <col min="11" max="11" width="22.44140625" style="7" customWidth="1"/>
    <col min="12" max="12" width="19.109375" style="10" customWidth="1"/>
    <col min="13" max="13" width="19.21875" style="7" customWidth="1"/>
    <col min="14" max="16" width="19.77734375" style="11" customWidth="1"/>
    <col min="17" max="17" width="14.88671875" style="11" customWidth="1"/>
    <col min="18" max="18" width="19.77734375" style="11" customWidth="1"/>
    <col min="19" max="19" width="18.33203125" style="138" customWidth="1"/>
    <col min="20" max="20" width="20.21875" style="138" customWidth="1"/>
    <col min="21" max="21" width="16.44140625" style="138" customWidth="1"/>
    <col min="22" max="22" width="17.33203125" style="138" customWidth="1"/>
    <col min="23" max="23" width="17" style="138" customWidth="1"/>
    <col min="24" max="24" width="17.44140625" style="138" customWidth="1"/>
    <col min="25" max="25" width="21" style="139" customWidth="1"/>
    <col min="26" max="31" width="21.109375" style="140"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776</v>
      </c>
      <c r="B3" s="56" t="s">
        <v>777</v>
      </c>
      <c r="C3" s="56" t="s">
        <v>778</v>
      </c>
      <c r="D3" s="56" t="s">
        <v>779</v>
      </c>
      <c r="E3" s="56" t="s">
        <v>780</v>
      </c>
      <c r="F3" s="56" t="s">
        <v>781</v>
      </c>
      <c r="G3" s="56" t="s">
        <v>782</v>
      </c>
      <c r="H3" s="56" t="s">
        <v>783</v>
      </c>
      <c r="I3" s="56" t="s">
        <v>784</v>
      </c>
      <c r="J3" s="56" t="s">
        <v>785</v>
      </c>
      <c r="K3" s="56" t="s">
        <v>786</v>
      </c>
      <c r="L3" s="57" t="s">
        <v>787</v>
      </c>
      <c r="M3" s="56" t="s">
        <v>788</v>
      </c>
      <c r="N3" s="86" t="s">
        <v>789</v>
      </c>
      <c r="O3" s="50" t="s">
        <v>790</v>
      </c>
      <c r="P3" s="50" t="s">
        <v>791</v>
      </c>
      <c r="Q3" s="50" t="s">
        <v>792</v>
      </c>
      <c r="R3" s="50" t="s">
        <v>793</v>
      </c>
      <c r="S3" s="87" t="s">
        <v>766</v>
      </c>
      <c r="T3" s="87" t="s">
        <v>767</v>
      </c>
      <c r="U3" s="87" t="s">
        <v>768</v>
      </c>
      <c r="V3" s="88" t="s">
        <v>769</v>
      </c>
      <c r="W3" s="87" t="s">
        <v>770</v>
      </c>
      <c r="X3" s="89" t="s">
        <v>108</v>
      </c>
      <c r="Y3" s="90" t="s">
        <v>771</v>
      </c>
      <c r="Z3" s="91" t="s">
        <v>516</v>
      </c>
      <c r="AA3" s="91" t="s">
        <v>517</v>
      </c>
      <c r="AB3" s="92" t="s">
        <v>772</v>
      </c>
      <c r="AC3" s="93" t="s">
        <v>773</v>
      </c>
      <c r="AD3" s="93" t="s">
        <v>774</v>
      </c>
      <c r="AE3" s="93" t="s">
        <v>775</v>
      </c>
    </row>
    <row r="4" spans="1:31" s="161" customFormat="1" ht="49.95" customHeight="1">
      <c r="A4" s="144">
        <v>1</v>
      </c>
      <c r="B4" s="147">
        <f>'步驟1. 先填【114-1申請總表】第8列之B欄至CN欄'!G20</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先填【114-1申請總表】第8列之B欄至CN欄'!$N$20="弱勢家庭子女",'步驟1. 先填【114-1申請總表】第8列之B欄至CN欄'!$N$20="弱勢家庭身障學生或身障人士子女")),U4*(G4=0)),"1","0")</f>
        <v>0</v>
      </c>
      <c r="W4" s="148" t="str">
        <f t="shared" ref="W4:W22" si="3">IF(U4*V4,"Y","N")</f>
        <v>N</v>
      </c>
      <c r="X4" s="745">
        <f>COUNTIF(U4:U22,"1")</f>
        <v>1</v>
      </c>
      <c r="Y4" s="623">
        <f>'步驟1. 先填【114-1申請總表】第8列之B欄至CN欄'!N20</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4" customFormat="1" ht="4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8">
      <c r="A26" s="58">
        <v>1</v>
      </c>
      <c r="B26" s="59" t="s">
        <v>381</v>
      </c>
      <c r="C26" s="7"/>
      <c r="D26" s="7"/>
      <c r="E26" s="7"/>
      <c r="F26" s="7"/>
      <c r="G26" s="7"/>
      <c r="H26" s="7"/>
      <c r="I26" s="7"/>
      <c r="J26" s="112"/>
      <c r="K26" s="59" t="s">
        <v>411</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8">
      <c r="A27" s="58">
        <v>2</v>
      </c>
      <c r="B27" s="59" t="s">
        <v>382</v>
      </c>
      <c r="C27" s="7"/>
      <c r="D27" s="7"/>
      <c r="E27" s="7"/>
      <c r="F27" s="7"/>
      <c r="G27" s="7"/>
      <c r="H27" s="7"/>
      <c r="I27" s="7"/>
      <c r="J27" s="112"/>
      <c r="K27" s="59" t="s">
        <v>413</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39.6">
      <c r="A28" s="58">
        <v>3</v>
      </c>
      <c r="B28" s="59" t="s">
        <v>383</v>
      </c>
      <c r="C28" s="7"/>
      <c r="D28" s="7"/>
      <c r="E28" s="7"/>
      <c r="F28" s="7"/>
      <c r="G28" s="7"/>
      <c r="H28" s="7"/>
      <c r="I28" s="7"/>
      <c r="J28" s="112"/>
      <c r="K28" s="59" t="s">
        <v>414</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39.6">
      <c r="A29" s="58">
        <v>4</v>
      </c>
      <c r="B29" s="59" t="s">
        <v>384</v>
      </c>
      <c r="C29" s="7"/>
      <c r="D29" s="7"/>
      <c r="E29" s="7"/>
      <c r="F29" s="7"/>
      <c r="G29" s="7"/>
      <c r="H29" s="7"/>
      <c r="I29" s="7"/>
      <c r="J29" s="112"/>
      <c r="K29" s="59" t="s">
        <v>415</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8">
      <c r="A30" s="58">
        <v>5</v>
      </c>
      <c r="B30" s="59" t="s">
        <v>385</v>
      </c>
      <c r="C30" s="7"/>
      <c r="D30" s="7"/>
      <c r="E30" s="7"/>
      <c r="F30" s="7"/>
      <c r="G30" s="7"/>
      <c r="H30" s="7"/>
      <c r="I30" s="7"/>
      <c r="J30" s="112"/>
      <c r="K30" s="59" t="s">
        <v>416</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39.6">
      <c r="A31" s="58">
        <v>6</v>
      </c>
      <c r="B31" s="59" t="s">
        <v>386</v>
      </c>
      <c r="C31" s="7"/>
      <c r="D31" s="7"/>
      <c r="E31" s="7"/>
      <c r="F31" s="7"/>
      <c r="G31" s="7"/>
      <c r="H31" s="7"/>
      <c r="I31" s="7"/>
      <c r="J31" s="112"/>
      <c r="K31" s="59" t="s">
        <v>417</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6">
      <c r="A32" s="58">
        <v>7</v>
      </c>
      <c r="B32" s="59" t="s">
        <v>387</v>
      </c>
      <c r="C32" s="7"/>
      <c r="D32" s="7"/>
      <c r="E32" s="7"/>
      <c r="F32" s="7"/>
      <c r="G32" s="7"/>
      <c r="H32" s="7"/>
      <c r="I32" s="7"/>
      <c r="J32" s="112"/>
      <c r="K32" s="59" t="s">
        <v>418</v>
      </c>
      <c r="L32" s="10"/>
      <c r="M32" s="7"/>
      <c r="N32" s="11"/>
      <c r="O32" s="11"/>
      <c r="P32" s="11"/>
      <c r="Q32" s="11"/>
      <c r="R32" s="11"/>
      <c r="S32" s="138"/>
      <c r="T32" s="138"/>
      <c r="U32" s="138"/>
      <c r="V32" s="138"/>
      <c r="W32" s="138"/>
      <c r="X32" s="138"/>
      <c r="Y32" s="140"/>
      <c r="Z32" s="140"/>
      <c r="AA32" s="140"/>
      <c r="AB32" s="140"/>
      <c r="AC32" s="140"/>
      <c r="AD32" s="140"/>
      <c r="AE32" s="140"/>
    </row>
    <row r="33" spans="1:31" s="60" customFormat="1" ht="19.8">
      <c r="A33" s="58">
        <v>8</v>
      </c>
      <c r="B33" s="59" t="s">
        <v>388</v>
      </c>
      <c r="C33" s="7"/>
      <c r="D33" s="7"/>
      <c r="E33" s="7"/>
      <c r="F33" s="7"/>
      <c r="G33" s="7"/>
      <c r="H33" s="7"/>
      <c r="I33" s="7"/>
      <c r="J33" s="112"/>
      <c r="K33" s="59" t="s">
        <v>419</v>
      </c>
      <c r="L33" s="10"/>
      <c r="M33" s="7"/>
      <c r="N33" s="11"/>
      <c r="O33" s="11"/>
      <c r="P33" s="11"/>
      <c r="Q33" s="11"/>
      <c r="R33" s="11"/>
      <c r="S33" s="138"/>
      <c r="T33" s="138"/>
      <c r="U33" s="138"/>
      <c r="V33" s="138"/>
      <c r="W33" s="138"/>
      <c r="X33" s="138"/>
      <c r="Y33" s="140"/>
      <c r="Z33" s="140"/>
      <c r="AA33" s="140"/>
      <c r="AB33" s="140"/>
      <c r="AC33" s="140"/>
      <c r="AD33" s="140"/>
      <c r="AE33" s="140"/>
    </row>
    <row r="34" spans="1:31" s="60" customFormat="1" ht="19.8">
      <c r="A34" s="58">
        <v>9</v>
      </c>
      <c r="B34" s="59" t="s">
        <v>389</v>
      </c>
      <c r="C34" s="7"/>
      <c r="D34" s="7"/>
      <c r="E34" s="7"/>
      <c r="F34" s="7"/>
      <c r="G34" s="7"/>
      <c r="H34" s="7"/>
      <c r="I34" s="7"/>
      <c r="J34" s="112"/>
      <c r="K34" s="59" t="s">
        <v>420</v>
      </c>
      <c r="L34" s="10"/>
      <c r="M34" s="7"/>
      <c r="N34" s="11"/>
      <c r="O34" s="11"/>
      <c r="P34" s="11"/>
      <c r="Q34" s="11"/>
      <c r="R34" s="11"/>
      <c r="S34" s="138"/>
      <c r="T34" s="138"/>
      <c r="U34" s="138"/>
      <c r="V34" s="138"/>
      <c r="W34" s="138"/>
      <c r="X34" s="138"/>
      <c r="Y34" s="140"/>
      <c r="Z34" s="140"/>
      <c r="AA34" s="140"/>
      <c r="AB34" s="140"/>
      <c r="AC34" s="140"/>
      <c r="AD34" s="140"/>
      <c r="AE34" s="140"/>
    </row>
    <row r="35" spans="1:31" s="60" customFormat="1" ht="19.8">
      <c r="A35" s="58">
        <v>10</v>
      </c>
      <c r="B35" s="59" t="s">
        <v>390</v>
      </c>
      <c r="C35" s="7"/>
      <c r="D35" s="7"/>
      <c r="E35" s="7"/>
      <c r="F35" s="7"/>
      <c r="G35" s="7"/>
      <c r="H35" s="7"/>
      <c r="I35" s="7"/>
      <c r="J35" s="112"/>
      <c r="K35" s="59" t="s">
        <v>421</v>
      </c>
      <c r="L35" s="10"/>
      <c r="M35" s="7"/>
      <c r="N35" s="11"/>
      <c r="O35" s="11"/>
      <c r="P35" s="11"/>
      <c r="Q35" s="11"/>
      <c r="R35" s="11"/>
      <c r="S35" s="138"/>
      <c r="T35" s="138"/>
      <c r="U35" s="138"/>
      <c r="V35" s="138"/>
      <c r="W35" s="138"/>
      <c r="X35" s="138"/>
      <c r="Y35" s="140"/>
      <c r="Z35" s="140"/>
      <c r="AA35" s="140"/>
      <c r="AB35" s="140"/>
      <c r="AC35" s="140"/>
      <c r="AD35" s="140"/>
      <c r="AE35" s="140"/>
    </row>
    <row r="36" spans="1:31" s="60" customFormat="1" ht="19.8">
      <c r="A36" s="58">
        <v>11</v>
      </c>
      <c r="B36" s="59" t="s">
        <v>391</v>
      </c>
      <c r="C36" s="7"/>
      <c r="D36" s="7"/>
      <c r="E36" s="7"/>
      <c r="F36" s="7"/>
      <c r="G36" s="7"/>
      <c r="H36" s="7"/>
      <c r="I36" s="7"/>
      <c r="J36" s="112"/>
      <c r="K36" s="59" t="s">
        <v>422</v>
      </c>
      <c r="L36" s="10"/>
      <c r="M36" s="7"/>
      <c r="N36" s="11"/>
      <c r="O36" s="11"/>
      <c r="P36" s="11"/>
      <c r="Q36" s="11"/>
      <c r="R36" s="11"/>
      <c r="S36" s="138"/>
      <c r="T36" s="138"/>
      <c r="U36" s="138"/>
      <c r="V36" s="138"/>
      <c r="W36" s="138"/>
      <c r="X36" s="138"/>
      <c r="Y36" s="140"/>
      <c r="Z36" s="140"/>
      <c r="AA36" s="140"/>
      <c r="AB36" s="140"/>
      <c r="AC36" s="140"/>
      <c r="AD36" s="140"/>
      <c r="AE36" s="140"/>
    </row>
    <row r="37" spans="1:31" s="60" customFormat="1" ht="39.6">
      <c r="A37" s="58">
        <v>12</v>
      </c>
      <c r="B37" s="59" t="s">
        <v>392</v>
      </c>
      <c r="C37" s="7"/>
      <c r="D37" s="7"/>
      <c r="E37" s="7"/>
      <c r="F37" s="7"/>
      <c r="G37" s="7"/>
      <c r="H37" s="7"/>
      <c r="I37" s="7"/>
      <c r="J37" s="112"/>
      <c r="K37" s="59" t="s">
        <v>423</v>
      </c>
      <c r="L37" s="10"/>
      <c r="M37" s="7"/>
      <c r="N37" s="11"/>
      <c r="O37" s="11"/>
      <c r="P37" s="11"/>
      <c r="Q37" s="11"/>
      <c r="R37" s="11"/>
      <c r="S37" s="138"/>
      <c r="T37" s="138"/>
      <c r="U37" s="138"/>
      <c r="V37" s="138"/>
      <c r="W37" s="138"/>
      <c r="X37" s="138"/>
      <c r="Y37" s="140"/>
      <c r="Z37" s="140"/>
      <c r="AA37" s="140"/>
      <c r="AB37" s="140"/>
      <c r="AC37" s="140"/>
      <c r="AD37" s="140"/>
      <c r="AE37" s="140"/>
    </row>
    <row r="38" spans="1:31" s="60" customFormat="1" ht="19.8">
      <c r="A38" s="58">
        <v>13</v>
      </c>
      <c r="B38" s="59" t="s">
        <v>393</v>
      </c>
      <c r="C38" s="7"/>
      <c r="D38" s="7"/>
      <c r="E38" s="7"/>
      <c r="F38" s="7"/>
      <c r="G38" s="7"/>
      <c r="H38" s="7"/>
      <c r="I38" s="7"/>
      <c r="J38" s="112"/>
      <c r="K38" s="59" t="s">
        <v>424</v>
      </c>
      <c r="L38" s="10"/>
      <c r="M38" s="7"/>
      <c r="N38" s="11"/>
      <c r="O38" s="11"/>
      <c r="P38" s="11"/>
      <c r="Q38" s="11"/>
      <c r="R38" s="11"/>
      <c r="S38" s="138"/>
      <c r="T38" s="138"/>
      <c r="U38" s="138"/>
      <c r="V38" s="138"/>
      <c r="W38" s="138"/>
      <c r="X38" s="138"/>
      <c r="Y38" s="140"/>
      <c r="Z38" s="140"/>
      <c r="AA38" s="140"/>
      <c r="AB38" s="140"/>
      <c r="AC38" s="140"/>
      <c r="AD38" s="140"/>
      <c r="AE38" s="140"/>
    </row>
    <row r="39" spans="1:31" s="60" customFormat="1" ht="19.8">
      <c r="A39" s="58">
        <v>14</v>
      </c>
      <c r="B39" s="59" t="s">
        <v>394</v>
      </c>
      <c r="C39" s="7"/>
      <c r="D39" s="7"/>
      <c r="E39" s="7"/>
      <c r="F39" s="7"/>
      <c r="G39" s="7"/>
      <c r="H39" s="7"/>
      <c r="I39" s="7"/>
      <c r="J39" s="112"/>
      <c r="K39" s="59" t="s">
        <v>425</v>
      </c>
      <c r="L39" s="10"/>
      <c r="M39" s="7"/>
      <c r="N39" s="11"/>
      <c r="O39" s="11"/>
      <c r="P39" s="11"/>
      <c r="Q39" s="11"/>
      <c r="R39" s="11"/>
      <c r="S39" s="138"/>
      <c r="T39" s="138"/>
      <c r="U39" s="138"/>
      <c r="V39" s="138"/>
      <c r="W39" s="138"/>
      <c r="X39" s="138"/>
      <c r="Y39" s="140"/>
      <c r="Z39" s="140"/>
      <c r="AA39" s="140"/>
      <c r="AB39" s="140"/>
      <c r="AC39" s="140"/>
      <c r="AD39" s="140"/>
      <c r="AE39" s="140"/>
    </row>
    <row r="40" spans="1:31" s="60" customFormat="1" ht="39.6">
      <c r="A40" s="58">
        <v>15</v>
      </c>
      <c r="B40" s="59" t="s">
        <v>395</v>
      </c>
      <c r="C40" s="7"/>
      <c r="D40" s="7"/>
      <c r="E40" s="7"/>
      <c r="F40" s="7"/>
      <c r="G40" s="7"/>
      <c r="H40" s="7"/>
      <c r="I40" s="7"/>
      <c r="J40" s="112"/>
      <c r="K40" s="59" t="s">
        <v>426</v>
      </c>
      <c r="L40" s="10"/>
      <c r="M40" s="7"/>
      <c r="N40" s="11"/>
      <c r="O40" s="11"/>
      <c r="P40" s="11"/>
      <c r="Q40" s="11"/>
      <c r="R40" s="11"/>
      <c r="S40" s="138"/>
      <c r="T40" s="138"/>
      <c r="U40" s="138"/>
      <c r="V40" s="138"/>
      <c r="W40" s="138"/>
      <c r="X40" s="138"/>
      <c r="Y40" s="140"/>
      <c r="Z40" s="140"/>
      <c r="AA40" s="140"/>
      <c r="AB40" s="140"/>
      <c r="AC40" s="140"/>
      <c r="AD40" s="140"/>
      <c r="AE40" s="140"/>
    </row>
    <row r="41" spans="1:31" s="60" customFormat="1" ht="19.8">
      <c r="A41" s="58">
        <v>16</v>
      </c>
      <c r="B41" s="59" t="s">
        <v>396</v>
      </c>
      <c r="C41" s="7"/>
      <c r="D41" s="7"/>
      <c r="E41" s="7"/>
      <c r="F41" s="7"/>
      <c r="G41" s="7"/>
      <c r="H41" s="7"/>
      <c r="I41" s="7"/>
      <c r="J41" s="112"/>
      <c r="K41" s="59" t="s">
        <v>427</v>
      </c>
      <c r="L41" s="10"/>
      <c r="M41" s="7"/>
      <c r="N41" s="11"/>
      <c r="O41" s="11"/>
      <c r="P41" s="11"/>
      <c r="Q41" s="11"/>
      <c r="R41" s="11"/>
      <c r="S41" s="138"/>
      <c r="T41" s="138"/>
      <c r="U41" s="138"/>
      <c r="V41" s="138"/>
      <c r="W41" s="138"/>
      <c r="X41" s="138"/>
      <c r="Y41" s="140"/>
      <c r="Z41" s="140"/>
      <c r="AA41" s="140"/>
      <c r="AB41" s="140"/>
      <c r="AC41" s="140"/>
      <c r="AD41" s="140"/>
      <c r="AE41" s="140"/>
    </row>
    <row r="42" spans="1:31" s="60" customFormat="1" ht="59.4">
      <c r="A42" s="58">
        <v>17</v>
      </c>
      <c r="B42" s="59" t="s">
        <v>397</v>
      </c>
      <c r="C42" s="7"/>
      <c r="D42" s="7"/>
      <c r="E42" s="7"/>
      <c r="F42" s="7"/>
      <c r="G42" s="7"/>
      <c r="H42" s="7"/>
      <c r="I42" s="7"/>
      <c r="J42" s="112"/>
      <c r="K42" s="59" t="s">
        <v>428</v>
      </c>
      <c r="L42" s="10"/>
      <c r="M42" s="7"/>
      <c r="N42" s="11"/>
      <c r="O42" s="11"/>
      <c r="P42" s="11"/>
      <c r="Q42" s="11"/>
      <c r="R42" s="11"/>
      <c r="S42" s="138"/>
      <c r="T42" s="138"/>
      <c r="U42" s="138"/>
      <c r="V42" s="138"/>
      <c r="W42" s="138"/>
      <c r="X42" s="138"/>
      <c r="Y42" s="140"/>
      <c r="Z42" s="140"/>
      <c r="AA42" s="140"/>
      <c r="AB42" s="140"/>
      <c r="AC42" s="140"/>
      <c r="AD42" s="140"/>
      <c r="AE42" s="140"/>
    </row>
    <row r="43" spans="1:31" s="60" customFormat="1" ht="19.8">
      <c r="A43" s="58">
        <v>18</v>
      </c>
      <c r="B43" s="59" t="s">
        <v>398</v>
      </c>
      <c r="C43" s="7"/>
      <c r="D43" s="7"/>
      <c r="E43" s="7"/>
      <c r="F43" s="7"/>
      <c r="G43" s="7"/>
      <c r="H43" s="7"/>
      <c r="I43" s="7"/>
      <c r="J43" s="112"/>
      <c r="K43" s="59" t="s">
        <v>429</v>
      </c>
      <c r="L43" s="10"/>
      <c r="M43" s="7"/>
      <c r="N43" s="11"/>
      <c r="O43" s="11"/>
      <c r="P43" s="11"/>
      <c r="Q43" s="11"/>
      <c r="R43" s="11"/>
      <c r="S43" s="138"/>
      <c r="T43" s="138"/>
      <c r="U43" s="138"/>
      <c r="V43" s="138"/>
      <c r="W43" s="138"/>
      <c r="X43" s="138"/>
      <c r="Y43" s="140"/>
      <c r="Z43" s="140"/>
      <c r="AA43" s="140"/>
      <c r="AB43" s="140"/>
      <c r="AC43" s="140"/>
      <c r="AD43" s="140"/>
      <c r="AE43" s="140"/>
    </row>
    <row r="44" spans="1:31" s="60" customFormat="1" ht="39.6">
      <c r="A44" s="58">
        <v>19</v>
      </c>
      <c r="B44" s="59" t="s">
        <v>399</v>
      </c>
      <c r="C44" s="7"/>
      <c r="D44" s="7"/>
      <c r="E44" s="7"/>
      <c r="F44" s="7"/>
      <c r="G44" s="7"/>
      <c r="H44" s="7"/>
      <c r="I44" s="7"/>
      <c r="J44" s="112"/>
      <c r="K44" s="59" t="s">
        <v>430</v>
      </c>
      <c r="L44" s="10"/>
      <c r="M44" s="7"/>
      <c r="N44" s="11"/>
      <c r="O44" s="11"/>
      <c r="P44" s="11"/>
      <c r="Q44" s="11"/>
      <c r="R44" s="11"/>
      <c r="S44" s="138"/>
      <c r="T44" s="138"/>
      <c r="U44" s="138"/>
      <c r="V44" s="138"/>
      <c r="W44" s="138"/>
      <c r="X44" s="138"/>
      <c r="Y44" s="140"/>
      <c r="Z44" s="140"/>
      <c r="AA44" s="140"/>
      <c r="AB44" s="140"/>
      <c r="AC44" s="140"/>
      <c r="AD44" s="140"/>
      <c r="AE44" s="140"/>
    </row>
    <row r="45" spans="1:31" s="60" customFormat="1" ht="39.6">
      <c r="A45" s="58">
        <v>20</v>
      </c>
      <c r="B45" s="59" t="s">
        <v>400</v>
      </c>
      <c r="C45" s="7"/>
      <c r="D45" s="7"/>
      <c r="E45" s="7"/>
      <c r="F45" s="7"/>
      <c r="G45" s="7"/>
      <c r="H45" s="7"/>
      <c r="I45" s="7"/>
      <c r="J45" s="112"/>
      <c r="K45" s="59" t="s">
        <v>431</v>
      </c>
      <c r="L45" s="10"/>
      <c r="M45" s="7"/>
      <c r="N45" s="11"/>
      <c r="O45" s="11"/>
      <c r="P45" s="11"/>
      <c r="Q45" s="11"/>
      <c r="R45" s="11"/>
      <c r="S45" s="138"/>
      <c r="T45" s="138"/>
      <c r="U45" s="138"/>
      <c r="V45" s="138"/>
      <c r="W45" s="138"/>
      <c r="X45" s="138"/>
      <c r="Y45" s="140"/>
      <c r="Z45" s="140"/>
      <c r="AA45" s="140"/>
      <c r="AB45" s="140"/>
      <c r="AC45" s="140"/>
      <c r="AD45" s="140"/>
      <c r="AE45" s="140"/>
    </row>
    <row r="46" spans="1:31" s="60" customFormat="1" ht="19.8">
      <c r="A46" s="58">
        <v>21</v>
      </c>
      <c r="B46" s="59" t="s">
        <v>401</v>
      </c>
      <c r="C46" s="7"/>
      <c r="D46" s="7"/>
      <c r="E46" s="7"/>
      <c r="F46" s="7"/>
      <c r="G46" s="7"/>
      <c r="H46" s="7"/>
      <c r="I46" s="7"/>
      <c r="J46" s="112"/>
      <c r="K46" s="59" t="s">
        <v>432</v>
      </c>
      <c r="L46" s="10"/>
      <c r="M46" s="7"/>
      <c r="N46" s="11"/>
      <c r="O46" s="11"/>
      <c r="P46" s="11"/>
      <c r="Q46" s="11"/>
      <c r="R46" s="11"/>
      <c r="S46" s="138"/>
      <c r="T46" s="138"/>
      <c r="U46" s="138"/>
      <c r="V46" s="138"/>
      <c r="W46" s="138"/>
      <c r="X46" s="138"/>
      <c r="Y46" s="140"/>
      <c r="Z46" s="140"/>
      <c r="AA46" s="140"/>
      <c r="AB46" s="140"/>
      <c r="AC46" s="140"/>
      <c r="AD46" s="140"/>
      <c r="AE46" s="140"/>
    </row>
    <row r="47" spans="1:31" s="60" customFormat="1" ht="19.8">
      <c r="A47" s="58">
        <v>22</v>
      </c>
      <c r="B47" s="59" t="s">
        <v>402</v>
      </c>
      <c r="C47" s="7"/>
      <c r="D47" s="7"/>
      <c r="E47" s="7"/>
      <c r="F47" s="7"/>
      <c r="G47" s="7"/>
      <c r="H47" s="7"/>
      <c r="I47" s="7"/>
      <c r="J47" s="112"/>
      <c r="K47" s="59" t="s">
        <v>433</v>
      </c>
      <c r="L47" s="10"/>
      <c r="M47" s="7"/>
      <c r="N47" s="11"/>
      <c r="O47" s="11"/>
      <c r="P47" s="11"/>
      <c r="Q47" s="11"/>
      <c r="R47" s="11"/>
      <c r="S47" s="138"/>
      <c r="T47" s="138"/>
      <c r="U47" s="138"/>
      <c r="V47" s="138"/>
      <c r="W47" s="138"/>
      <c r="X47" s="138"/>
      <c r="Y47" s="140"/>
      <c r="Z47" s="140"/>
      <c r="AA47" s="140"/>
      <c r="AB47" s="140"/>
      <c r="AC47" s="140"/>
      <c r="AD47" s="140"/>
      <c r="AE47" s="140"/>
    </row>
    <row r="48" spans="1:31" s="60" customFormat="1" ht="19.8">
      <c r="A48" s="58">
        <v>23</v>
      </c>
      <c r="B48" s="59" t="s">
        <v>403</v>
      </c>
      <c r="C48" s="7"/>
      <c r="D48" s="7"/>
      <c r="E48" s="7"/>
      <c r="F48" s="7"/>
      <c r="G48" s="7"/>
      <c r="H48" s="7"/>
      <c r="I48" s="7"/>
      <c r="J48" s="112"/>
      <c r="K48" s="119"/>
      <c r="L48" s="10"/>
      <c r="M48" s="7"/>
      <c r="N48" s="11"/>
      <c r="O48" s="11"/>
      <c r="P48" s="11"/>
      <c r="Q48" s="11"/>
      <c r="R48" s="11"/>
      <c r="S48" s="138"/>
      <c r="T48" s="138"/>
      <c r="U48" s="138"/>
      <c r="V48" s="138"/>
      <c r="W48" s="138"/>
      <c r="X48" s="138"/>
      <c r="Y48" s="140"/>
      <c r="Z48" s="140"/>
      <c r="AA48" s="140"/>
      <c r="AB48" s="140"/>
      <c r="AC48" s="140"/>
      <c r="AD48" s="140"/>
      <c r="AE48" s="140"/>
    </row>
    <row r="49" spans="1:31" s="60" customFormat="1" ht="19.8">
      <c r="A49" s="58">
        <v>24</v>
      </c>
      <c r="B49" s="59" t="s">
        <v>404</v>
      </c>
      <c r="C49" s="7"/>
      <c r="D49" s="7"/>
      <c r="E49" s="7"/>
      <c r="F49" s="7"/>
      <c r="G49" s="7"/>
      <c r="H49" s="7"/>
      <c r="I49" s="7"/>
      <c r="J49" s="112"/>
      <c r="K49" s="8"/>
      <c r="L49" s="10"/>
      <c r="M49" s="7"/>
      <c r="N49" s="11"/>
      <c r="O49" s="11"/>
      <c r="P49" s="11"/>
      <c r="Q49" s="11"/>
      <c r="R49" s="11"/>
      <c r="S49" s="138"/>
      <c r="T49" s="138"/>
      <c r="U49" s="138"/>
      <c r="V49" s="138"/>
      <c r="W49" s="138"/>
      <c r="X49" s="138"/>
      <c r="Y49" s="140"/>
      <c r="Z49" s="140"/>
      <c r="AA49" s="140"/>
      <c r="AB49" s="140"/>
      <c r="AC49" s="140"/>
      <c r="AD49" s="140"/>
      <c r="AE49" s="140"/>
    </row>
    <row r="50" spans="1:31" s="60" customFormat="1" ht="19.8">
      <c r="A50" s="58">
        <v>25</v>
      </c>
      <c r="B50" s="59" t="s">
        <v>405</v>
      </c>
      <c r="C50" s="7"/>
      <c r="D50" s="7"/>
      <c r="E50" s="7"/>
      <c r="F50" s="7"/>
      <c r="G50" s="7"/>
      <c r="H50" s="7"/>
      <c r="I50" s="7"/>
      <c r="J50" s="112"/>
      <c r="K50" s="8"/>
      <c r="L50" s="10"/>
      <c r="M50" s="7"/>
      <c r="N50" s="11"/>
      <c r="O50" s="11"/>
      <c r="P50" s="11"/>
      <c r="Q50" s="11"/>
      <c r="R50" s="11"/>
      <c r="S50" s="138"/>
      <c r="T50" s="138"/>
      <c r="U50" s="138"/>
      <c r="V50" s="138"/>
      <c r="W50" s="138"/>
      <c r="X50" s="138"/>
      <c r="Y50" s="140"/>
      <c r="Z50" s="140"/>
      <c r="AA50" s="140"/>
      <c r="AB50" s="140"/>
      <c r="AC50" s="140"/>
      <c r="AD50" s="140"/>
      <c r="AE50" s="140"/>
    </row>
    <row r="51" spans="1:31" s="60" customFormat="1" ht="19.8">
      <c r="A51" s="58">
        <v>26</v>
      </c>
      <c r="B51" s="59" t="s">
        <v>406</v>
      </c>
      <c r="C51" s="7"/>
      <c r="D51" s="7"/>
      <c r="E51" s="7"/>
      <c r="F51" s="7"/>
      <c r="G51" s="7"/>
      <c r="H51" s="7"/>
      <c r="I51" s="7"/>
      <c r="J51" s="112"/>
      <c r="K51" s="8"/>
      <c r="L51" s="10"/>
      <c r="M51" s="7"/>
      <c r="N51" s="11"/>
      <c r="O51" s="11"/>
      <c r="P51" s="11"/>
      <c r="Q51" s="11"/>
      <c r="R51" s="11"/>
      <c r="S51" s="138"/>
      <c r="T51" s="138"/>
      <c r="U51" s="138"/>
      <c r="V51" s="138"/>
      <c r="W51" s="138"/>
      <c r="X51" s="138"/>
      <c r="Y51" s="140"/>
      <c r="Z51" s="140"/>
      <c r="AA51" s="140"/>
      <c r="AB51" s="140"/>
      <c r="AC51" s="140"/>
      <c r="AD51" s="140"/>
      <c r="AE51" s="140"/>
    </row>
    <row r="52" spans="1:31" s="60" customFormat="1" ht="39.6">
      <c r="A52" s="58">
        <v>27</v>
      </c>
      <c r="B52" s="59" t="s">
        <v>407</v>
      </c>
      <c r="C52" s="7"/>
      <c r="D52" s="7"/>
      <c r="E52" s="7"/>
      <c r="F52" s="7"/>
      <c r="G52" s="7"/>
      <c r="H52" s="7"/>
      <c r="I52" s="7"/>
      <c r="J52" s="112"/>
      <c r="K52" s="8"/>
      <c r="L52" s="10"/>
      <c r="M52" s="7"/>
      <c r="N52" s="11"/>
      <c r="O52" s="11"/>
      <c r="P52" s="11"/>
      <c r="Q52" s="11"/>
      <c r="R52" s="11"/>
      <c r="S52" s="138"/>
      <c r="T52" s="138"/>
      <c r="U52" s="138"/>
      <c r="V52" s="138"/>
      <c r="W52" s="138"/>
      <c r="X52" s="138"/>
      <c r="Y52" s="140"/>
      <c r="Z52" s="140"/>
      <c r="AA52" s="140"/>
      <c r="AB52" s="140"/>
      <c r="AC52" s="140"/>
      <c r="AD52" s="140"/>
      <c r="AE52" s="140"/>
    </row>
    <row r="53" spans="1:31" s="60" customFormat="1" ht="39.6">
      <c r="A53" s="58">
        <v>28</v>
      </c>
      <c r="B53" s="59" t="s">
        <v>408</v>
      </c>
      <c r="C53" s="7"/>
      <c r="D53" s="7"/>
      <c r="E53" s="7"/>
      <c r="F53" s="7"/>
      <c r="G53" s="7"/>
      <c r="H53" s="7"/>
      <c r="I53" s="7"/>
      <c r="J53" s="112"/>
      <c r="K53" s="8"/>
      <c r="L53" s="10"/>
      <c r="M53" s="7"/>
      <c r="N53" s="11"/>
      <c r="O53" s="11"/>
      <c r="P53" s="11"/>
      <c r="Q53" s="11"/>
      <c r="R53" s="11"/>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138"/>
      <c r="T54" s="138"/>
      <c r="U54" s="138"/>
      <c r="V54" s="138"/>
      <c r="W54" s="138"/>
      <c r="X54" s="138"/>
      <c r="Y54" s="140"/>
      <c r="Z54" s="141"/>
      <c r="AA54" s="141"/>
      <c r="AB54" s="141"/>
      <c r="AC54" s="141"/>
      <c r="AD54" s="141"/>
      <c r="AE54" s="141"/>
    </row>
    <row r="55" spans="1:31">
      <c r="J55" s="112"/>
      <c r="K55" s="8"/>
      <c r="Z55" s="141"/>
      <c r="AA55" s="141"/>
      <c r="AB55" s="141"/>
      <c r="AC55" s="141"/>
      <c r="AD55" s="141"/>
      <c r="AE55" s="14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G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N5">
    <cfRule type="cellIs" dxfId="230" priority="1" operator="equal">
      <formula>"無須填寫"</formula>
    </cfRule>
  </conditionalFormatting>
  <conditionalFormatting sqref="N4:R22">
    <cfRule type="cellIs" dxfId="229" priority="2" operator="equal">
      <formula>"無須填寫"</formula>
    </cfRule>
  </conditionalFormatting>
  <conditionalFormatting sqref="S4:T22">
    <cfRule type="containsText" dxfId="228" priority="9" operator="containsText" text="0">
      <formula>NOT(ISERROR(SEARCH("0",S4)))</formula>
    </cfRule>
  </conditionalFormatting>
  <conditionalFormatting sqref="U4:U22">
    <cfRule type="containsText" dxfId="227" priority="8" operator="containsText" text="0">
      <formula>NOT(ISERROR(SEARCH("0",U4)))</formula>
    </cfRule>
  </conditionalFormatting>
  <conditionalFormatting sqref="V4:V22">
    <cfRule type="containsText" dxfId="226" priority="7" operator="containsText" text="1">
      <formula>NOT(ISERROR(SEARCH("1",V4)))</formula>
    </cfRule>
  </conditionalFormatting>
  <conditionalFormatting sqref="W4:W22 A23">
    <cfRule type="containsText" dxfId="225" priority="6" operator="containsText" text="Y">
      <formula>NOT(ISERROR(SEARCH("Y",A4)))</formula>
    </cfRule>
  </conditionalFormatting>
  <conditionalFormatting sqref="AC4:AE4">
    <cfRule type="cellIs" dxfId="224" priority="4" stopIfTrue="1" operator="equal">
      <formula>"身份空白"</formula>
    </cfRule>
    <cfRule type="cellIs" dxfId="22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3"/>
  <dimension ref="A1:AE55"/>
  <sheetViews>
    <sheetView zoomScale="63" zoomScaleNormal="63" workbookViewId="0">
      <pane xSplit="2" ySplit="3" topLeftCell="C7" activePane="bottomRight" state="frozen"/>
      <selection pane="topRight" activeCell="C1" sqref="C1"/>
      <selection pane="bottomLeft" activeCell="A4" sqref="A4"/>
      <selection pane="bottomRight" activeCell="K9" sqref="K9"/>
    </sheetView>
  </sheetViews>
  <sheetFormatPr defaultColWidth="8.88671875" defaultRowHeight="17.399999999999999"/>
  <cols>
    <col min="1" max="1" width="17.88671875" style="9" customWidth="1"/>
    <col min="2" max="2" width="17.77734375" style="112" customWidth="1"/>
    <col min="3" max="3" width="13.33203125" style="9" customWidth="1"/>
    <col min="4" max="4" width="13.6640625" style="9" customWidth="1"/>
    <col min="5" max="5" width="11.88671875" style="9" customWidth="1"/>
    <col min="6" max="6" width="12.6640625" style="9" customWidth="1"/>
    <col min="7" max="8" width="12.21875" style="9" customWidth="1"/>
    <col min="9" max="9" width="13.44140625" style="9" customWidth="1"/>
    <col min="10" max="10" width="25" style="9" customWidth="1"/>
    <col min="11" max="11" width="21.109375" style="9" customWidth="1"/>
    <col min="12" max="12" width="19.21875" style="152" customWidth="1"/>
    <col min="13" max="13" width="19.6640625" style="9" customWidth="1"/>
    <col min="14" max="14" width="21.5546875" style="153" customWidth="1"/>
    <col min="15" max="15" width="22.6640625" style="153" customWidth="1"/>
    <col min="16" max="16" width="20.44140625" style="153" customWidth="1"/>
    <col min="17" max="17" width="13.44140625" style="153" customWidth="1"/>
    <col min="18" max="18" width="20.44140625" style="153" customWidth="1"/>
    <col min="19" max="20" width="20" style="154" customWidth="1"/>
    <col min="21" max="21" width="16.44140625" style="154" customWidth="1"/>
    <col min="22" max="22" width="18.109375" style="154" customWidth="1"/>
    <col min="23" max="23" width="17" style="154" customWidth="1"/>
    <col min="24" max="24" width="18" style="154" customWidth="1"/>
    <col min="25" max="25" width="20.21875" style="158" customWidth="1"/>
    <col min="26" max="31" width="20" style="155" customWidth="1"/>
    <col min="32" max="16384" width="8.88671875" style="145"/>
  </cols>
  <sheetData>
    <row r="1" spans="1:31" ht="53.25" customHeight="1">
      <c r="A1" s="735" t="s">
        <v>0</v>
      </c>
      <c r="B1" s="754"/>
      <c r="C1" s="754"/>
      <c r="D1" s="754"/>
      <c r="E1" s="754"/>
      <c r="F1" s="754"/>
      <c r="G1" s="754"/>
      <c r="H1" s="754"/>
      <c r="I1" s="754"/>
      <c r="J1" s="754"/>
      <c r="K1" s="754"/>
      <c r="L1" s="754"/>
      <c r="M1" s="754"/>
      <c r="N1" s="602" t="s">
        <v>733</v>
      </c>
      <c r="O1" s="602"/>
      <c r="P1" s="602"/>
      <c r="Q1" s="602"/>
      <c r="R1" s="603"/>
      <c r="S1" s="604" t="s">
        <v>161</v>
      </c>
      <c r="T1" s="755"/>
      <c r="U1" s="755"/>
      <c r="V1" s="755"/>
      <c r="W1" s="755"/>
      <c r="X1" s="755"/>
      <c r="Y1" s="755"/>
      <c r="Z1" s="755"/>
      <c r="AA1" s="755"/>
      <c r="AB1" s="755"/>
      <c r="AC1" s="755"/>
      <c r="AD1" s="755"/>
      <c r="AE1" s="755"/>
    </row>
    <row r="2" spans="1:31" s="146" customFormat="1" ht="216" customHeight="1">
      <c r="A2" s="606" t="s">
        <v>1</v>
      </c>
      <c r="B2" s="606"/>
      <c r="C2" s="606"/>
      <c r="D2" s="606"/>
      <c r="E2" s="606"/>
      <c r="F2" s="606"/>
      <c r="G2" s="606"/>
      <c r="H2" s="606"/>
      <c r="I2" s="606"/>
      <c r="J2" s="606"/>
      <c r="K2" s="606"/>
      <c r="L2" s="606"/>
      <c r="M2" s="606"/>
      <c r="N2" s="607" t="s">
        <v>905</v>
      </c>
      <c r="O2" s="608"/>
      <c r="P2" s="608"/>
      <c r="Q2" s="609" t="s">
        <v>904</v>
      </c>
      <c r="R2" s="609"/>
      <c r="S2" s="756" t="s">
        <v>159</v>
      </c>
      <c r="T2" s="757"/>
      <c r="U2" s="757"/>
      <c r="V2" s="757"/>
      <c r="W2" s="757"/>
      <c r="X2" s="758"/>
      <c r="Y2" s="40" t="s">
        <v>160</v>
      </c>
      <c r="Z2" s="613" t="s">
        <v>692</v>
      </c>
      <c r="AA2" s="614"/>
      <c r="AB2" s="614"/>
      <c r="AC2" s="615" t="s">
        <v>693</v>
      </c>
      <c r="AD2" s="615"/>
      <c r="AE2" s="615"/>
    </row>
    <row r="3" spans="1:31" s="142" customFormat="1" ht="153.6" customHeight="1">
      <c r="A3" s="56" t="s">
        <v>776</v>
      </c>
      <c r="B3" s="56" t="s">
        <v>777</v>
      </c>
      <c r="C3" s="56" t="s">
        <v>778</v>
      </c>
      <c r="D3" s="56" t="s">
        <v>779</v>
      </c>
      <c r="E3" s="56" t="s">
        <v>780</v>
      </c>
      <c r="F3" s="56" t="s">
        <v>781</v>
      </c>
      <c r="G3" s="56" t="s">
        <v>782</v>
      </c>
      <c r="H3" s="56" t="s">
        <v>783</v>
      </c>
      <c r="I3" s="56" t="s">
        <v>784</v>
      </c>
      <c r="J3" s="56" t="s">
        <v>785</v>
      </c>
      <c r="K3" s="56" t="s">
        <v>786</v>
      </c>
      <c r="L3" s="57" t="s">
        <v>787</v>
      </c>
      <c r="M3" s="56" t="s">
        <v>788</v>
      </c>
      <c r="N3" s="86" t="s">
        <v>789</v>
      </c>
      <c r="O3" s="50" t="s">
        <v>790</v>
      </c>
      <c r="P3" s="50" t="s">
        <v>791</v>
      </c>
      <c r="Q3" s="50" t="s">
        <v>792</v>
      </c>
      <c r="R3" s="50" t="s">
        <v>793</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1" customFormat="1" ht="49.95" customHeight="1">
      <c r="A4" s="144">
        <v>1</v>
      </c>
      <c r="B4" s="147">
        <f>'步驟1. 先填【114-1申請總表】第8列之B欄至CN欄'!G21</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t="s">
        <v>794</v>
      </c>
      <c r="P4" s="167" t="s">
        <v>794</v>
      </c>
      <c r="Q4" s="167" t="s">
        <v>794</v>
      </c>
      <c r="R4" s="167" t="s">
        <v>794</v>
      </c>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先填【114-1申請總表】第8列之B欄至CN欄'!$N$21="弱勢家庭子女",'步驟1. 先填【114-1申請總表】第8列之B欄至CN欄'!$N$21="弱勢家庭身障學生或身障人士子女")),U4*(G4=0)),"1","0")</f>
        <v>0</v>
      </c>
      <c r="W4" s="148" t="str">
        <f t="shared" ref="W4:W22" si="3">IF(U4*V4,"Y","N")</f>
        <v>N</v>
      </c>
      <c r="X4" s="745">
        <f>COUNTIF(U4:U22,"1")</f>
        <v>1</v>
      </c>
      <c r="Y4" s="623">
        <f>'步驟1. 先填【114-1申請總表】第8列之B欄至CN欄'!N21</f>
        <v>0</v>
      </c>
      <c r="Z4" s="762">
        <f>SUM(N23:P23)</f>
        <v>0</v>
      </c>
      <c r="AA4" s="762">
        <f>SUM(O23+AB4+Q23)</f>
        <v>0</v>
      </c>
      <c r="AB4" s="762">
        <f>O23/0.02095</f>
        <v>0</v>
      </c>
      <c r="AC4" s="759"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59"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59"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59"/>
      <c r="L5" s="167"/>
      <c r="M5" s="143"/>
      <c r="N5" s="167"/>
      <c r="O5" s="167" t="s">
        <v>794</v>
      </c>
      <c r="P5" s="167" t="s">
        <v>794</v>
      </c>
      <c r="Q5" s="167" t="s">
        <v>794</v>
      </c>
      <c r="R5" s="167" t="s">
        <v>794</v>
      </c>
      <c r="S5" s="148" t="str">
        <f t="shared" si="0"/>
        <v>1</v>
      </c>
      <c r="T5" s="148" t="str">
        <f t="shared" si="1"/>
        <v>1</v>
      </c>
      <c r="U5" s="148" t="str">
        <f t="shared" si="2"/>
        <v>0</v>
      </c>
      <c r="V5" s="148" t="str">
        <f t="shared" ref="V5:V22" si="4">IF(AND(U5*(G5=0),(A5&gt;0)*(A5&lt;=28)),"1","0")</f>
        <v>0</v>
      </c>
      <c r="W5" s="148" t="str">
        <f t="shared" si="3"/>
        <v>N</v>
      </c>
      <c r="X5" s="746"/>
      <c r="Y5" s="624"/>
      <c r="Z5" s="762"/>
      <c r="AA5" s="762"/>
      <c r="AB5" s="762"/>
      <c r="AC5" s="759"/>
      <c r="AD5" s="759"/>
      <c r="AE5" s="759"/>
    </row>
    <row r="6" spans="1:31" s="161" customFormat="1" ht="49.95" customHeight="1">
      <c r="A6" s="143"/>
      <c r="B6" s="114"/>
      <c r="C6" s="114"/>
      <c r="D6" s="114"/>
      <c r="E6" s="114"/>
      <c r="F6" s="114"/>
      <c r="G6" s="114">
        <v>0</v>
      </c>
      <c r="H6" s="114">
        <v>0</v>
      </c>
      <c r="I6" s="114"/>
      <c r="J6" s="114"/>
      <c r="K6" s="159"/>
      <c r="L6" s="167"/>
      <c r="M6" s="143"/>
      <c r="N6" s="167"/>
      <c r="O6" s="167" t="s">
        <v>794</v>
      </c>
      <c r="P6" s="167" t="s">
        <v>794</v>
      </c>
      <c r="Q6" s="167" t="s">
        <v>794</v>
      </c>
      <c r="R6" s="167" t="s">
        <v>794</v>
      </c>
      <c r="S6" s="148" t="str">
        <f t="shared" si="0"/>
        <v>1</v>
      </c>
      <c r="T6" s="148" t="str">
        <f t="shared" si="1"/>
        <v>1</v>
      </c>
      <c r="U6" s="148" t="str">
        <f t="shared" si="2"/>
        <v>0</v>
      </c>
      <c r="V6" s="148" t="str">
        <f t="shared" si="4"/>
        <v>0</v>
      </c>
      <c r="W6" s="148" t="str">
        <f t="shared" si="3"/>
        <v>N</v>
      </c>
      <c r="X6" s="746"/>
      <c r="Y6" s="624"/>
      <c r="Z6" s="762"/>
      <c r="AA6" s="762"/>
      <c r="AB6" s="762"/>
      <c r="AC6" s="759"/>
      <c r="AD6" s="759"/>
      <c r="AE6" s="759"/>
    </row>
    <row r="7" spans="1:31" s="161" customFormat="1" ht="49.95" customHeight="1">
      <c r="A7" s="143"/>
      <c r="B7" s="114"/>
      <c r="C7" s="114"/>
      <c r="D7" s="114"/>
      <c r="E7" s="114"/>
      <c r="F7" s="114"/>
      <c r="G7" s="114">
        <v>0</v>
      </c>
      <c r="H7" s="114">
        <v>0</v>
      </c>
      <c r="I7" s="114"/>
      <c r="J7" s="114"/>
      <c r="K7" s="159"/>
      <c r="L7" s="167"/>
      <c r="M7" s="143"/>
      <c r="N7" s="167"/>
      <c r="O7" s="167" t="s">
        <v>794</v>
      </c>
      <c r="P7" s="167" t="s">
        <v>794</v>
      </c>
      <c r="Q7" s="167" t="s">
        <v>794</v>
      </c>
      <c r="R7" s="167" t="s">
        <v>794</v>
      </c>
      <c r="S7" s="148" t="str">
        <f t="shared" si="0"/>
        <v>1</v>
      </c>
      <c r="T7" s="148" t="str">
        <f t="shared" si="1"/>
        <v>1</v>
      </c>
      <c r="U7" s="148" t="str">
        <f t="shared" si="2"/>
        <v>0</v>
      </c>
      <c r="V7" s="148" t="str">
        <f t="shared" si="4"/>
        <v>0</v>
      </c>
      <c r="W7" s="148" t="str">
        <f t="shared" si="3"/>
        <v>N</v>
      </c>
      <c r="X7" s="746"/>
      <c r="Y7" s="624"/>
      <c r="Z7" s="762"/>
      <c r="AA7" s="762"/>
      <c r="AB7" s="762"/>
      <c r="AC7" s="759"/>
      <c r="AD7" s="759"/>
      <c r="AE7" s="759"/>
    </row>
    <row r="8" spans="1:31" s="161" customFormat="1" ht="49.95" customHeight="1">
      <c r="A8" s="143"/>
      <c r="B8" s="114"/>
      <c r="C8" s="114"/>
      <c r="D8" s="114"/>
      <c r="E8" s="114"/>
      <c r="F8" s="114"/>
      <c r="G8" s="114">
        <v>0</v>
      </c>
      <c r="H8" s="114">
        <v>0</v>
      </c>
      <c r="I8" s="114"/>
      <c r="J8" s="114"/>
      <c r="K8" s="159"/>
      <c r="L8" s="167"/>
      <c r="M8" s="143"/>
      <c r="N8" s="167"/>
      <c r="O8" s="167" t="s">
        <v>794</v>
      </c>
      <c r="P8" s="167" t="s">
        <v>794</v>
      </c>
      <c r="Q8" s="167" t="s">
        <v>794</v>
      </c>
      <c r="R8" s="167" t="s">
        <v>794</v>
      </c>
      <c r="S8" s="148" t="str">
        <f t="shared" si="0"/>
        <v>1</v>
      </c>
      <c r="T8" s="148" t="str">
        <f t="shared" si="1"/>
        <v>1</v>
      </c>
      <c r="U8" s="148" t="str">
        <f t="shared" si="2"/>
        <v>0</v>
      </c>
      <c r="V8" s="148" t="str">
        <f t="shared" si="4"/>
        <v>0</v>
      </c>
      <c r="W8" s="148" t="str">
        <f t="shared" si="3"/>
        <v>N</v>
      </c>
      <c r="X8" s="746"/>
      <c r="Y8" s="624"/>
      <c r="Z8" s="762"/>
      <c r="AA8" s="762"/>
      <c r="AB8" s="762"/>
      <c r="AC8" s="759"/>
      <c r="AD8" s="759"/>
      <c r="AE8" s="759"/>
    </row>
    <row r="9" spans="1:31" s="161" customFormat="1" ht="49.95" customHeight="1">
      <c r="A9" s="143"/>
      <c r="B9" s="114"/>
      <c r="C9" s="114"/>
      <c r="D9" s="114"/>
      <c r="E9" s="114"/>
      <c r="F9" s="114"/>
      <c r="G9" s="114">
        <v>0</v>
      </c>
      <c r="H9" s="114">
        <v>0</v>
      </c>
      <c r="I9" s="114"/>
      <c r="J9" s="114"/>
      <c r="K9" s="159"/>
      <c r="L9" s="167"/>
      <c r="M9" s="143"/>
      <c r="N9" s="167"/>
      <c r="O9" s="167" t="s">
        <v>794</v>
      </c>
      <c r="P9" s="167" t="s">
        <v>794</v>
      </c>
      <c r="Q9" s="167" t="s">
        <v>794</v>
      </c>
      <c r="R9" s="167" t="s">
        <v>794</v>
      </c>
      <c r="S9" s="148" t="str">
        <f t="shared" si="0"/>
        <v>1</v>
      </c>
      <c r="T9" s="148" t="str">
        <f t="shared" si="1"/>
        <v>1</v>
      </c>
      <c r="U9" s="148" t="str">
        <f t="shared" si="2"/>
        <v>0</v>
      </c>
      <c r="V9" s="148" t="str">
        <f t="shared" si="4"/>
        <v>0</v>
      </c>
      <c r="W9" s="148" t="str">
        <f t="shared" si="3"/>
        <v>N</v>
      </c>
      <c r="X9" s="746"/>
      <c r="Y9" s="624"/>
      <c r="Z9" s="762"/>
      <c r="AA9" s="762"/>
      <c r="AB9" s="762"/>
      <c r="AC9" s="759"/>
      <c r="AD9" s="759"/>
      <c r="AE9" s="759"/>
    </row>
    <row r="10" spans="1:31" s="161" customFormat="1" ht="49.95" customHeight="1">
      <c r="A10" s="143"/>
      <c r="B10" s="114"/>
      <c r="C10" s="114"/>
      <c r="D10" s="114"/>
      <c r="E10" s="114"/>
      <c r="F10" s="114"/>
      <c r="G10" s="114">
        <v>0</v>
      </c>
      <c r="H10" s="114">
        <v>0</v>
      </c>
      <c r="I10" s="114"/>
      <c r="J10" s="114"/>
      <c r="K10" s="159"/>
      <c r="L10" s="167"/>
      <c r="M10" s="143"/>
      <c r="N10" s="167"/>
      <c r="O10" s="167" t="s">
        <v>794</v>
      </c>
      <c r="P10" s="167" t="s">
        <v>794</v>
      </c>
      <c r="Q10" s="167" t="s">
        <v>794</v>
      </c>
      <c r="R10" s="167" t="s">
        <v>794</v>
      </c>
      <c r="S10" s="148" t="str">
        <f t="shared" si="0"/>
        <v>1</v>
      </c>
      <c r="T10" s="148" t="str">
        <f t="shared" si="1"/>
        <v>1</v>
      </c>
      <c r="U10" s="148" t="str">
        <f t="shared" si="2"/>
        <v>0</v>
      </c>
      <c r="V10" s="148" t="str">
        <f t="shared" si="4"/>
        <v>0</v>
      </c>
      <c r="W10" s="148" t="str">
        <f t="shared" si="3"/>
        <v>N</v>
      </c>
      <c r="X10" s="746"/>
      <c r="Y10" s="624"/>
      <c r="Z10" s="762"/>
      <c r="AA10" s="762"/>
      <c r="AB10" s="762"/>
      <c r="AC10" s="759"/>
      <c r="AD10" s="759"/>
      <c r="AE10" s="759"/>
    </row>
    <row r="11" spans="1:31" s="161" customFormat="1" ht="49.95" customHeight="1">
      <c r="A11" s="143"/>
      <c r="B11" s="114"/>
      <c r="C11" s="114"/>
      <c r="D11" s="114"/>
      <c r="E11" s="114"/>
      <c r="F11" s="114"/>
      <c r="G11" s="114">
        <v>0</v>
      </c>
      <c r="H11" s="114">
        <v>0</v>
      </c>
      <c r="I11" s="114"/>
      <c r="J11" s="114"/>
      <c r="K11" s="159"/>
      <c r="L11" s="167"/>
      <c r="M11" s="143"/>
      <c r="N11" s="167"/>
      <c r="O11" s="167" t="s">
        <v>794</v>
      </c>
      <c r="P11" s="167" t="s">
        <v>794</v>
      </c>
      <c r="Q11" s="167" t="s">
        <v>794</v>
      </c>
      <c r="R11" s="167" t="s">
        <v>794</v>
      </c>
      <c r="S11" s="148" t="str">
        <f t="shared" si="0"/>
        <v>1</v>
      </c>
      <c r="T11" s="148" t="str">
        <f t="shared" si="1"/>
        <v>1</v>
      </c>
      <c r="U11" s="148" t="str">
        <f t="shared" si="2"/>
        <v>0</v>
      </c>
      <c r="V11" s="148" t="str">
        <f t="shared" si="4"/>
        <v>0</v>
      </c>
      <c r="W11" s="148" t="str">
        <f t="shared" si="3"/>
        <v>N</v>
      </c>
      <c r="X11" s="746"/>
      <c r="Y11" s="624"/>
      <c r="Z11" s="762"/>
      <c r="AA11" s="762"/>
      <c r="AB11" s="762"/>
      <c r="AC11" s="759"/>
      <c r="AD11" s="759"/>
      <c r="AE11" s="759"/>
    </row>
    <row r="12" spans="1:31" s="161" customFormat="1" ht="49.95" customHeight="1">
      <c r="A12" s="143"/>
      <c r="B12" s="114"/>
      <c r="C12" s="114"/>
      <c r="D12" s="114"/>
      <c r="E12" s="114"/>
      <c r="F12" s="114"/>
      <c r="G12" s="114">
        <v>0</v>
      </c>
      <c r="H12" s="114">
        <v>0</v>
      </c>
      <c r="I12" s="114"/>
      <c r="J12" s="114"/>
      <c r="K12" s="159"/>
      <c r="L12" s="167"/>
      <c r="M12" s="143"/>
      <c r="N12" s="167"/>
      <c r="O12" s="167" t="s">
        <v>794</v>
      </c>
      <c r="P12" s="167" t="s">
        <v>794</v>
      </c>
      <c r="Q12" s="167" t="s">
        <v>794</v>
      </c>
      <c r="R12" s="167" t="s">
        <v>794</v>
      </c>
      <c r="S12" s="148" t="str">
        <f t="shared" si="0"/>
        <v>1</v>
      </c>
      <c r="T12" s="148" t="str">
        <f t="shared" si="1"/>
        <v>1</v>
      </c>
      <c r="U12" s="148" t="str">
        <f t="shared" si="2"/>
        <v>0</v>
      </c>
      <c r="V12" s="148" t="str">
        <f t="shared" si="4"/>
        <v>0</v>
      </c>
      <c r="W12" s="148" t="str">
        <f t="shared" si="3"/>
        <v>N</v>
      </c>
      <c r="X12" s="746"/>
      <c r="Y12" s="624"/>
      <c r="Z12" s="762"/>
      <c r="AA12" s="762"/>
      <c r="AB12" s="762"/>
      <c r="AC12" s="759"/>
      <c r="AD12" s="759"/>
      <c r="AE12" s="759"/>
    </row>
    <row r="13" spans="1:31" s="161" customFormat="1" ht="49.95" customHeight="1">
      <c r="A13" s="143"/>
      <c r="B13" s="114"/>
      <c r="C13" s="114"/>
      <c r="D13" s="114"/>
      <c r="E13" s="114"/>
      <c r="F13" s="114"/>
      <c r="G13" s="114">
        <v>0</v>
      </c>
      <c r="H13" s="114">
        <v>0</v>
      </c>
      <c r="I13" s="114"/>
      <c r="J13" s="114"/>
      <c r="K13" s="159"/>
      <c r="L13" s="167"/>
      <c r="M13" s="143"/>
      <c r="N13" s="167"/>
      <c r="O13" s="167" t="s">
        <v>794</v>
      </c>
      <c r="P13" s="167" t="s">
        <v>794</v>
      </c>
      <c r="Q13" s="167" t="s">
        <v>794</v>
      </c>
      <c r="R13" s="167" t="s">
        <v>794</v>
      </c>
      <c r="S13" s="148" t="str">
        <f t="shared" si="0"/>
        <v>1</v>
      </c>
      <c r="T13" s="148" t="str">
        <f t="shared" si="1"/>
        <v>1</v>
      </c>
      <c r="U13" s="148" t="str">
        <f t="shared" si="2"/>
        <v>0</v>
      </c>
      <c r="V13" s="148" t="str">
        <f t="shared" si="4"/>
        <v>0</v>
      </c>
      <c r="W13" s="148" t="str">
        <f t="shared" si="3"/>
        <v>N</v>
      </c>
      <c r="X13" s="746"/>
      <c r="Y13" s="624"/>
      <c r="Z13" s="762"/>
      <c r="AA13" s="762"/>
      <c r="AB13" s="762"/>
      <c r="AC13" s="759"/>
      <c r="AD13" s="759"/>
      <c r="AE13" s="759"/>
    </row>
    <row r="14" spans="1:31" s="161" customFormat="1" ht="49.95" customHeight="1">
      <c r="A14" s="143"/>
      <c r="B14" s="114"/>
      <c r="C14" s="114"/>
      <c r="D14" s="114"/>
      <c r="E14" s="114"/>
      <c r="F14" s="114"/>
      <c r="G14" s="114">
        <v>0</v>
      </c>
      <c r="H14" s="114">
        <v>0</v>
      </c>
      <c r="I14" s="114"/>
      <c r="J14" s="114"/>
      <c r="K14" s="159"/>
      <c r="L14" s="167"/>
      <c r="M14" s="143"/>
      <c r="N14" s="167"/>
      <c r="O14" s="167" t="s">
        <v>794</v>
      </c>
      <c r="P14" s="167" t="s">
        <v>794</v>
      </c>
      <c r="Q14" s="167" t="s">
        <v>794</v>
      </c>
      <c r="R14" s="167" t="s">
        <v>794</v>
      </c>
      <c r="S14" s="148" t="str">
        <f t="shared" si="0"/>
        <v>1</v>
      </c>
      <c r="T14" s="148" t="str">
        <f t="shared" si="1"/>
        <v>1</v>
      </c>
      <c r="U14" s="148" t="str">
        <f t="shared" si="2"/>
        <v>0</v>
      </c>
      <c r="V14" s="148" t="str">
        <f t="shared" si="4"/>
        <v>0</v>
      </c>
      <c r="W14" s="148" t="str">
        <f t="shared" si="3"/>
        <v>N</v>
      </c>
      <c r="X14" s="746"/>
      <c r="Y14" s="624"/>
      <c r="Z14" s="762"/>
      <c r="AA14" s="762"/>
      <c r="AB14" s="762"/>
      <c r="AC14" s="759"/>
      <c r="AD14" s="759"/>
      <c r="AE14" s="759"/>
    </row>
    <row r="15" spans="1:31" s="161" customFormat="1" ht="49.95" customHeight="1">
      <c r="A15" s="143"/>
      <c r="B15" s="114"/>
      <c r="C15" s="114"/>
      <c r="D15" s="114"/>
      <c r="E15" s="114"/>
      <c r="F15" s="114"/>
      <c r="G15" s="114">
        <v>0</v>
      </c>
      <c r="H15" s="114">
        <v>0</v>
      </c>
      <c r="I15" s="114"/>
      <c r="J15" s="114"/>
      <c r="K15" s="159"/>
      <c r="L15" s="167"/>
      <c r="M15" s="143"/>
      <c r="N15" s="167"/>
      <c r="O15" s="167" t="s">
        <v>794</v>
      </c>
      <c r="P15" s="167" t="s">
        <v>794</v>
      </c>
      <c r="Q15" s="167" t="s">
        <v>794</v>
      </c>
      <c r="R15" s="167" t="s">
        <v>794</v>
      </c>
      <c r="S15" s="148" t="str">
        <f t="shared" si="0"/>
        <v>1</v>
      </c>
      <c r="T15" s="148" t="str">
        <f t="shared" si="1"/>
        <v>1</v>
      </c>
      <c r="U15" s="148" t="str">
        <f t="shared" si="2"/>
        <v>0</v>
      </c>
      <c r="V15" s="148" t="str">
        <f t="shared" si="4"/>
        <v>0</v>
      </c>
      <c r="W15" s="148" t="str">
        <f t="shared" si="3"/>
        <v>N</v>
      </c>
      <c r="X15" s="746"/>
      <c r="Y15" s="624"/>
      <c r="Z15" s="762"/>
      <c r="AA15" s="762"/>
      <c r="AB15" s="762"/>
      <c r="AC15" s="759"/>
      <c r="AD15" s="759"/>
      <c r="AE15" s="759"/>
    </row>
    <row r="16" spans="1:31" s="161" customFormat="1" ht="49.95" customHeight="1">
      <c r="A16" s="143"/>
      <c r="B16" s="114"/>
      <c r="C16" s="114"/>
      <c r="D16" s="114"/>
      <c r="E16" s="114"/>
      <c r="F16" s="114"/>
      <c r="G16" s="114">
        <v>0</v>
      </c>
      <c r="H16" s="114">
        <v>0</v>
      </c>
      <c r="I16" s="114"/>
      <c r="J16" s="114"/>
      <c r="K16" s="159"/>
      <c r="L16" s="167"/>
      <c r="M16" s="143"/>
      <c r="N16" s="167"/>
      <c r="O16" s="167" t="s">
        <v>794</v>
      </c>
      <c r="P16" s="167" t="s">
        <v>794</v>
      </c>
      <c r="Q16" s="167" t="s">
        <v>794</v>
      </c>
      <c r="R16" s="167" t="s">
        <v>794</v>
      </c>
      <c r="S16" s="148" t="str">
        <f t="shared" si="0"/>
        <v>1</v>
      </c>
      <c r="T16" s="148" t="str">
        <f t="shared" si="1"/>
        <v>1</v>
      </c>
      <c r="U16" s="148" t="str">
        <f t="shared" si="2"/>
        <v>0</v>
      </c>
      <c r="V16" s="148" t="str">
        <f t="shared" si="4"/>
        <v>0</v>
      </c>
      <c r="W16" s="148" t="str">
        <f t="shared" si="3"/>
        <v>N</v>
      </c>
      <c r="X16" s="746"/>
      <c r="Y16" s="624"/>
      <c r="Z16" s="762"/>
      <c r="AA16" s="762"/>
      <c r="AB16" s="762"/>
      <c r="AC16" s="759"/>
      <c r="AD16" s="759"/>
      <c r="AE16" s="759"/>
    </row>
    <row r="17" spans="1:31" s="161" customFormat="1" ht="49.95" customHeight="1">
      <c r="A17" s="143"/>
      <c r="B17" s="114"/>
      <c r="C17" s="114"/>
      <c r="D17" s="114"/>
      <c r="E17" s="114"/>
      <c r="F17" s="114"/>
      <c r="G17" s="114">
        <v>0</v>
      </c>
      <c r="H17" s="114">
        <v>0</v>
      </c>
      <c r="I17" s="114"/>
      <c r="J17" s="114"/>
      <c r="K17" s="159"/>
      <c r="L17" s="167"/>
      <c r="M17" s="143"/>
      <c r="N17" s="167"/>
      <c r="O17" s="167" t="s">
        <v>794</v>
      </c>
      <c r="P17" s="167" t="s">
        <v>794</v>
      </c>
      <c r="Q17" s="167" t="s">
        <v>794</v>
      </c>
      <c r="R17" s="167" t="s">
        <v>794</v>
      </c>
      <c r="S17" s="148" t="str">
        <f t="shared" si="0"/>
        <v>1</v>
      </c>
      <c r="T17" s="148" t="str">
        <f t="shared" si="1"/>
        <v>1</v>
      </c>
      <c r="U17" s="148" t="str">
        <f t="shared" si="2"/>
        <v>0</v>
      </c>
      <c r="V17" s="148" t="str">
        <f t="shared" si="4"/>
        <v>0</v>
      </c>
      <c r="W17" s="148" t="str">
        <f t="shared" si="3"/>
        <v>N</v>
      </c>
      <c r="X17" s="746"/>
      <c r="Y17" s="624"/>
      <c r="Z17" s="762"/>
      <c r="AA17" s="762"/>
      <c r="AB17" s="762"/>
      <c r="AC17" s="759"/>
      <c r="AD17" s="759"/>
      <c r="AE17" s="759"/>
    </row>
    <row r="18" spans="1:31" s="161" customFormat="1" ht="49.95" customHeight="1">
      <c r="A18" s="143"/>
      <c r="B18" s="114"/>
      <c r="C18" s="114"/>
      <c r="D18" s="114"/>
      <c r="E18" s="114"/>
      <c r="F18" s="114"/>
      <c r="G18" s="114">
        <v>0</v>
      </c>
      <c r="H18" s="114">
        <v>0</v>
      </c>
      <c r="I18" s="114"/>
      <c r="J18" s="114"/>
      <c r="K18" s="159"/>
      <c r="L18" s="167"/>
      <c r="M18" s="143"/>
      <c r="N18" s="167"/>
      <c r="O18" s="167" t="s">
        <v>794</v>
      </c>
      <c r="P18" s="167" t="s">
        <v>794</v>
      </c>
      <c r="Q18" s="167" t="s">
        <v>794</v>
      </c>
      <c r="R18" s="167" t="s">
        <v>794</v>
      </c>
      <c r="S18" s="148" t="str">
        <f t="shared" si="0"/>
        <v>1</v>
      </c>
      <c r="T18" s="148" t="str">
        <f t="shared" si="1"/>
        <v>1</v>
      </c>
      <c r="U18" s="148" t="str">
        <f t="shared" si="2"/>
        <v>0</v>
      </c>
      <c r="V18" s="148" t="str">
        <f t="shared" si="4"/>
        <v>0</v>
      </c>
      <c r="W18" s="148" t="str">
        <f t="shared" si="3"/>
        <v>N</v>
      </c>
      <c r="X18" s="746"/>
      <c r="Y18" s="624"/>
      <c r="Z18" s="762"/>
      <c r="AA18" s="762"/>
      <c r="AB18" s="762"/>
      <c r="AC18" s="759"/>
      <c r="AD18" s="759"/>
      <c r="AE18" s="759"/>
    </row>
    <row r="19" spans="1:31" s="161" customFormat="1" ht="49.95" customHeight="1">
      <c r="A19" s="143"/>
      <c r="B19" s="114"/>
      <c r="C19" s="114"/>
      <c r="D19" s="114"/>
      <c r="E19" s="114"/>
      <c r="F19" s="114"/>
      <c r="G19" s="114">
        <v>0</v>
      </c>
      <c r="H19" s="114">
        <v>0</v>
      </c>
      <c r="I19" s="114"/>
      <c r="J19" s="114"/>
      <c r="K19" s="159"/>
      <c r="L19" s="167"/>
      <c r="M19" s="143"/>
      <c r="N19" s="167"/>
      <c r="O19" s="167" t="s">
        <v>794</v>
      </c>
      <c r="P19" s="167" t="s">
        <v>794</v>
      </c>
      <c r="Q19" s="167" t="s">
        <v>794</v>
      </c>
      <c r="R19" s="167" t="s">
        <v>794</v>
      </c>
      <c r="S19" s="148" t="str">
        <f t="shared" si="0"/>
        <v>1</v>
      </c>
      <c r="T19" s="148" t="str">
        <f t="shared" si="1"/>
        <v>1</v>
      </c>
      <c r="U19" s="148" t="str">
        <f t="shared" si="2"/>
        <v>0</v>
      </c>
      <c r="V19" s="148" t="str">
        <f t="shared" si="4"/>
        <v>0</v>
      </c>
      <c r="W19" s="148" t="str">
        <f t="shared" si="3"/>
        <v>N</v>
      </c>
      <c r="X19" s="746"/>
      <c r="Y19" s="624"/>
      <c r="Z19" s="762"/>
      <c r="AA19" s="762"/>
      <c r="AB19" s="762"/>
      <c r="AC19" s="759"/>
      <c r="AD19" s="759"/>
      <c r="AE19" s="759"/>
    </row>
    <row r="20" spans="1:31" s="161" customFormat="1" ht="49.95" customHeight="1">
      <c r="A20" s="143"/>
      <c r="B20" s="114"/>
      <c r="C20" s="114"/>
      <c r="D20" s="114"/>
      <c r="E20" s="114"/>
      <c r="F20" s="114"/>
      <c r="G20" s="114">
        <v>0</v>
      </c>
      <c r="H20" s="114">
        <v>0</v>
      </c>
      <c r="I20" s="114"/>
      <c r="J20" s="114"/>
      <c r="K20" s="159"/>
      <c r="L20" s="167"/>
      <c r="M20" s="143"/>
      <c r="N20" s="167"/>
      <c r="O20" s="167" t="s">
        <v>794</v>
      </c>
      <c r="P20" s="167" t="s">
        <v>794</v>
      </c>
      <c r="Q20" s="167" t="s">
        <v>794</v>
      </c>
      <c r="R20" s="167" t="s">
        <v>794</v>
      </c>
      <c r="S20" s="148" t="str">
        <f t="shared" si="0"/>
        <v>1</v>
      </c>
      <c r="T20" s="148" t="str">
        <f t="shared" si="1"/>
        <v>1</v>
      </c>
      <c r="U20" s="148" t="str">
        <f t="shared" si="2"/>
        <v>0</v>
      </c>
      <c r="V20" s="148" t="str">
        <f t="shared" si="4"/>
        <v>0</v>
      </c>
      <c r="W20" s="148" t="str">
        <f t="shared" si="3"/>
        <v>N</v>
      </c>
      <c r="X20" s="746"/>
      <c r="Y20" s="624"/>
      <c r="Z20" s="762"/>
      <c r="AA20" s="762"/>
      <c r="AB20" s="762"/>
      <c r="AC20" s="759"/>
      <c r="AD20" s="759"/>
      <c r="AE20" s="759"/>
    </row>
    <row r="21" spans="1:31" s="161" customFormat="1" ht="49.95" customHeight="1">
      <c r="A21" s="143"/>
      <c r="B21" s="114"/>
      <c r="C21" s="114"/>
      <c r="D21" s="114"/>
      <c r="E21" s="114"/>
      <c r="F21" s="114"/>
      <c r="G21" s="114">
        <v>0</v>
      </c>
      <c r="H21" s="114">
        <v>0</v>
      </c>
      <c r="I21" s="114"/>
      <c r="J21" s="114"/>
      <c r="K21" s="159"/>
      <c r="L21" s="167"/>
      <c r="M21" s="143"/>
      <c r="N21" s="167"/>
      <c r="O21" s="167" t="s">
        <v>794</v>
      </c>
      <c r="P21" s="167" t="s">
        <v>794</v>
      </c>
      <c r="Q21" s="167" t="s">
        <v>794</v>
      </c>
      <c r="R21" s="167" t="s">
        <v>794</v>
      </c>
      <c r="S21" s="148" t="str">
        <f t="shared" si="0"/>
        <v>1</v>
      </c>
      <c r="T21" s="148" t="str">
        <f t="shared" si="1"/>
        <v>1</v>
      </c>
      <c r="U21" s="148" t="str">
        <f t="shared" si="2"/>
        <v>0</v>
      </c>
      <c r="V21" s="148" t="str">
        <f t="shared" si="4"/>
        <v>0</v>
      </c>
      <c r="W21" s="148" t="str">
        <f t="shared" si="3"/>
        <v>N</v>
      </c>
      <c r="X21" s="746"/>
      <c r="Y21" s="624"/>
      <c r="Z21" s="762"/>
      <c r="AA21" s="762"/>
      <c r="AB21" s="762"/>
      <c r="AC21" s="759"/>
      <c r="AD21" s="759"/>
      <c r="AE21" s="759"/>
    </row>
    <row r="22" spans="1:31" s="161" customFormat="1" ht="49.95" customHeight="1">
      <c r="A22" s="143"/>
      <c r="B22" s="114"/>
      <c r="C22" s="114"/>
      <c r="D22" s="114"/>
      <c r="E22" s="114"/>
      <c r="F22" s="114"/>
      <c r="G22" s="114">
        <v>0</v>
      </c>
      <c r="H22" s="114">
        <v>0</v>
      </c>
      <c r="I22" s="114"/>
      <c r="J22" s="114"/>
      <c r="K22" s="159"/>
      <c r="L22" s="167"/>
      <c r="M22" s="143"/>
      <c r="N22" s="167"/>
      <c r="O22" s="167" t="s">
        <v>794</v>
      </c>
      <c r="P22" s="167" t="s">
        <v>794</v>
      </c>
      <c r="Q22" s="167" t="s">
        <v>794</v>
      </c>
      <c r="R22" s="167" t="s">
        <v>794</v>
      </c>
      <c r="S22" s="148" t="str">
        <f t="shared" si="0"/>
        <v>1</v>
      </c>
      <c r="T22" s="148" t="str">
        <f t="shared" si="1"/>
        <v>1</v>
      </c>
      <c r="U22" s="148" t="str">
        <f t="shared" si="2"/>
        <v>0</v>
      </c>
      <c r="V22" s="148" t="str">
        <f t="shared" si="4"/>
        <v>0</v>
      </c>
      <c r="W22" s="148" t="str">
        <f t="shared" si="3"/>
        <v>N</v>
      </c>
      <c r="X22" s="747"/>
      <c r="Y22" s="625"/>
      <c r="Z22" s="762"/>
      <c r="AA22" s="762"/>
      <c r="AB22" s="762"/>
      <c r="AC22" s="759"/>
      <c r="AD22" s="759"/>
      <c r="AE22" s="759"/>
    </row>
    <row r="23" spans="1:31" s="162" customFormat="1" ht="49.95" customHeight="1">
      <c r="A23" s="760" t="s">
        <v>795</v>
      </c>
      <c r="B23" s="761"/>
      <c r="C23" s="761"/>
      <c r="D23" s="761"/>
      <c r="E23" s="761"/>
      <c r="F23" s="761"/>
      <c r="G23" s="761"/>
      <c r="H23" s="761"/>
      <c r="I23" s="761"/>
      <c r="J23" s="761"/>
      <c r="K23" s="761"/>
      <c r="L23" s="761"/>
      <c r="M23" s="761"/>
      <c r="N23" s="160">
        <f>SUM(N4:N22)</f>
        <v>0</v>
      </c>
      <c r="O23" s="160">
        <f>SUM(O4:O22)</f>
        <v>0</v>
      </c>
      <c r="P23" s="160">
        <f>SUM(P4:P22)</f>
        <v>0</v>
      </c>
      <c r="Q23" s="160">
        <f>SUM(Q4:Q22)</f>
        <v>0</v>
      </c>
      <c r="R23" s="160">
        <f>SUM(R4:R22)</f>
        <v>0</v>
      </c>
      <c r="S23" s="149"/>
      <c r="T23" s="149"/>
      <c r="U23" s="149"/>
      <c r="V23" s="149"/>
      <c r="W23" s="150"/>
      <c r="X23" s="85">
        <f>X4</f>
        <v>1</v>
      </c>
      <c r="Y23" s="41">
        <f>Y4</f>
        <v>0</v>
      </c>
      <c r="Z23" s="762"/>
      <c r="AA23" s="762"/>
      <c r="AB23" s="762"/>
      <c r="AC23" s="759"/>
      <c r="AD23" s="759"/>
      <c r="AE23" s="759"/>
    </row>
    <row r="25" spans="1:31" s="156" customFormat="1" ht="18.45" customHeight="1">
      <c r="A25" s="151" t="s">
        <v>409</v>
      </c>
      <c r="B25" s="112"/>
      <c r="C25" s="9"/>
      <c r="D25" s="9"/>
      <c r="E25" s="9"/>
      <c r="F25" s="9"/>
      <c r="G25" s="9"/>
      <c r="H25" s="9"/>
      <c r="I25" s="9"/>
      <c r="J25" s="112"/>
      <c r="K25" s="119" t="s">
        <v>410</v>
      </c>
      <c r="L25" s="152"/>
      <c r="M25" s="9"/>
      <c r="N25" s="153"/>
      <c r="O25" s="153"/>
      <c r="P25" s="153"/>
      <c r="Q25" s="153"/>
      <c r="R25" s="153"/>
      <c r="S25" s="154"/>
      <c r="T25" s="154"/>
      <c r="U25" s="154"/>
      <c r="V25" s="154"/>
      <c r="W25" s="154"/>
      <c r="X25" s="154"/>
      <c r="Y25" s="155"/>
      <c r="Z25" s="155"/>
      <c r="AA25" s="155"/>
      <c r="AB25" s="155"/>
      <c r="AC25" s="155"/>
      <c r="AD25" s="155"/>
      <c r="AE25" s="155"/>
    </row>
    <row r="26" spans="1:31" s="156" customFormat="1" ht="19.8">
      <c r="A26" s="58">
        <v>1</v>
      </c>
      <c r="B26" s="59" t="s">
        <v>381</v>
      </c>
      <c r="C26" s="9"/>
      <c r="D26" s="9"/>
      <c r="E26" s="9"/>
      <c r="F26" s="9"/>
      <c r="G26" s="9"/>
      <c r="H26" s="9"/>
      <c r="I26" s="9"/>
      <c r="J26" s="112"/>
      <c r="K26" s="59" t="s">
        <v>411</v>
      </c>
      <c r="L26" s="136"/>
      <c r="M26" s="9"/>
      <c r="N26" s="153"/>
      <c r="O26" s="153"/>
      <c r="P26" s="153"/>
      <c r="Q26" s="153"/>
      <c r="R26" s="153"/>
      <c r="S26" s="154"/>
      <c r="T26" s="154"/>
      <c r="U26" s="154"/>
      <c r="V26" s="154"/>
      <c r="W26" s="154"/>
      <c r="X26" s="154"/>
      <c r="Y26" s="155"/>
      <c r="Z26" s="155"/>
      <c r="AA26" s="155"/>
      <c r="AB26" s="155"/>
      <c r="AC26" s="155"/>
      <c r="AD26" s="155"/>
      <c r="AE26" s="155"/>
    </row>
    <row r="27" spans="1:31" s="156" customFormat="1" ht="19.8">
      <c r="A27" s="58">
        <v>2</v>
      </c>
      <c r="B27" s="59" t="s">
        <v>382</v>
      </c>
      <c r="C27" s="9"/>
      <c r="D27" s="9"/>
      <c r="E27" s="9"/>
      <c r="F27" s="9"/>
      <c r="G27" s="9"/>
      <c r="H27" s="9"/>
      <c r="I27" s="9"/>
      <c r="J27" s="112"/>
      <c r="K27" s="59" t="s">
        <v>413</v>
      </c>
      <c r="L27" s="152"/>
      <c r="M27" s="9"/>
      <c r="N27" s="153"/>
      <c r="O27" s="153"/>
      <c r="P27" s="153"/>
      <c r="Q27" s="153"/>
      <c r="R27" s="153"/>
      <c r="S27" s="154"/>
      <c r="T27" s="154"/>
      <c r="U27" s="154"/>
      <c r="V27" s="154"/>
      <c r="W27" s="154"/>
      <c r="X27" s="154"/>
      <c r="Y27" s="155"/>
      <c r="Z27" s="155"/>
      <c r="AA27" s="155"/>
      <c r="AB27" s="155"/>
      <c r="AC27" s="155"/>
      <c r="AD27" s="155"/>
      <c r="AE27" s="155"/>
    </row>
    <row r="28" spans="1:31" s="156" customFormat="1" ht="39.6">
      <c r="A28" s="58">
        <v>3</v>
      </c>
      <c r="B28" s="59" t="s">
        <v>383</v>
      </c>
      <c r="C28" s="9"/>
      <c r="D28" s="9"/>
      <c r="E28" s="9"/>
      <c r="F28" s="9"/>
      <c r="G28" s="9"/>
      <c r="H28" s="9"/>
      <c r="I28" s="9"/>
      <c r="J28" s="112"/>
      <c r="K28" s="59" t="s">
        <v>414</v>
      </c>
      <c r="L28" s="152"/>
      <c r="M28" s="9"/>
      <c r="N28" s="153"/>
      <c r="O28" s="153"/>
      <c r="P28" s="153"/>
      <c r="Q28" s="153"/>
      <c r="R28" s="153"/>
      <c r="S28" s="154"/>
      <c r="T28" s="154"/>
      <c r="U28" s="154"/>
      <c r="V28" s="154"/>
      <c r="W28" s="154"/>
      <c r="X28" s="154"/>
      <c r="Y28" s="155"/>
      <c r="Z28" s="155"/>
      <c r="AA28" s="155"/>
      <c r="AB28" s="155"/>
      <c r="AC28" s="155"/>
      <c r="AD28" s="155"/>
      <c r="AE28" s="155"/>
    </row>
    <row r="29" spans="1:31" s="156" customFormat="1" ht="39.6">
      <c r="A29" s="58">
        <v>4</v>
      </c>
      <c r="B29" s="59" t="s">
        <v>384</v>
      </c>
      <c r="C29" s="9"/>
      <c r="D29" s="9"/>
      <c r="E29" s="9"/>
      <c r="F29" s="9"/>
      <c r="G29" s="9"/>
      <c r="H29" s="9"/>
      <c r="I29" s="9"/>
      <c r="J29" s="112"/>
      <c r="K29" s="59" t="s">
        <v>415</v>
      </c>
      <c r="L29" s="152"/>
      <c r="M29" s="9"/>
      <c r="N29" s="153"/>
      <c r="O29" s="153"/>
      <c r="P29" s="153"/>
      <c r="Q29" s="153"/>
      <c r="R29" s="153"/>
      <c r="S29" s="154"/>
      <c r="T29" s="154"/>
      <c r="U29" s="154"/>
      <c r="V29" s="154"/>
      <c r="W29" s="154"/>
      <c r="X29" s="154"/>
      <c r="Y29" s="155"/>
      <c r="Z29" s="155"/>
      <c r="AA29" s="155"/>
      <c r="AB29" s="155"/>
      <c r="AC29" s="155"/>
      <c r="AD29" s="155"/>
      <c r="AE29" s="155"/>
    </row>
    <row r="30" spans="1:31" s="156" customFormat="1" ht="19.8">
      <c r="A30" s="58">
        <v>5</v>
      </c>
      <c r="B30" s="59" t="s">
        <v>385</v>
      </c>
      <c r="C30" s="9"/>
      <c r="D30" s="9"/>
      <c r="E30" s="9"/>
      <c r="F30" s="9"/>
      <c r="G30" s="9"/>
      <c r="H30" s="9"/>
      <c r="I30" s="9"/>
      <c r="J30" s="112"/>
      <c r="K30" s="59" t="s">
        <v>416</v>
      </c>
      <c r="L30" s="152"/>
      <c r="M30" s="9"/>
      <c r="N30" s="153"/>
      <c r="O30" s="153"/>
      <c r="P30" s="153"/>
      <c r="Q30" s="153"/>
      <c r="R30" s="153"/>
      <c r="S30" s="154"/>
      <c r="T30" s="154"/>
      <c r="U30" s="154"/>
      <c r="V30" s="154"/>
      <c r="W30" s="154"/>
      <c r="X30" s="154"/>
      <c r="Y30" s="155"/>
      <c r="Z30" s="155"/>
      <c r="AA30" s="155"/>
      <c r="AB30" s="155"/>
      <c r="AC30" s="155"/>
      <c r="AD30" s="155"/>
      <c r="AE30" s="155"/>
    </row>
    <row r="31" spans="1:31" s="156" customFormat="1" ht="39.6">
      <c r="A31" s="58">
        <v>6</v>
      </c>
      <c r="B31" s="59" t="s">
        <v>386</v>
      </c>
      <c r="C31" s="9"/>
      <c r="D31" s="9"/>
      <c r="E31" s="9"/>
      <c r="F31" s="9"/>
      <c r="G31" s="9"/>
      <c r="H31" s="9"/>
      <c r="I31" s="9"/>
      <c r="J31" s="112"/>
      <c r="K31" s="59" t="s">
        <v>417</v>
      </c>
      <c r="L31" s="152"/>
      <c r="M31" s="9"/>
      <c r="N31" s="153"/>
      <c r="O31" s="153"/>
      <c r="P31" s="153"/>
      <c r="Q31" s="153"/>
      <c r="R31" s="153"/>
      <c r="S31" s="154"/>
      <c r="T31" s="154"/>
      <c r="U31" s="154"/>
      <c r="V31" s="154"/>
      <c r="W31" s="154"/>
      <c r="X31" s="154"/>
      <c r="Y31" s="155"/>
      <c r="Z31" s="155"/>
      <c r="AA31" s="155"/>
      <c r="AB31" s="155"/>
      <c r="AC31" s="155"/>
      <c r="AD31" s="155"/>
      <c r="AE31" s="155"/>
    </row>
    <row r="32" spans="1:31" s="156" customFormat="1" ht="39.6">
      <c r="A32" s="58">
        <v>7</v>
      </c>
      <c r="B32" s="59" t="s">
        <v>387</v>
      </c>
      <c r="C32" s="9"/>
      <c r="D32" s="9"/>
      <c r="E32" s="9"/>
      <c r="F32" s="9"/>
      <c r="G32" s="9"/>
      <c r="H32" s="9"/>
      <c r="I32" s="9"/>
      <c r="J32" s="112"/>
      <c r="K32" s="59" t="s">
        <v>418</v>
      </c>
      <c r="L32" s="152"/>
      <c r="M32" s="9"/>
      <c r="N32" s="153"/>
      <c r="O32" s="153"/>
      <c r="P32" s="153"/>
      <c r="Q32" s="153"/>
      <c r="R32" s="153"/>
      <c r="S32" s="154"/>
      <c r="T32" s="154"/>
      <c r="U32" s="154"/>
      <c r="V32" s="154"/>
      <c r="W32" s="154"/>
      <c r="X32" s="154"/>
      <c r="Y32" s="155"/>
      <c r="Z32" s="155"/>
      <c r="AA32" s="155"/>
      <c r="AB32" s="155"/>
      <c r="AC32" s="155"/>
      <c r="AD32" s="155"/>
      <c r="AE32" s="155"/>
    </row>
    <row r="33" spans="1:31" s="156" customFormat="1" ht="19.8">
      <c r="A33" s="58">
        <v>8</v>
      </c>
      <c r="B33" s="59" t="s">
        <v>388</v>
      </c>
      <c r="C33" s="9"/>
      <c r="D33" s="9"/>
      <c r="E33" s="9"/>
      <c r="F33" s="9"/>
      <c r="G33" s="9"/>
      <c r="H33" s="9"/>
      <c r="I33" s="9"/>
      <c r="J33" s="112"/>
      <c r="K33" s="59" t="s">
        <v>419</v>
      </c>
      <c r="L33" s="152"/>
      <c r="M33" s="9"/>
      <c r="N33" s="153"/>
      <c r="O33" s="153"/>
      <c r="P33" s="153"/>
      <c r="Q33" s="153"/>
      <c r="R33" s="153"/>
      <c r="S33" s="154"/>
      <c r="T33" s="154"/>
      <c r="U33" s="154"/>
      <c r="V33" s="154"/>
      <c r="W33" s="154"/>
      <c r="X33" s="154"/>
      <c r="Y33" s="155"/>
      <c r="Z33" s="155"/>
      <c r="AA33" s="155"/>
      <c r="AB33" s="155"/>
      <c r="AC33" s="155"/>
      <c r="AD33" s="155"/>
      <c r="AE33" s="155"/>
    </row>
    <row r="34" spans="1:31" s="156" customFormat="1" ht="19.8">
      <c r="A34" s="58">
        <v>9</v>
      </c>
      <c r="B34" s="59" t="s">
        <v>389</v>
      </c>
      <c r="C34" s="9"/>
      <c r="D34" s="9"/>
      <c r="E34" s="9"/>
      <c r="F34" s="9"/>
      <c r="G34" s="9"/>
      <c r="H34" s="9"/>
      <c r="I34" s="9"/>
      <c r="J34" s="112"/>
      <c r="K34" s="59" t="s">
        <v>420</v>
      </c>
      <c r="L34" s="152"/>
      <c r="M34" s="9"/>
      <c r="N34" s="153"/>
      <c r="O34" s="153"/>
      <c r="P34" s="153"/>
      <c r="Q34" s="153"/>
      <c r="R34" s="153"/>
      <c r="S34" s="154"/>
      <c r="T34" s="154"/>
      <c r="U34" s="154"/>
      <c r="V34" s="154"/>
      <c r="W34" s="154"/>
      <c r="X34" s="154"/>
      <c r="Y34" s="155"/>
      <c r="Z34" s="155"/>
      <c r="AA34" s="155"/>
      <c r="AB34" s="155"/>
      <c r="AC34" s="155"/>
      <c r="AD34" s="155"/>
      <c r="AE34" s="155"/>
    </row>
    <row r="35" spans="1:31" s="156" customFormat="1" ht="39.6">
      <c r="A35" s="58">
        <v>10</v>
      </c>
      <c r="B35" s="59" t="s">
        <v>390</v>
      </c>
      <c r="C35" s="9"/>
      <c r="D35" s="9"/>
      <c r="E35" s="9"/>
      <c r="F35" s="9"/>
      <c r="G35" s="9"/>
      <c r="H35" s="9"/>
      <c r="I35" s="9"/>
      <c r="J35" s="112"/>
      <c r="K35" s="59" t="s">
        <v>421</v>
      </c>
      <c r="L35" s="152"/>
      <c r="M35" s="9"/>
      <c r="N35" s="153"/>
      <c r="O35" s="153"/>
      <c r="P35" s="153"/>
      <c r="Q35" s="153"/>
      <c r="R35" s="153"/>
      <c r="S35" s="154"/>
      <c r="T35" s="154"/>
      <c r="U35" s="154"/>
      <c r="V35" s="154"/>
      <c r="W35" s="154"/>
      <c r="X35" s="154"/>
      <c r="Y35" s="155"/>
      <c r="Z35" s="155"/>
      <c r="AA35" s="155"/>
      <c r="AB35" s="155"/>
      <c r="AC35" s="155"/>
      <c r="AD35" s="155"/>
      <c r="AE35" s="155"/>
    </row>
    <row r="36" spans="1:31" s="156" customFormat="1" ht="39.6">
      <c r="A36" s="58">
        <v>11</v>
      </c>
      <c r="B36" s="59" t="s">
        <v>391</v>
      </c>
      <c r="C36" s="9"/>
      <c r="D36" s="9"/>
      <c r="E36" s="9"/>
      <c r="F36" s="9"/>
      <c r="G36" s="9"/>
      <c r="H36" s="9"/>
      <c r="I36" s="9"/>
      <c r="J36" s="112"/>
      <c r="K36" s="59" t="s">
        <v>422</v>
      </c>
      <c r="L36" s="152"/>
      <c r="M36" s="9"/>
      <c r="N36" s="153"/>
      <c r="O36" s="153"/>
      <c r="P36" s="153"/>
      <c r="Q36" s="153"/>
      <c r="R36" s="153"/>
      <c r="S36" s="154"/>
      <c r="T36" s="154"/>
      <c r="U36" s="154"/>
      <c r="V36" s="154"/>
      <c r="W36" s="154"/>
      <c r="X36" s="154"/>
      <c r="Y36" s="155"/>
      <c r="Z36" s="155"/>
      <c r="AA36" s="155"/>
      <c r="AB36" s="155"/>
      <c r="AC36" s="155"/>
      <c r="AD36" s="155"/>
      <c r="AE36" s="155"/>
    </row>
    <row r="37" spans="1:31" s="156" customFormat="1" ht="39.6">
      <c r="A37" s="58">
        <v>12</v>
      </c>
      <c r="B37" s="59" t="s">
        <v>392</v>
      </c>
      <c r="C37" s="9"/>
      <c r="D37" s="9"/>
      <c r="E37" s="9"/>
      <c r="F37" s="9"/>
      <c r="G37" s="9"/>
      <c r="H37" s="9"/>
      <c r="I37" s="9"/>
      <c r="J37" s="112"/>
      <c r="K37" s="59" t="s">
        <v>423</v>
      </c>
      <c r="L37" s="152"/>
      <c r="M37" s="9"/>
      <c r="N37" s="153"/>
      <c r="O37" s="153"/>
      <c r="P37" s="153"/>
      <c r="Q37" s="153"/>
      <c r="R37" s="153"/>
      <c r="S37" s="154"/>
      <c r="T37" s="154"/>
      <c r="U37" s="154"/>
      <c r="V37" s="154"/>
      <c r="W37" s="154"/>
      <c r="X37" s="154"/>
      <c r="Y37" s="155"/>
      <c r="Z37" s="155"/>
      <c r="AA37" s="155"/>
      <c r="AB37" s="155"/>
      <c r="AC37" s="155"/>
      <c r="AD37" s="155"/>
      <c r="AE37" s="155"/>
    </row>
    <row r="38" spans="1:31" s="156" customFormat="1" ht="39.6">
      <c r="A38" s="58">
        <v>13</v>
      </c>
      <c r="B38" s="59" t="s">
        <v>393</v>
      </c>
      <c r="C38" s="9"/>
      <c r="D38" s="9"/>
      <c r="E38" s="9"/>
      <c r="F38" s="9"/>
      <c r="G38" s="9"/>
      <c r="H38" s="9"/>
      <c r="I38" s="9"/>
      <c r="J38" s="112"/>
      <c r="K38" s="59" t="s">
        <v>424</v>
      </c>
      <c r="L38" s="152"/>
      <c r="M38" s="9"/>
      <c r="N38" s="153"/>
      <c r="O38" s="153"/>
      <c r="P38" s="153"/>
      <c r="Q38" s="153"/>
      <c r="R38" s="153"/>
      <c r="S38" s="154"/>
      <c r="T38" s="154"/>
      <c r="U38" s="154"/>
      <c r="V38" s="154"/>
      <c r="W38" s="154"/>
      <c r="X38" s="154"/>
      <c r="Y38" s="155"/>
      <c r="Z38" s="155"/>
      <c r="AA38" s="155"/>
      <c r="AB38" s="155"/>
      <c r="AC38" s="155"/>
      <c r="AD38" s="155"/>
      <c r="AE38" s="155"/>
    </row>
    <row r="39" spans="1:31" s="156" customFormat="1" ht="19.8">
      <c r="A39" s="58">
        <v>14</v>
      </c>
      <c r="B39" s="59" t="s">
        <v>394</v>
      </c>
      <c r="C39" s="9"/>
      <c r="D39" s="9"/>
      <c r="E39" s="9"/>
      <c r="F39" s="9"/>
      <c r="G39" s="9"/>
      <c r="H39" s="9"/>
      <c r="I39" s="9"/>
      <c r="J39" s="112"/>
      <c r="K39" s="59" t="s">
        <v>425</v>
      </c>
      <c r="L39" s="152"/>
      <c r="M39" s="9"/>
      <c r="N39" s="153"/>
      <c r="O39" s="153"/>
      <c r="P39" s="153"/>
      <c r="Q39" s="153"/>
      <c r="R39" s="153"/>
      <c r="S39" s="154"/>
      <c r="T39" s="154"/>
      <c r="U39" s="154"/>
      <c r="V39" s="154"/>
      <c r="W39" s="154"/>
      <c r="X39" s="154"/>
      <c r="Y39" s="155"/>
      <c r="Z39" s="155"/>
      <c r="AA39" s="155"/>
      <c r="AB39" s="155"/>
      <c r="AC39" s="155"/>
      <c r="AD39" s="155"/>
      <c r="AE39" s="155"/>
    </row>
    <row r="40" spans="1:31" s="156" customFormat="1" ht="39.6">
      <c r="A40" s="58">
        <v>15</v>
      </c>
      <c r="B40" s="59" t="s">
        <v>395</v>
      </c>
      <c r="C40" s="9"/>
      <c r="D40" s="9"/>
      <c r="E40" s="9"/>
      <c r="F40" s="9"/>
      <c r="G40" s="9"/>
      <c r="H40" s="9"/>
      <c r="I40" s="9"/>
      <c r="J40" s="112"/>
      <c r="K40" s="59" t="s">
        <v>426</v>
      </c>
      <c r="L40" s="152"/>
      <c r="M40" s="9"/>
      <c r="N40" s="153"/>
      <c r="O40" s="153"/>
      <c r="P40" s="153"/>
      <c r="Q40" s="153"/>
      <c r="R40" s="153"/>
      <c r="S40" s="154"/>
      <c r="T40" s="154"/>
      <c r="U40" s="154"/>
      <c r="V40" s="154"/>
      <c r="W40" s="154"/>
      <c r="X40" s="154"/>
      <c r="Y40" s="155"/>
      <c r="Z40" s="155"/>
      <c r="AA40" s="155"/>
      <c r="AB40" s="155"/>
      <c r="AC40" s="155"/>
      <c r="AD40" s="155"/>
      <c r="AE40" s="155"/>
    </row>
    <row r="41" spans="1:31" s="156" customFormat="1" ht="19.8">
      <c r="A41" s="58">
        <v>16</v>
      </c>
      <c r="B41" s="59" t="s">
        <v>396</v>
      </c>
      <c r="C41" s="9"/>
      <c r="D41" s="9"/>
      <c r="E41" s="9"/>
      <c r="F41" s="9"/>
      <c r="G41" s="9"/>
      <c r="H41" s="9"/>
      <c r="I41" s="9"/>
      <c r="J41" s="112"/>
      <c r="K41" s="59" t="s">
        <v>427</v>
      </c>
      <c r="L41" s="152"/>
      <c r="M41" s="9"/>
      <c r="N41" s="153"/>
      <c r="O41" s="153"/>
      <c r="P41" s="153"/>
      <c r="Q41" s="153"/>
      <c r="R41" s="153"/>
      <c r="S41" s="154"/>
      <c r="T41" s="154"/>
      <c r="U41" s="154"/>
      <c r="V41" s="154"/>
      <c r="W41" s="154"/>
      <c r="X41" s="154"/>
      <c r="Y41" s="155"/>
      <c r="Z41" s="155"/>
      <c r="AA41" s="155"/>
      <c r="AB41" s="155"/>
      <c r="AC41" s="155"/>
      <c r="AD41" s="155"/>
      <c r="AE41" s="155"/>
    </row>
    <row r="42" spans="1:31" s="156" customFormat="1" ht="59.4">
      <c r="A42" s="58">
        <v>17</v>
      </c>
      <c r="B42" s="59" t="s">
        <v>397</v>
      </c>
      <c r="C42" s="9"/>
      <c r="D42" s="9"/>
      <c r="E42" s="9"/>
      <c r="F42" s="9"/>
      <c r="G42" s="9"/>
      <c r="H42" s="9"/>
      <c r="I42" s="9"/>
      <c r="J42" s="112"/>
      <c r="K42" s="59" t="s">
        <v>428</v>
      </c>
      <c r="L42" s="152"/>
      <c r="M42" s="9"/>
      <c r="N42" s="153"/>
      <c r="O42" s="153"/>
      <c r="P42" s="153"/>
      <c r="Q42" s="153"/>
      <c r="R42" s="153"/>
      <c r="S42" s="154"/>
      <c r="T42" s="154"/>
      <c r="U42" s="154"/>
      <c r="V42" s="154"/>
      <c r="W42" s="154"/>
      <c r="X42" s="154"/>
      <c r="Y42" s="155"/>
      <c r="Z42" s="155"/>
      <c r="AA42" s="155"/>
      <c r="AB42" s="155"/>
      <c r="AC42" s="155"/>
      <c r="AD42" s="155"/>
      <c r="AE42" s="155"/>
    </row>
    <row r="43" spans="1:31" s="156" customFormat="1" ht="19.8">
      <c r="A43" s="58">
        <v>18</v>
      </c>
      <c r="B43" s="59" t="s">
        <v>398</v>
      </c>
      <c r="C43" s="9"/>
      <c r="D43" s="9"/>
      <c r="E43" s="9"/>
      <c r="F43" s="9"/>
      <c r="G43" s="9"/>
      <c r="H43" s="9"/>
      <c r="I43" s="9"/>
      <c r="J43" s="112"/>
      <c r="K43" s="59" t="s">
        <v>429</v>
      </c>
      <c r="L43" s="152"/>
      <c r="M43" s="9"/>
      <c r="N43" s="153"/>
      <c r="O43" s="153"/>
      <c r="P43" s="153"/>
      <c r="Q43" s="153"/>
      <c r="R43" s="153"/>
      <c r="S43" s="154"/>
      <c r="T43" s="154"/>
      <c r="U43" s="154"/>
      <c r="V43" s="154"/>
      <c r="W43" s="154"/>
      <c r="X43" s="154"/>
      <c r="Y43" s="155"/>
      <c r="Z43" s="155"/>
      <c r="AA43" s="155"/>
      <c r="AB43" s="155"/>
      <c r="AC43" s="155"/>
      <c r="AD43" s="155"/>
      <c r="AE43" s="155"/>
    </row>
    <row r="44" spans="1:31" s="156" customFormat="1" ht="39.6">
      <c r="A44" s="58">
        <v>19</v>
      </c>
      <c r="B44" s="59" t="s">
        <v>399</v>
      </c>
      <c r="C44" s="9"/>
      <c r="D44" s="9"/>
      <c r="E44" s="9"/>
      <c r="F44" s="9"/>
      <c r="G44" s="9"/>
      <c r="H44" s="9"/>
      <c r="I44" s="9"/>
      <c r="J44" s="112"/>
      <c r="K44" s="59" t="s">
        <v>430</v>
      </c>
      <c r="L44" s="152"/>
      <c r="M44" s="9"/>
      <c r="N44" s="153"/>
      <c r="O44" s="153"/>
      <c r="P44" s="153"/>
      <c r="Q44" s="153"/>
      <c r="R44" s="153"/>
      <c r="S44" s="154"/>
      <c r="T44" s="154"/>
      <c r="U44" s="154"/>
      <c r="V44" s="154"/>
      <c r="W44" s="154"/>
      <c r="X44" s="154"/>
      <c r="Y44" s="155"/>
      <c r="Z44" s="155"/>
      <c r="AA44" s="155"/>
      <c r="AB44" s="155"/>
      <c r="AC44" s="155"/>
      <c r="AD44" s="155"/>
      <c r="AE44" s="155"/>
    </row>
    <row r="45" spans="1:31" s="156" customFormat="1" ht="39.6">
      <c r="A45" s="58">
        <v>20</v>
      </c>
      <c r="B45" s="59" t="s">
        <v>400</v>
      </c>
      <c r="C45" s="9"/>
      <c r="D45" s="9"/>
      <c r="E45" s="9"/>
      <c r="F45" s="9"/>
      <c r="G45" s="9"/>
      <c r="H45" s="9"/>
      <c r="I45" s="9"/>
      <c r="J45" s="112"/>
      <c r="K45" s="59" t="s">
        <v>431</v>
      </c>
      <c r="L45" s="152"/>
      <c r="M45" s="9"/>
      <c r="N45" s="153"/>
      <c r="O45" s="153"/>
      <c r="P45" s="153"/>
      <c r="Q45" s="153"/>
      <c r="R45" s="153"/>
      <c r="S45" s="154"/>
      <c r="T45" s="154"/>
      <c r="U45" s="154"/>
      <c r="V45" s="154"/>
      <c r="W45" s="154"/>
      <c r="X45" s="154"/>
      <c r="Y45" s="155"/>
      <c r="Z45" s="155"/>
      <c r="AA45" s="155"/>
      <c r="AB45" s="155"/>
      <c r="AC45" s="155"/>
      <c r="AD45" s="155"/>
      <c r="AE45" s="155"/>
    </row>
    <row r="46" spans="1:31" s="156" customFormat="1" ht="19.8">
      <c r="A46" s="58">
        <v>21</v>
      </c>
      <c r="B46" s="59" t="s">
        <v>401</v>
      </c>
      <c r="C46" s="9"/>
      <c r="D46" s="9"/>
      <c r="E46" s="9"/>
      <c r="F46" s="9"/>
      <c r="G46" s="9"/>
      <c r="H46" s="9"/>
      <c r="I46" s="9"/>
      <c r="J46" s="112"/>
      <c r="K46" s="59" t="s">
        <v>432</v>
      </c>
      <c r="L46" s="152"/>
      <c r="M46" s="9"/>
      <c r="N46" s="153"/>
      <c r="O46" s="153"/>
      <c r="P46" s="153"/>
      <c r="Q46" s="153"/>
      <c r="R46" s="153"/>
      <c r="S46" s="154"/>
      <c r="T46" s="154"/>
      <c r="U46" s="154"/>
      <c r="V46" s="154"/>
      <c r="W46" s="154"/>
      <c r="X46" s="154"/>
      <c r="Y46" s="155"/>
      <c r="Z46" s="155"/>
      <c r="AA46" s="155"/>
      <c r="AB46" s="155"/>
      <c r="AC46" s="155"/>
      <c r="AD46" s="155"/>
      <c r="AE46" s="155"/>
    </row>
    <row r="47" spans="1:31" s="156" customFormat="1" ht="19.8">
      <c r="A47" s="58">
        <v>22</v>
      </c>
      <c r="B47" s="59" t="s">
        <v>402</v>
      </c>
      <c r="C47" s="9"/>
      <c r="D47" s="9"/>
      <c r="E47" s="9"/>
      <c r="F47" s="9"/>
      <c r="G47" s="9"/>
      <c r="H47" s="9"/>
      <c r="I47" s="9"/>
      <c r="J47" s="112"/>
      <c r="K47" s="59" t="s">
        <v>433</v>
      </c>
      <c r="L47" s="152"/>
      <c r="M47" s="9"/>
      <c r="N47" s="153"/>
      <c r="O47" s="153"/>
      <c r="P47" s="153"/>
      <c r="Q47" s="153"/>
      <c r="R47" s="153"/>
      <c r="S47" s="154"/>
      <c r="T47" s="154"/>
      <c r="U47" s="154"/>
      <c r="V47" s="154"/>
      <c r="W47" s="154"/>
      <c r="X47" s="154"/>
      <c r="Y47" s="155"/>
      <c r="Z47" s="155"/>
      <c r="AA47" s="155"/>
      <c r="AB47" s="155"/>
      <c r="AC47" s="155"/>
      <c r="AD47" s="155"/>
      <c r="AE47" s="155"/>
    </row>
    <row r="48" spans="1:31" s="156" customFormat="1" ht="19.8">
      <c r="A48" s="58">
        <v>23</v>
      </c>
      <c r="B48" s="59" t="s">
        <v>403</v>
      </c>
      <c r="C48" s="9"/>
      <c r="D48" s="9"/>
      <c r="E48" s="9"/>
      <c r="F48" s="9"/>
      <c r="G48" s="9"/>
      <c r="H48" s="9"/>
      <c r="I48" s="9"/>
      <c r="J48" s="112"/>
      <c r="K48" s="119"/>
      <c r="L48" s="152"/>
      <c r="M48" s="9"/>
      <c r="N48" s="153"/>
      <c r="O48" s="153"/>
      <c r="P48" s="153"/>
      <c r="Q48" s="153"/>
      <c r="R48" s="153"/>
      <c r="S48" s="154"/>
      <c r="T48" s="154"/>
      <c r="U48" s="154"/>
      <c r="V48" s="154"/>
      <c r="W48" s="154"/>
      <c r="X48" s="154"/>
      <c r="Y48" s="155"/>
      <c r="Z48" s="155"/>
      <c r="AA48" s="155"/>
      <c r="AB48" s="155"/>
      <c r="AC48" s="155"/>
      <c r="AD48" s="155"/>
      <c r="AE48" s="155"/>
    </row>
    <row r="49" spans="1:31" s="156" customFormat="1" ht="19.8">
      <c r="A49" s="58">
        <v>24</v>
      </c>
      <c r="B49" s="59" t="s">
        <v>404</v>
      </c>
      <c r="C49" s="9"/>
      <c r="D49" s="9"/>
      <c r="E49" s="9"/>
      <c r="F49" s="9"/>
      <c r="G49" s="9"/>
      <c r="H49" s="9"/>
      <c r="I49" s="9"/>
      <c r="J49" s="112"/>
      <c r="K49" s="112"/>
      <c r="L49" s="152"/>
      <c r="M49" s="9"/>
      <c r="N49" s="153"/>
      <c r="O49" s="153"/>
      <c r="P49" s="153"/>
      <c r="Q49" s="153"/>
      <c r="R49" s="153"/>
      <c r="S49" s="154"/>
      <c r="T49" s="154"/>
      <c r="U49" s="154"/>
      <c r="V49" s="154"/>
      <c r="W49" s="154"/>
      <c r="X49" s="154"/>
      <c r="Y49" s="155"/>
      <c r="Z49" s="155"/>
      <c r="AA49" s="155"/>
      <c r="AB49" s="155"/>
      <c r="AC49" s="155"/>
      <c r="AD49" s="155"/>
      <c r="AE49" s="155"/>
    </row>
    <row r="50" spans="1:31" s="156" customFormat="1" ht="19.8">
      <c r="A50" s="58">
        <v>25</v>
      </c>
      <c r="B50" s="59" t="s">
        <v>405</v>
      </c>
      <c r="C50" s="9"/>
      <c r="D50" s="9"/>
      <c r="E50" s="9"/>
      <c r="F50" s="9"/>
      <c r="G50" s="9"/>
      <c r="H50" s="9"/>
      <c r="I50" s="9"/>
      <c r="J50" s="112"/>
      <c r="K50" s="112"/>
      <c r="L50" s="152"/>
      <c r="M50" s="9"/>
      <c r="N50" s="153"/>
      <c r="O50" s="153"/>
      <c r="P50" s="153"/>
      <c r="Q50" s="153"/>
      <c r="R50" s="153"/>
      <c r="S50" s="154"/>
      <c r="T50" s="154"/>
      <c r="U50" s="154"/>
      <c r="V50" s="154"/>
      <c r="W50" s="154"/>
      <c r="X50" s="154"/>
      <c r="Y50" s="155"/>
      <c r="Z50" s="155"/>
      <c r="AA50" s="155"/>
      <c r="AB50" s="155"/>
      <c r="AC50" s="155"/>
      <c r="AD50" s="155"/>
      <c r="AE50" s="155"/>
    </row>
    <row r="51" spans="1:31" s="156" customFormat="1" ht="19.8">
      <c r="A51" s="58">
        <v>26</v>
      </c>
      <c r="B51" s="59" t="s">
        <v>406</v>
      </c>
      <c r="C51" s="9"/>
      <c r="D51" s="9"/>
      <c r="E51" s="9"/>
      <c r="F51" s="9"/>
      <c r="G51" s="9"/>
      <c r="H51" s="9"/>
      <c r="I51" s="9"/>
      <c r="J51" s="112"/>
      <c r="K51" s="112"/>
      <c r="L51" s="152"/>
      <c r="M51" s="9"/>
      <c r="N51" s="153"/>
      <c r="O51" s="153"/>
      <c r="P51" s="153"/>
      <c r="Q51" s="153"/>
      <c r="R51" s="153"/>
      <c r="S51" s="154"/>
      <c r="T51" s="154"/>
      <c r="U51" s="154"/>
      <c r="V51" s="154"/>
      <c r="W51" s="154"/>
      <c r="X51" s="154"/>
      <c r="Y51" s="155"/>
      <c r="Z51" s="155"/>
      <c r="AA51" s="155"/>
      <c r="AB51" s="155"/>
      <c r="AC51" s="155"/>
      <c r="AD51" s="155"/>
      <c r="AE51" s="155"/>
    </row>
    <row r="52" spans="1:31" s="156" customFormat="1" ht="39.6">
      <c r="A52" s="58">
        <v>27</v>
      </c>
      <c r="B52" s="59" t="s">
        <v>407</v>
      </c>
      <c r="C52" s="9"/>
      <c r="D52" s="9"/>
      <c r="E52" s="9"/>
      <c r="F52" s="9"/>
      <c r="G52" s="9"/>
      <c r="H52" s="9"/>
      <c r="I52" s="9"/>
      <c r="J52" s="112"/>
      <c r="K52" s="112"/>
      <c r="L52" s="152"/>
      <c r="M52" s="9"/>
      <c r="N52" s="153"/>
      <c r="O52" s="153"/>
      <c r="P52" s="153"/>
      <c r="Q52" s="153"/>
      <c r="R52" s="153"/>
      <c r="S52" s="154"/>
      <c r="T52" s="154"/>
      <c r="U52" s="154"/>
      <c r="V52" s="154"/>
      <c r="W52" s="154"/>
      <c r="X52" s="154"/>
      <c r="Y52" s="155"/>
      <c r="Z52" s="155"/>
      <c r="AA52" s="155"/>
      <c r="AB52" s="155"/>
      <c r="AC52" s="155"/>
      <c r="AD52" s="155"/>
      <c r="AE52" s="155"/>
    </row>
    <row r="53" spans="1:31" s="156" customFormat="1" ht="39.6">
      <c r="A53" s="58">
        <v>28</v>
      </c>
      <c r="B53" s="59" t="s">
        <v>408</v>
      </c>
      <c r="C53" s="9"/>
      <c r="D53" s="9"/>
      <c r="E53" s="9"/>
      <c r="F53" s="9"/>
      <c r="G53" s="9"/>
      <c r="H53" s="9"/>
      <c r="I53" s="9"/>
      <c r="J53" s="112"/>
      <c r="K53" s="112"/>
      <c r="L53" s="152"/>
      <c r="M53" s="9"/>
      <c r="N53" s="153"/>
      <c r="O53" s="153"/>
      <c r="P53" s="153"/>
      <c r="Q53" s="153"/>
      <c r="R53" s="153"/>
      <c r="S53" s="154"/>
      <c r="T53" s="154"/>
      <c r="U53" s="154"/>
      <c r="V53" s="154"/>
      <c r="W53" s="154"/>
      <c r="X53" s="154"/>
      <c r="Y53" s="155"/>
      <c r="Z53" s="155"/>
      <c r="AA53" s="155"/>
      <c r="AB53" s="155"/>
      <c r="AC53" s="155"/>
      <c r="AD53" s="155"/>
      <c r="AE53" s="155"/>
    </row>
    <row r="54" spans="1:31" s="156" customFormat="1">
      <c r="A54" s="9"/>
      <c r="B54" s="112"/>
      <c r="C54" s="9"/>
      <c r="D54" s="9"/>
      <c r="E54" s="9"/>
      <c r="F54" s="9"/>
      <c r="G54" s="9"/>
      <c r="H54" s="9"/>
      <c r="I54" s="9"/>
      <c r="J54" s="112"/>
      <c r="K54" s="112"/>
      <c r="L54" s="152"/>
      <c r="M54" s="9"/>
      <c r="N54" s="153"/>
      <c r="O54" s="153"/>
      <c r="P54" s="153"/>
      <c r="Q54" s="153"/>
      <c r="R54" s="153"/>
      <c r="S54" s="154"/>
      <c r="T54" s="154"/>
      <c r="U54" s="154"/>
      <c r="V54" s="154"/>
      <c r="W54" s="154"/>
      <c r="X54" s="154"/>
      <c r="Y54" s="155"/>
      <c r="Z54" s="157"/>
      <c r="AA54" s="157"/>
      <c r="AB54" s="157"/>
      <c r="AC54" s="157"/>
      <c r="AD54" s="157"/>
      <c r="AE54" s="157"/>
    </row>
    <row r="55" spans="1:31">
      <c r="J55" s="112"/>
      <c r="K55" s="112"/>
      <c r="Z55" s="157"/>
      <c r="AA55" s="157"/>
      <c r="AB55" s="157"/>
      <c r="AC55" s="157"/>
      <c r="AD55" s="157"/>
      <c r="AE55" s="157"/>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N4:R22">
    <cfRule type="cellIs" dxfId="222" priority="1" operator="equal">
      <formula>"無須填寫"</formula>
    </cfRule>
  </conditionalFormatting>
  <conditionalFormatting sqref="S4:T22">
    <cfRule type="containsText" dxfId="221" priority="11" operator="containsText" text="0">
      <formula>NOT(ISERROR(SEARCH("0",S4)))</formula>
    </cfRule>
  </conditionalFormatting>
  <conditionalFormatting sqref="U4:U22">
    <cfRule type="containsText" dxfId="220" priority="10" operator="containsText" text="0">
      <formula>NOT(ISERROR(SEARCH("0",U4)))</formula>
    </cfRule>
  </conditionalFormatting>
  <conditionalFormatting sqref="V4:V22">
    <cfRule type="containsText" dxfId="219" priority="9" operator="containsText" text="1">
      <formula>NOT(ISERROR(SEARCH("1",V4)))</formula>
    </cfRule>
  </conditionalFormatting>
  <conditionalFormatting sqref="W4:W22 A23">
    <cfRule type="containsText" dxfId="218" priority="8" operator="containsText" text="Y">
      <formula>NOT(ISERROR(SEARCH("Y",A4)))</formula>
    </cfRule>
  </conditionalFormatting>
  <conditionalFormatting sqref="AC4:AE4">
    <cfRule type="cellIs" dxfId="217" priority="6" stopIfTrue="1" operator="equal">
      <formula>"身份空白"</formula>
    </cfRule>
    <cfRule type="cellIs" dxfId="216" priority="7"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4"/>
  <dimension ref="A1:AE55"/>
  <sheetViews>
    <sheetView zoomScale="64" zoomScaleNormal="64" workbookViewId="0">
      <pane xSplit="2" ySplit="3" topLeftCell="C6"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5.77734375" style="8" customWidth="1"/>
    <col min="3" max="3" width="11.109375" style="7" customWidth="1"/>
    <col min="4" max="4" width="12.5546875" style="7" customWidth="1"/>
    <col min="5" max="5" width="11.21875" style="7" customWidth="1"/>
    <col min="6" max="6" width="12.44140625" style="7" customWidth="1"/>
    <col min="7" max="7" width="14.77734375" style="7" customWidth="1"/>
    <col min="8" max="8" width="14.6640625" style="7" customWidth="1"/>
    <col min="9" max="9" width="10.77734375" style="7" customWidth="1"/>
    <col min="10" max="10" width="21.44140625" style="9" customWidth="1"/>
    <col min="11" max="11" width="28.109375" style="7" customWidth="1"/>
    <col min="12" max="12" width="21.77734375" style="10" customWidth="1"/>
    <col min="13" max="13" width="18.21875" style="7" customWidth="1"/>
    <col min="14" max="16" width="21.77734375" style="11" customWidth="1"/>
    <col min="17" max="17" width="18.109375" style="11" customWidth="1"/>
    <col min="18" max="18" width="25.5546875" style="11" customWidth="1"/>
    <col min="19" max="20" width="21.109375" style="138" customWidth="1"/>
    <col min="21" max="21" width="18.44140625" style="138" customWidth="1"/>
    <col min="22" max="22" width="20" style="138" customWidth="1"/>
    <col min="23" max="23" width="17" style="138" customWidth="1"/>
    <col min="24" max="24" width="19.5546875" style="138" customWidth="1"/>
    <col min="25" max="25" width="23.44140625" style="139" customWidth="1"/>
    <col min="26" max="31" width="24.77734375" style="140"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4.8"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691</v>
      </c>
      <c r="B3" s="56" t="s">
        <v>317</v>
      </c>
      <c r="C3" s="56" t="s">
        <v>318</v>
      </c>
      <c r="D3" s="56" t="s">
        <v>319</v>
      </c>
      <c r="E3" s="56" t="s">
        <v>731</v>
      </c>
      <c r="F3" s="56" t="s">
        <v>321</v>
      </c>
      <c r="G3" s="56" t="s">
        <v>322</v>
      </c>
      <c r="H3" s="56" t="s">
        <v>323</v>
      </c>
      <c r="I3" s="56" t="s">
        <v>324</v>
      </c>
      <c r="J3" s="56" t="s">
        <v>325</v>
      </c>
      <c r="K3" s="56" t="s">
        <v>434</v>
      </c>
      <c r="L3" s="57" t="s">
        <v>326</v>
      </c>
      <c r="M3" s="56" t="s">
        <v>732</v>
      </c>
      <c r="N3" s="86" t="s">
        <v>506</v>
      </c>
      <c r="O3" s="50" t="s">
        <v>507</v>
      </c>
      <c r="P3" s="50" t="s">
        <v>508</v>
      </c>
      <c r="Q3" s="50" t="s">
        <v>734</v>
      </c>
      <c r="R3" s="50" t="s">
        <v>510</v>
      </c>
      <c r="S3" s="87" t="s">
        <v>522</v>
      </c>
      <c r="T3" s="87" t="s">
        <v>511</v>
      </c>
      <c r="U3" s="87" t="s">
        <v>512</v>
      </c>
      <c r="V3" s="88" t="s">
        <v>513</v>
      </c>
      <c r="W3" s="87" t="s">
        <v>514</v>
      </c>
      <c r="X3" s="89" t="s">
        <v>108</v>
      </c>
      <c r="Y3" s="90" t="s">
        <v>515</v>
      </c>
      <c r="Z3" s="91" t="s">
        <v>516</v>
      </c>
      <c r="AA3" s="91" t="s">
        <v>517</v>
      </c>
      <c r="AB3" s="92" t="s">
        <v>518</v>
      </c>
      <c r="AC3" s="93" t="s">
        <v>519</v>
      </c>
      <c r="AD3" s="93" t="s">
        <v>520</v>
      </c>
      <c r="AE3" s="93" t="s">
        <v>521</v>
      </c>
    </row>
    <row r="4" spans="1:31" s="163" customFormat="1" ht="49.95" customHeight="1">
      <c r="A4" s="199">
        <v>1</v>
      </c>
      <c r="B4" s="201">
        <f>'步驟1. 先填【114-1申請總表】第8列之B欄至CN欄'!G22</f>
        <v>0</v>
      </c>
      <c r="C4" s="79"/>
      <c r="D4" s="135">
        <v>1</v>
      </c>
      <c r="E4" s="135">
        <v>1</v>
      </c>
      <c r="F4" s="135">
        <v>0</v>
      </c>
      <c r="G4" s="79">
        <v>0</v>
      </c>
      <c r="H4" s="79">
        <v>0</v>
      </c>
      <c r="I4" s="135">
        <v>1</v>
      </c>
      <c r="J4" s="113" t="str">
        <f>'步驟1. 先填【114-1申請總表】第8列之B欄至CN欄'!C8</f>
        <v>臺中市立臺中女子高級中等學校</v>
      </c>
      <c r="K4" s="135">
        <v>2</v>
      </c>
      <c r="L4" s="167"/>
      <c r="M4" s="77"/>
      <c r="N4" s="167"/>
      <c r="O4" s="167"/>
      <c r="P4" s="167"/>
      <c r="Q4" s="167"/>
      <c r="R4" s="167"/>
      <c r="S4" s="78" t="str">
        <f t="shared" ref="S4:S22" si="0">IF(OR(F4*H4),"0","1")</f>
        <v>1</v>
      </c>
      <c r="T4" s="78" t="str">
        <f t="shared" ref="T4:T22" si="1">IF(OR(G4*H4),"0","1")</f>
        <v>1</v>
      </c>
      <c r="U4" s="78" t="str">
        <f t="shared" ref="U4:U22" si="2">IF(OR((A4&lt;=0),(A4&gt;28),(A4&gt;3)*(A4&lt;=7)*(D4=2)*(E4=0)*(F4=0)*(H4=0),(A4&gt;3)*(A4&lt;=7)*(D4&lt;1)*(E4=0)*(F4=0)*(H4=0),(A4&gt;3)*(A4&lt;=7)*(D4&gt;5)*(E4=0)*(F4=0)*(H4=0),(A4=8)*(E4=0)*(F4=0)*(H4=0),(A4=9)*(E4=0)*(F4=0)*(H4=0),(A4=1)*F4,(A4=1)*G4,(A4=1)*H4,(A4=2)*(F4=0)*(H4=0),(A4=3)*(F4=0)*(H4=0),(A4=10)*(D4=1)*(F4=0)*(H4=0),(A4=10)*(D4=3)*(F4=0)*(H4=0),(A4=10)*(D4=4)*(F4=0)*(H4=0),F4*H4,G4*H4,AND((A4&gt;=11)*(F4=0),AND((A4&gt;=11)*(H4=0)))),"0","1")</f>
        <v>1</v>
      </c>
      <c r="V4" s="78" t="str">
        <f>IF(AND((OR('步驟1. 先填【114-1申請總表】第8列之B欄至CN欄'!$N$22="弱勢家庭子女",'步驟1. 先填【114-1申請總表】第8列之B欄至CN欄'!$N$22="弱勢家庭身障學生或身障人士子女")),U4*(G4=0)),"1","0")</f>
        <v>0</v>
      </c>
      <c r="W4" s="78" t="str">
        <f t="shared" ref="W4:W22" si="3">IF(U4*V4,"Y","N")</f>
        <v>N</v>
      </c>
      <c r="X4" s="620">
        <f>COUNTIF(U4:U22,"1")</f>
        <v>1</v>
      </c>
      <c r="Y4" s="623">
        <f>'步驟1. 先填【114-1申請總表】第8列之B欄至CN欄'!N22</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3" customFormat="1" ht="49.95" customHeight="1">
      <c r="A5" s="77"/>
      <c r="B5" s="79"/>
      <c r="C5" s="79"/>
      <c r="D5" s="79"/>
      <c r="E5" s="79"/>
      <c r="F5" s="79"/>
      <c r="G5" s="79">
        <v>0</v>
      </c>
      <c r="H5" s="79">
        <v>0</v>
      </c>
      <c r="I5" s="79"/>
      <c r="J5" s="114"/>
      <c r="K5" s="79"/>
      <c r="L5" s="167"/>
      <c r="M5" s="77"/>
      <c r="N5" s="167"/>
      <c r="O5" s="167"/>
      <c r="P5" s="167"/>
      <c r="Q5" s="167"/>
      <c r="R5" s="167"/>
      <c r="S5" s="78" t="str">
        <f t="shared" si="0"/>
        <v>1</v>
      </c>
      <c r="T5" s="78" t="str">
        <f t="shared" si="1"/>
        <v>1</v>
      </c>
      <c r="U5" s="78" t="str">
        <f t="shared" si="2"/>
        <v>0</v>
      </c>
      <c r="V5" s="78" t="str">
        <f t="shared" ref="V5:V22" si="4">IF(AND(U5*(G5=0),(A5&gt;0)*(A5&lt;=28)),"1","0")</f>
        <v>0</v>
      </c>
      <c r="W5" s="78" t="str">
        <f t="shared" si="3"/>
        <v>N</v>
      </c>
      <c r="X5" s="621"/>
      <c r="Y5" s="624"/>
      <c r="Z5" s="626"/>
      <c r="AA5" s="626"/>
      <c r="AB5" s="626"/>
      <c r="AC5" s="616"/>
      <c r="AD5" s="616"/>
      <c r="AE5" s="616"/>
    </row>
    <row r="6" spans="1:31" s="163" customFormat="1" ht="49.95" customHeight="1">
      <c r="A6" s="77"/>
      <c r="B6" s="79"/>
      <c r="C6" s="79"/>
      <c r="D6" s="79"/>
      <c r="E6" s="79"/>
      <c r="F6" s="79"/>
      <c r="G6" s="79">
        <v>0</v>
      </c>
      <c r="H6" s="79">
        <v>0</v>
      </c>
      <c r="I6" s="79"/>
      <c r="J6" s="114"/>
      <c r="K6" s="79"/>
      <c r="L6" s="167"/>
      <c r="M6" s="77"/>
      <c r="N6" s="167"/>
      <c r="O6" s="167"/>
      <c r="P6" s="167"/>
      <c r="Q6" s="167"/>
      <c r="R6" s="167"/>
      <c r="S6" s="78" t="str">
        <f t="shared" si="0"/>
        <v>1</v>
      </c>
      <c r="T6" s="78" t="str">
        <f t="shared" si="1"/>
        <v>1</v>
      </c>
      <c r="U6" s="78" t="str">
        <f t="shared" si="2"/>
        <v>0</v>
      </c>
      <c r="V6" s="78" t="str">
        <f t="shared" si="4"/>
        <v>0</v>
      </c>
      <c r="W6" s="78" t="str">
        <f t="shared" si="3"/>
        <v>N</v>
      </c>
      <c r="X6" s="621"/>
      <c r="Y6" s="624"/>
      <c r="Z6" s="626"/>
      <c r="AA6" s="626"/>
      <c r="AB6" s="626"/>
      <c r="AC6" s="616"/>
      <c r="AD6" s="616"/>
      <c r="AE6" s="616"/>
    </row>
    <row r="7" spans="1:31" s="163" customFormat="1" ht="49.95" customHeight="1">
      <c r="A7" s="77"/>
      <c r="B7" s="79"/>
      <c r="C7" s="79"/>
      <c r="D7" s="79"/>
      <c r="E7" s="79"/>
      <c r="F7" s="79"/>
      <c r="G7" s="79">
        <v>0</v>
      </c>
      <c r="H7" s="79">
        <v>0</v>
      </c>
      <c r="I7" s="79"/>
      <c r="J7" s="114"/>
      <c r="K7" s="79"/>
      <c r="L7" s="167"/>
      <c r="M7" s="77"/>
      <c r="N7" s="167"/>
      <c r="O7" s="167"/>
      <c r="P7" s="167"/>
      <c r="Q7" s="167"/>
      <c r="R7" s="167"/>
      <c r="S7" s="78" t="str">
        <f t="shared" si="0"/>
        <v>1</v>
      </c>
      <c r="T7" s="78" t="str">
        <f t="shared" si="1"/>
        <v>1</v>
      </c>
      <c r="U7" s="78" t="str">
        <f t="shared" si="2"/>
        <v>0</v>
      </c>
      <c r="V7" s="78" t="str">
        <f t="shared" si="4"/>
        <v>0</v>
      </c>
      <c r="W7" s="78" t="str">
        <f t="shared" si="3"/>
        <v>N</v>
      </c>
      <c r="X7" s="621"/>
      <c r="Y7" s="624"/>
      <c r="Z7" s="626"/>
      <c r="AA7" s="626"/>
      <c r="AB7" s="626"/>
      <c r="AC7" s="616"/>
      <c r="AD7" s="616"/>
      <c r="AE7" s="616"/>
    </row>
    <row r="8" spans="1:31" s="163" customFormat="1" ht="49.95" customHeight="1">
      <c r="A8" s="77"/>
      <c r="B8" s="79"/>
      <c r="C8" s="79"/>
      <c r="D8" s="79"/>
      <c r="E8" s="79"/>
      <c r="F8" s="79"/>
      <c r="G8" s="79">
        <v>0</v>
      </c>
      <c r="H8" s="79">
        <v>0</v>
      </c>
      <c r="I8" s="79"/>
      <c r="J8" s="114"/>
      <c r="K8" s="79"/>
      <c r="L8" s="167"/>
      <c r="M8" s="77"/>
      <c r="N8" s="167"/>
      <c r="O8" s="167"/>
      <c r="P8" s="167"/>
      <c r="Q8" s="167"/>
      <c r="R8" s="167"/>
      <c r="S8" s="78" t="str">
        <f t="shared" si="0"/>
        <v>1</v>
      </c>
      <c r="T8" s="78" t="str">
        <f t="shared" si="1"/>
        <v>1</v>
      </c>
      <c r="U8" s="78" t="str">
        <f t="shared" si="2"/>
        <v>0</v>
      </c>
      <c r="V8" s="78" t="str">
        <f t="shared" si="4"/>
        <v>0</v>
      </c>
      <c r="W8" s="78" t="str">
        <f t="shared" si="3"/>
        <v>N</v>
      </c>
      <c r="X8" s="621"/>
      <c r="Y8" s="624"/>
      <c r="Z8" s="626"/>
      <c r="AA8" s="626"/>
      <c r="AB8" s="626"/>
      <c r="AC8" s="616"/>
      <c r="AD8" s="616"/>
      <c r="AE8" s="616"/>
    </row>
    <row r="9" spans="1:31" s="163" customFormat="1" ht="49.95" customHeight="1">
      <c r="A9" s="77"/>
      <c r="B9" s="79"/>
      <c r="C9" s="79"/>
      <c r="D9" s="79"/>
      <c r="E9" s="79"/>
      <c r="F9" s="79"/>
      <c r="G9" s="79">
        <v>0</v>
      </c>
      <c r="H9" s="79">
        <v>0</v>
      </c>
      <c r="I9" s="79"/>
      <c r="J9" s="114"/>
      <c r="K9" s="79"/>
      <c r="L9" s="167"/>
      <c r="M9" s="77"/>
      <c r="N9" s="167"/>
      <c r="O9" s="167"/>
      <c r="P9" s="167"/>
      <c r="Q9" s="167"/>
      <c r="R9" s="167"/>
      <c r="S9" s="78" t="str">
        <f t="shared" si="0"/>
        <v>1</v>
      </c>
      <c r="T9" s="78" t="str">
        <f t="shared" si="1"/>
        <v>1</v>
      </c>
      <c r="U9" s="78" t="str">
        <f t="shared" si="2"/>
        <v>0</v>
      </c>
      <c r="V9" s="78" t="str">
        <f t="shared" si="4"/>
        <v>0</v>
      </c>
      <c r="W9" s="78" t="str">
        <f t="shared" si="3"/>
        <v>N</v>
      </c>
      <c r="X9" s="621"/>
      <c r="Y9" s="624"/>
      <c r="Z9" s="626"/>
      <c r="AA9" s="626"/>
      <c r="AB9" s="626"/>
      <c r="AC9" s="616"/>
      <c r="AD9" s="616"/>
      <c r="AE9" s="616"/>
    </row>
    <row r="10" spans="1:31" s="163" customFormat="1" ht="49.95" customHeight="1">
      <c r="A10" s="77"/>
      <c r="B10" s="79"/>
      <c r="C10" s="79"/>
      <c r="D10" s="79"/>
      <c r="E10" s="79"/>
      <c r="F10" s="79"/>
      <c r="G10" s="79">
        <v>0</v>
      </c>
      <c r="H10" s="79">
        <v>0</v>
      </c>
      <c r="I10" s="79"/>
      <c r="J10" s="114"/>
      <c r="K10" s="79"/>
      <c r="L10" s="167"/>
      <c r="M10" s="77"/>
      <c r="N10" s="167"/>
      <c r="O10" s="167"/>
      <c r="P10" s="167"/>
      <c r="Q10" s="167"/>
      <c r="R10" s="167"/>
      <c r="S10" s="78" t="str">
        <f t="shared" si="0"/>
        <v>1</v>
      </c>
      <c r="T10" s="78" t="str">
        <f t="shared" si="1"/>
        <v>1</v>
      </c>
      <c r="U10" s="78" t="str">
        <f t="shared" si="2"/>
        <v>0</v>
      </c>
      <c r="V10" s="78" t="str">
        <f t="shared" si="4"/>
        <v>0</v>
      </c>
      <c r="W10" s="78" t="str">
        <f t="shared" si="3"/>
        <v>N</v>
      </c>
      <c r="X10" s="621"/>
      <c r="Y10" s="624"/>
      <c r="Z10" s="626"/>
      <c r="AA10" s="626"/>
      <c r="AB10" s="626"/>
      <c r="AC10" s="616"/>
      <c r="AD10" s="616"/>
      <c r="AE10" s="616"/>
    </row>
    <row r="11" spans="1:31" s="163" customFormat="1" ht="49.95" customHeight="1">
      <c r="A11" s="77"/>
      <c r="B11" s="79"/>
      <c r="C11" s="79"/>
      <c r="D11" s="79"/>
      <c r="E11" s="79"/>
      <c r="F11" s="79"/>
      <c r="G11" s="79">
        <v>0</v>
      </c>
      <c r="H11" s="79">
        <v>0</v>
      </c>
      <c r="I11" s="79"/>
      <c r="J11" s="114"/>
      <c r="K11" s="79"/>
      <c r="L11" s="167"/>
      <c r="M11" s="77"/>
      <c r="N11" s="167"/>
      <c r="O11" s="167"/>
      <c r="P11" s="167"/>
      <c r="Q11" s="167"/>
      <c r="R11" s="167"/>
      <c r="S11" s="78" t="str">
        <f t="shared" si="0"/>
        <v>1</v>
      </c>
      <c r="T11" s="78" t="str">
        <f t="shared" si="1"/>
        <v>1</v>
      </c>
      <c r="U11" s="78" t="str">
        <f t="shared" si="2"/>
        <v>0</v>
      </c>
      <c r="V11" s="78" t="str">
        <f t="shared" si="4"/>
        <v>0</v>
      </c>
      <c r="W11" s="78" t="str">
        <f t="shared" si="3"/>
        <v>N</v>
      </c>
      <c r="X11" s="621"/>
      <c r="Y11" s="624"/>
      <c r="Z11" s="626"/>
      <c r="AA11" s="626"/>
      <c r="AB11" s="626"/>
      <c r="AC11" s="616"/>
      <c r="AD11" s="616"/>
      <c r="AE11" s="616"/>
    </row>
    <row r="12" spans="1:31" s="163" customFormat="1" ht="49.95" customHeight="1">
      <c r="A12" s="77"/>
      <c r="B12" s="79"/>
      <c r="C12" s="79"/>
      <c r="D12" s="79"/>
      <c r="E12" s="79"/>
      <c r="F12" s="79"/>
      <c r="G12" s="79">
        <v>0</v>
      </c>
      <c r="H12" s="79">
        <v>0</v>
      </c>
      <c r="I12" s="79"/>
      <c r="J12" s="114"/>
      <c r="K12" s="79"/>
      <c r="L12" s="167"/>
      <c r="M12" s="77"/>
      <c r="N12" s="167"/>
      <c r="O12" s="167"/>
      <c r="P12" s="167"/>
      <c r="Q12" s="167"/>
      <c r="R12" s="167"/>
      <c r="S12" s="78" t="str">
        <f t="shared" si="0"/>
        <v>1</v>
      </c>
      <c r="T12" s="78" t="str">
        <f t="shared" si="1"/>
        <v>1</v>
      </c>
      <c r="U12" s="78" t="str">
        <f t="shared" si="2"/>
        <v>0</v>
      </c>
      <c r="V12" s="78" t="str">
        <f t="shared" si="4"/>
        <v>0</v>
      </c>
      <c r="W12" s="78" t="str">
        <f t="shared" si="3"/>
        <v>N</v>
      </c>
      <c r="X12" s="621"/>
      <c r="Y12" s="624"/>
      <c r="Z12" s="626"/>
      <c r="AA12" s="626"/>
      <c r="AB12" s="626"/>
      <c r="AC12" s="616"/>
      <c r="AD12" s="616"/>
      <c r="AE12" s="616"/>
    </row>
    <row r="13" spans="1:31" s="163" customFormat="1" ht="49.95" customHeight="1">
      <c r="A13" s="77"/>
      <c r="B13" s="79"/>
      <c r="C13" s="79"/>
      <c r="D13" s="79"/>
      <c r="E13" s="79"/>
      <c r="F13" s="79"/>
      <c r="G13" s="79">
        <v>0</v>
      </c>
      <c r="H13" s="79">
        <v>0</v>
      </c>
      <c r="I13" s="79"/>
      <c r="J13" s="114"/>
      <c r="K13" s="79"/>
      <c r="L13" s="167"/>
      <c r="M13" s="77"/>
      <c r="N13" s="167"/>
      <c r="O13" s="167"/>
      <c r="P13" s="167"/>
      <c r="Q13" s="167"/>
      <c r="R13" s="167"/>
      <c r="S13" s="78" t="str">
        <f t="shared" si="0"/>
        <v>1</v>
      </c>
      <c r="T13" s="78" t="str">
        <f t="shared" si="1"/>
        <v>1</v>
      </c>
      <c r="U13" s="78" t="str">
        <f t="shared" si="2"/>
        <v>0</v>
      </c>
      <c r="V13" s="78" t="str">
        <f t="shared" si="4"/>
        <v>0</v>
      </c>
      <c r="W13" s="78" t="str">
        <f t="shared" si="3"/>
        <v>N</v>
      </c>
      <c r="X13" s="621"/>
      <c r="Y13" s="624"/>
      <c r="Z13" s="626"/>
      <c r="AA13" s="626"/>
      <c r="AB13" s="626"/>
      <c r="AC13" s="616"/>
      <c r="AD13" s="616"/>
      <c r="AE13" s="616"/>
    </row>
    <row r="14" spans="1:31" s="163" customFormat="1" ht="49.95" customHeight="1">
      <c r="A14" s="77"/>
      <c r="B14" s="79"/>
      <c r="C14" s="79"/>
      <c r="D14" s="79"/>
      <c r="E14" s="79"/>
      <c r="F14" s="79"/>
      <c r="G14" s="79">
        <v>0</v>
      </c>
      <c r="H14" s="79">
        <v>0</v>
      </c>
      <c r="I14" s="79"/>
      <c r="J14" s="114"/>
      <c r="K14" s="79"/>
      <c r="L14" s="167"/>
      <c r="M14" s="77"/>
      <c r="N14" s="167"/>
      <c r="O14" s="167"/>
      <c r="P14" s="167"/>
      <c r="Q14" s="167"/>
      <c r="R14" s="167"/>
      <c r="S14" s="78" t="str">
        <f t="shared" si="0"/>
        <v>1</v>
      </c>
      <c r="T14" s="78" t="str">
        <f t="shared" si="1"/>
        <v>1</v>
      </c>
      <c r="U14" s="78" t="str">
        <f t="shared" si="2"/>
        <v>0</v>
      </c>
      <c r="V14" s="78" t="str">
        <f t="shared" si="4"/>
        <v>0</v>
      </c>
      <c r="W14" s="78" t="str">
        <f t="shared" si="3"/>
        <v>N</v>
      </c>
      <c r="X14" s="621"/>
      <c r="Y14" s="624"/>
      <c r="Z14" s="626"/>
      <c r="AA14" s="626"/>
      <c r="AB14" s="626"/>
      <c r="AC14" s="616"/>
      <c r="AD14" s="616"/>
      <c r="AE14" s="616"/>
    </row>
    <row r="15" spans="1:31" s="163" customFormat="1" ht="49.95" customHeight="1">
      <c r="A15" s="77"/>
      <c r="B15" s="79"/>
      <c r="C15" s="79"/>
      <c r="D15" s="79"/>
      <c r="E15" s="79"/>
      <c r="F15" s="79"/>
      <c r="G15" s="79">
        <v>0</v>
      </c>
      <c r="H15" s="79">
        <v>0</v>
      </c>
      <c r="I15" s="79"/>
      <c r="J15" s="114"/>
      <c r="K15" s="79"/>
      <c r="L15" s="167"/>
      <c r="M15" s="77"/>
      <c r="N15" s="167"/>
      <c r="O15" s="167"/>
      <c r="P15" s="167"/>
      <c r="Q15" s="167"/>
      <c r="R15" s="167"/>
      <c r="S15" s="78" t="str">
        <f t="shared" si="0"/>
        <v>1</v>
      </c>
      <c r="T15" s="78" t="str">
        <f t="shared" si="1"/>
        <v>1</v>
      </c>
      <c r="U15" s="78" t="str">
        <f t="shared" si="2"/>
        <v>0</v>
      </c>
      <c r="V15" s="78" t="str">
        <f t="shared" si="4"/>
        <v>0</v>
      </c>
      <c r="W15" s="78" t="str">
        <f t="shared" si="3"/>
        <v>N</v>
      </c>
      <c r="X15" s="621"/>
      <c r="Y15" s="624"/>
      <c r="Z15" s="626"/>
      <c r="AA15" s="626"/>
      <c r="AB15" s="626"/>
      <c r="AC15" s="616"/>
      <c r="AD15" s="616"/>
      <c r="AE15" s="616"/>
    </row>
    <row r="16" spans="1:31" s="163" customFormat="1" ht="49.95" customHeight="1">
      <c r="A16" s="77"/>
      <c r="B16" s="79"/>
      <c r="C16" s="79"/>
      <c r="D16" s="79"/>
      <c r="E16" s="79"/>
      <c r="F16" s="79"/>
      <c r="G16" s="79">
        <v>0</v>
      </c>
      <c r="H16" s="79">
        <v>0</v>
      </c>
      <c r="I16" s="79"/>
      <c r="J16" s="114"/>
      <c r="K16" s="79"/>
      <c r="L16" s="167"/>
      <c r="M16" s="77"/>
      <c r="N16" s="167"/>
      <c r="O16" s="167"/>
      <c r="P16" s="167"/>
      <c r="Q16" s="167"/>
      <c r="R16" s="167"/>
      <c r="S16" s="78" t="str">
        <f t="shared" si="0"/>
        <v>1</v>
      </c>
      <c r="T16" s="78" t="str">
        <f t="shared" si="1"/>
        <v>1</v>
      </c>
      <c r="U16" s="78" t="str">
        <f t="shared" si="2"/>
        <v>0</v>
      </c>
      <c r="V16" s="78" t="str">
        <f t="shared" si="4"/>
        <v>0</v>
      </c>
      <c r="W16" s="78" t="str">
        <f t="shared" si="3"/>
        <v>N</v>
      </c>
      <c r="X16" s="621"/>
      <c r="Y16" s="624"/>
      <c r="Z16" s="626"/>
      <c r="AA16" s="626"/>
      <c r="AB16" s="626"/>
      <c r="AC16" s="616"/>
      <c r="AD16" s="616"/>
      <c r="AE16" s="616"/>
    </row>
    <row r="17" spans="1:31" s="163" customFormat="1" ht="49.95" customHeight="1">
      <c r="A17" s="77"/>
      <c r="B17" s="79"/>
      <c r="C17" s="79"/>
      <c r="D17" s="79"/>
      <c r="E17" s="79"/>
      <c r="F17" s="79"/>
      <c r="G17" s="79">
        <v>0</v>
      </c>
      <c r="H17" s="79">
        <v>0</v>
      </c>
      <c r="I17" s="79"/>
      <c r="J17" s="114"/>
      <c r="K17" s="79"/>
      <c r="L17" s="167"/>
      <c r="M17" s="77"/>
      <c r="N17" s="167"/>
      <c r="O17" s="167"/>
      <c r="P17" s="167"/>
      <c r="Q17" s="167"/>
      <c r="R17" s="167"/>
      <c r="S17" s="78" t="str">
        <f t="shared" si="0"/>
        <v>1</v>
      </c>
      <c r="T17" s="78" t="str">
        <f t="shared" si="1"/>
        <v>1</v>
      </c>
      <c r="U17" s="78" t="str">
        <f t="shared" si="2"/>
        <v>0</v>
      </c>
      <c r="V17" s="78" t="str">
        <f t="shared" si="4"/>
        <v>0</v>
      </c>
      <c r="W17" s="78" t="str">
        <f t="shared" si="3"/>
        <v>N</v>
      </c>
      <c r="X17" s="621"/>
      <c r="Y17" s="624"/>
      <c r="Z17" s="626"/>
      <c r="AA17" s="626"/>
      <c r="AB17" s="626"/>
      <c r="AC17" s="616"/>
      <c r="AD17" s="616"/>
      <c r="AE17" s="616"/>
    </row>
    <row r="18" spans="1:31" s="163" customFormat="1" ht="49.95" customHeight="1">
      <c r="A18" s="77"/>
      <c r="B18" s="79"/>
      <c r="C18" s="79"/>
      <c r="D18" s="79"/>
      <c r="E18" s="79"/>
      <c r="F18" s="79"/>
      <c r="G18" s="79">
        <v>0</v>
      </c>
      <c r="H18" s="79">
        <v>0</v>
      </c>
      <c r="I18" s="79"/>
      <c r="J18" s="114"/>
      <c r="K18" s="79"/>
      <c r="L18" s="167"/>
      <c r="M18" s="77"/>
      <c r="N18" s="167"/>
      <c r="O18" s="167"/>
      <c r="P18" s="167"/>
      <c r="Q18" s="167"/>
      <c r="R18" s="167"/>
      <c r="S18" s="78" t="str">
        <f t="shared" si="0"/>
        <v>1</v>
      </c>
      <c r="T18" s="78" t="str">
        <f t="shared" si="1"/>
        <v>1</v>
      </c>
      <c r="U18" s="78" t="str">
        <f t="shared" si="2"/>
        <v>0</v>
      </c>
      <c r="V18" s="78" t="str">
        <f t="shared" si="4"/>
        <v>0</v>
      </c>
      <c r="W18" s="78" t="str">
        <f t="shared" si="3"/>
        <v>N</v>
      </c>
      <c r="X18" s="621"/>
      <c r="Y18" s="624"/>
      <c r="Z18" s="626"/>
      <c r="AA18" s="626"/>
      <c r="AB18" s="626"/>
      <c r="AC18" s="616"/>
      <c r="AD18" s="616"/>
      <c r="AE18" s="616"/>
    </row>
    <row r="19" spans="1:31" s="163" customFormat="1" ht="49.95" customHeight="1">
      <c r="A19" s="77"/>
      <c r="B19" s="79"/>
      <c r="C19" s="79"/>
      <c r="D19" s="79"/>
      <c r="E19" s="79"/>
      <c r="F19" s="79"/>
      <c r="G19" s="79">
        <v>0</v>
      </c>
      <c r="H19" s="79">
        <v>0</v>
      </c>
      <c r="I19" s="79"/>
      <c r="J19" s="114"/>
      <c r="K19" s="79"/>
      <c r="L19" s="167"/>
      <c r="M19" s="77"/>
      <c r="N19" s="167"/>
      <c r="O19" s="167"/>
      <c r="P19" s="167"/>
      <c r="Q19" s="167"/>
      <c r="R19" s="167"/>
      <c r="S19" s="78" t="str">
        <f t="shared" si="0"/>
        <v>1</v>
      </c>
      <c r="T19" s="78" t="str">
        <f t="shared" si="1"/>
        <v>1</v>
      </c>
      <c r="U19" s="78" t="str">
        <f t="shared" si="2"/>
        <v>0</v>
      </c>
      <c r="V19" s="78" t="str">
        <f t="shared" si="4"/>
        <v>0</v>
      </c>
      <c r="W19" s="78" t="str">
        <f t="shared" si="3"/>
        <v>N</v>
      </c>
      <c r="X19" s="621"/>
      <c r="Y19" s="624"/>
      <c r="Z19" s="626"/>
      <c r="AA19" s="626"/>
      <c r="AB19" s="626"/>
      <c r="AC19" s="616"/>
      <c r="AD19" s="616"/>
      <c r="AE19" s="616"/>
    </row>
    <row r="20" spans="1:31" s="163" customFormat="1" ht="49.95" customHeight="1">
      <c r="A20" s="77"/>
      <c r="B20" s="79"/>
      <c r="C20" s="79"/>
      <c r="D20" s="79"/>
      <c r="E20" s="79"/>
      <c r="F20" s="79"/>
      <c r="G20" s="79">
        <v>0</v>
      </c>
      <c r="H20" s="79">
        <v>0</v>
      </c>
      <c r="I20" s="79"/>
      <c r="J20" s="114"/>
      <c r="K20" s="79"/>
      <c r="L20" s="167"/>
      <c r="M20" s="77"/>
      <c r="N20" s="167"/>
      <c r="O20" s="167"/>
      <c r="P20" s="167"/>
      <c r="Q20" s="167"/>
      <c r="R20" s="167"/>
      <c r="S20" s="78" t="str">
        <f t="shared" si="0"/>
        <v>1</v>
      </c>
      <c r="T20" s="78" t="str">
        <f t="shared" si="1"/>
        <v>1</v>
      </c>
      <c r="U20" s="78" t="str">
        <f t="shared" si="2"/>
        <v>0</v>
      </c>
      <c r="V20" s="78" t="str">
        <f t="shared" si="4"/>
        <v>0</v>
      </c>
      <c r="W20" s="78" t="str">
        <f t="shared" si="3"/>
        <v>N</v>
      </c>
      <c r="X20" s="621"/>
      <c r="Y20" s="624"/>
      <c r="Z20" s="626"/>
      <c r="AA20" s="626"/>
      <c r="AB20" s="626"/>
      <c r="AC20" s="616"/>
      <c r="AD20" s="616"/>
      <c r="AE20" s="616"/>
    </row>
    <row r="21" spans="1:31" s="163" customFormat="1" ht="49.95" customHeight="1">
      <c r="A21" s="77"/>
      <c r="B21" s="79"/>
      <c r="C21" s="79"/>
      <c r="D21" s="79"/>
      <c r="E21" s="79"/>
      <c r="F21" s="79"/>
      <c r="G21" s="79">
        <v>0</v>
      </c>
      <c r="H21" s="79">
        <v>0</v>
      </c>
      <c r="I21" s="79"/>
      <c r="J21" s="114"/>
      <c r="K21" s="79"/>
      <c r="L21" s="167"/>
      <c r="M21" s="77"/>
      <c r="N21" s="167"/>
      <c r="O21" s="167"/>
      <c r="P21" s="167"/>
      <c r="Q21" s="167"/>
      <c r="R21" s="167"/>
      <c r="S21" s="78" t="str">
        <f t="shared" si="0"/>
        <v>1</v>
      </c>
      <c r="T21" s="78" t="str">
        <f t="shared" si="1"/>
        <v>1</v>
      </c>
      <c r="U21" s="78" t="str">
        <f t="shared" si="2"/>
        <v>0</v>
      </c>
      <c r="V21" s="78" t="str">
        <f t="shared" si="4"/>
        <v>0</v>
      </c>
      <c r="W21" s="78" t="str">
        <f t="shared" si="3"/>
        <v>N</v>
      </c>
      <c r="X21" s="621"/>
      <c r="Y21" s="624"/>
      <c r="Z21" s="626"/>
      <c r="AA21" s="626"/>
      <c r="AB21" s="626"/>
      <c r="AC21" s="616"/>
      <c r="AD21" s="616"/>
      <c r="AE21" s="616"/>
    </row>
    <row r="22" spans="1:31" s="163" customFormat="1" ht="49.95" customHeight="1">
      <c r="A22" s="77"/>
      <c r="B22" s="79"/>
      <c r="C22" s="79"/>
      <c r="D22" s="79"/>
      <c r="E22" s="79"/>
      <c r="F22" s="79"/>
      <c r="G22" s="79">
        <v>0</v>
      </c>
      <c r="H22" s="79">
        <v>0</v>
      </c>
      <c r="I22" s="79"/>
      <c r="J22" s="114"/>
      <c r="K22" s="79"/>
      <c r="L22" s="167"/>
      <c r="M22" s="77"/>
      <c r="N22" s="167"/>
      <c r="O22" s="167"/>
      <c r="P22" s="167"/>
      <c r="Q22" s="167"/>
      <c r="R22" s="167"/>
      <c r="S22" s="78" t="str">
        <f t="shared" si="0"/>
        <v>1</v>
      </c>
      <c r="T22" s="78" t="str">
        <f t="shared" si="1"/>
        <v>1</v>
      </c>
      <c r="U22" s="78" t="str">
        <f t="shared" si="2"/>
        <v>0</v>
      </c>
      <c r="V22" s="78" t="str">
        <f t="shared" si="4"/>
        <v>0</v>
      </c>
      <c r="W22" s="78" t="str">
        <f t="shared" si="3"/>
        <v>N</v>
      </c>
      <c r="X22" s="622"/>
      <c r="Y22" s="625"/>
      <c r="Z22" s="626"/>
      <c r="AA22" s="626"/>
      <c r="AB22" s="626"/>
      <c r="AC22" s="616"/>
      <c r="AD22" s="616"/>
      <c r="AE22" s="616"/>
    </row>
    <row r="23" spans="1:31" s="164" customFormat="1" ht="49.95" customHeight="1">
      <c r="A23" s="751" t="s">
        <v>2</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8">
      <c r="A26" s="58">
        <v>1</v>
      </c>
      <c r="B26" s="59" t="s">
        <v>381</v>
      </c>
      <c r="C26" s="7"/>
      <c r="D26" s="7"/>
      <c r="E26" s="7"/>
      <c r="F26" s="7"/>
      <c r="G26" s="7"/>
      <c r="H26" s="7"/>
      <c r="I26" s="7"/>
      <c r="J26" s="112"/>
      <c r="K26" s="59" t="s">
        <v>411</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8">
      <c r="A27" s="58">
        <v>2</v>
      </c>
      <c r="B27" s="59" t="s">
        <v>382</v>
      </c>
      <c r="C27" s="7"/>
      <c r="D27" s="7"/>
      <c r="E27" s="7"/>
      <c r="F27" s="7"/>
      <c r="G27" s="7"/>
      <c r="H27" s="7"/>
      <c r="I27" s="7"/>
      <c r="J27" s="112"/>
      <c r="K27" s="59" t="s">
        <v>413</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19.8">
      <c r="A28" s="58">
        <v>3</v>
      </c>
      <c r="B28" s="59" t="s">
        <v>383</v>
      </c>
      <c r="C28" s="7"/>
      <c r="D28" s="7"/>
      <c r="E28" s="7"/>
      <c r="F28" s="7"/>
      <c r="G28" s="7"/>
      <c r="H28" s="7"/>
      <c r="I28" s="7"/>
      <c r="J28" s="112"/>
      <c r="K28" s="59" t="s">
        <v>414</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19.8">
      <c r="A29" s="58">
        <v>4</v>
      </c>
      <c r="B29" s="59" t="s">
        <v>384</v>
      </c>
      <c r="C29" s="7"/>
      <c r="D29" s="7"/>
      <c r="E29" s="7"/>
      <c r="F29" s="7"/>
      <c r="G29" s="7"/>
      <c r="H29" s="7"/>
      <c r="I29" s="7"/>
      <c r="J29" s="112"/>
      <c r="K29" s="59" t="s">
        <v>415</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8">
      <c r="A30" s="58">
        <v>5</v>
      </c>
      <c r="B30" s="59" t="s">
        <v>385</v>
      </c>
      <c r="C30" s="7"/>
      <c r="D30" s="7"/>
      <c r="E30" s="7"/>
      <c r="F30" s="7"/>
      <c r="G30" s="7"/>
      <c r="H30" s="7"/>
      <c r="I30" s="7"/>
      <c r="J30" s="112"/>
      <c r="K30" s="59" t="s">
        <v>416</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19.8">
      <c r="A31" s="58">
        <v>6</v>
      </c>
      <c r="B31" s="59" t="s">
        <v>386</v>
      </c>
      <c r="C31" s="7"/>
      <c r="D31" s="7"/>
      <c r="E31" s="7"/>
      <c r="F31" s="7"/>
      <c r="G31" s="7"/>
      <c r="H31" s="7"/>
      <c r="I31" s="7"/>
      <c r="J31" s="112"/>
      <c r="K31" s="59" t="s">
        <v>417</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6">
      <c r="A32" s="58">
        <v>7</v>
      </c>
      <c r="B32" s="59" t="s">
        <v>387</v>
      </c>
      <c r="C32" s="7"/>
      <c r="D32" s="7"/>
      <c r="E32" s="7"/>
      <c r="F32" s="7"/>
      <c r="G32" s="7"/>
      <c r="H32" s="7"/>
      <c r="I32" s="7"/>
      <c r="J32" s="112"/>
      <c r="K32" s="59" t="s">
        <v>418</v>
      </c>
      <c r="L32" s="10"/>
      <c r="M32" s="7"/>
      <c r="N32" s="11"/>
      <c r="O32" s="11"/>
      <c r="P32" s="11"/>
      <c r="Q32" s="11"/>
      <c r="R32" s="11"/>
      <c r="S32" s="138"/>
      <c r="T32" s="138"/>
      <c r="U32" s="138"/>
      <c r="V32" s="138"/>
      <c r="W32" s="138"/>
      <c r="X32" s="138"/>
      <c r="Y32" s="140"/>
      <c r="Z32" s="140"/>
      <c r="AA32" s="140"/>
      <c r="AB32" s="140"/>
      <c r="AC32" s="140"/>
      <c r="AD32" s="140"/>
      <c r="AE32" s="140"/>
    </row>
    <row r="33" spans="1:31" s="60" customFormat="1" ht="19.8">
      <c r="A33" s="58">
        <v>8</v>
      </c>
      <c r="B33" s="59" t="s">
        <v>388</v>
      </c>
      <c r="C33" s="7"/>
      <c r="D33" s="7"/>
      <c r="E33" s="7"/>
      <c r="F33" s="7"/>
      <c r="G33" s="7"/>
      <c r="H33" s="7"/>
      <c r="I33" s="7"/>
      <c r="J33" s="112"/>
      <c r="K33" s="59" t="s">
        <v>419</v>
      </c>
      <c r="L33" s="10"/>
      <c r="M33" s="7"/>
      <c r="N33" s="11"/>
      <c r="O33" s="11"/>
      <c r="P33" s="11"/>
      <c r="Q33" s="11"/>
      <c r="R33" s="11"/>
      <c r="S33" s="138"/>
      <c r="T33" s="138"/>
      <c r="U33" s="138"/>
      <c r="V33" s="138"/>
      <c r="W33" s="138"/>
      <c r="X33" s="138"/>
      <c r="Y33" s="140"/>
      <c r="Z33" s="140"/>
      <c r="AA33" s="140"/>
      <c r="AB33" s="140"/>
      <c r="AC33" s="140"/>
      <c r="AD33" s="140"/>
      <c r="AE33" s="140"/>
    </row>
    <row r="34" spans="1:31" s="60" customFormat="1" ht="19.8">
      <c r="A34" s="58">
        <v>9</v>
      </c>
      <c r="B34" s="59" t="s">
        <v>389</v>
      </c>
      <c r="C34" s="7"/>
      <c r="D34" s="7"/>
      <c r="E34" s="7"/>
      <c r="F34" s="7"/>
      <c r="G34" s="7"/>
      <c r="H34" s="7"/>
      <c r="I34" s="7"/>
      <c r="J34" s="112"/>
      <c r="K34" s="59" t="s">
        <v>420</v>
      </c>
      <c r="L34" s="10"/>
      <c r="M34" s="7"/>
      <c r="N34" s="11"/>
      <c r="O34" s="11"/>
      <c r="P34" s="11"/>
      <c r="Q34" s="11"/>
      <c r="R34" s="11"/>
      <c r="S34" s="138"/>
      <c r="T34" s="138"/>
      <c r="U34" s="138"/>
      <c r="V34" s="138"/>
      <c r="W34" s="138"/>
      <c r="X34" s="138"/>
      <c r="Y34" s="140"/>
      <c r="Z34" s="140"/>
      <c r="AA34" s="140"/>
      <c r="AB34" s="140"/>
      <c r="AC34" s="140"/>
      <c r="AD34" s="140"/>
      <c r="AE34" s="140"/>
    </row>
    <row r="35" spans="1:31" s="60" customFormat="1" ht="19.8">
      <c r="A35" s="58">
        <v>10</v>
      </c>
      <c r="B35" s="59" t="s">
        <v>390</v>
      </c>
      <c r="C35" s="7"/>
      <c r="D35" s="7"/>
      <c r="E35" s="7"/>
      <c r="F35" s="7"/>
      <c r="G35" s="7"/>
      <c r="H35" s="7"/>
      <c r="I35" s="7"/>
      <c r="J35" s="112"/>
      <c r="K35" s="59" t="s">
        <v>421</v>
      </c>
      <c r="L35" s="10"/>
      <c r="M35" s="7"/>
      <c r="N35" s="11"/>
      <c r="O35" s="11"/>
      <c r="P35" s="11"/>
      <c r="Q35" s="11"/>
      <c r="R35" s="11"/>
      <c r="S35" s="138"/>
      <c r="T35" s="138"/>
      <c r="U35" s="138"/>
      <c r="V35" s="138"/>
      <c r="W35" s="138"/>
      <c r="X35" s="138"/>
      <c r="Y35" s="140"/>
      <c r="Z35" s="140"/>
      <c r="AA35" s="140"/>
      <c r="AB35" s="140"/>
      <c r="AC35" s="140"/>
      <c r="AD35" s="140"/>
      <c r="AE35" s="140"/>
    </row>
    <row r="36" spans="1:31" s="60" customFormat="1" ht="19.8">
      <c r="A36" s="58">
        <v>11</v>
      </c>
      <c r="B36" s="59" t="s">
        <v>391</v>
      </c>
      <c r="C36" s="7"/>
      <c r="D36" s="7"/>
      <c r="E36" s="7"/>
      <c r="F36" s="7"/>
      <c r="G36" s="7"/>
      <c r="H36" s="7"/>
      <c r="I36" s="7"/>
      <c r="J36" s="112"/>
      <c r="K36" s="59" t="s">
        <v>422</v>
      </c>
      <c r="L36" s="10"/>
      <c r="M36" s="7"/>
      <c r="N36" s="11"/>
      <c r="O36" s="11"/>
      <c r="P36" s="11"/>
      <c r="Q36" s="11"/>
      <c r="R36" s="11"/>
      <c r="S36" s="138"/>
      <c r="T36" s="138"/>
      <c r="U36" s="138"/>
      <c r="V36" s="138"/>
      <c r="W36" s="138"/>
      <c r="X36" s="138"/>
      <c r="Y36" s="140"/>
      <c r="Z36" s="140"/>
      <c r="AA36" s="140"/>
      <c r="AB36" s="140"/>
      <c r="AC36" s="140"/>
      <c r="AD36" s="140"/>
      <c r="AE36" s="140"/>
    </row>
    <row r="37" spans="1:31" s="60" customFormat="1" ht="19.8">
      <c r="A37" s="58">
        <v>12</v>
      </c>
      <c r="B37" s="59" t="s">
        <v>392</v>
      </c>
      <c r="C37" s="7"/>
      <c r="D37" s="7"/>
      <c r="E37" s="7"/>
      <c r="F37" s="7"/>
      <c r="G37" s="7"/>
      <c r="H37" s="7"/>
      <c r="I37" s="7"/>
      <c r="J37" s="112"/>
      <c r="K37" s="59" t="s">
        <v>423</v>
      </c>
      <c r="L37" s="10"/>
      <c r="M37" s="7"/>
      <c r="N37" s="11"/>
      <c r="O37" s="11"/>
      <c r="P37" s="11"/>
      <c r="Q37" s="11"/>
      <c r="R37" s="11"/>
      <c r="S37" s="138"/>
      <c r="T37" s="138"/>
      <c r="U37" s="138"/>
      <c r="V37" s="138"/>
      <c r="W37" s="138"/>
      <c r="X37" s="138"/>
      <c r="Y37" s="140"/>
      <c r="Z37" s="140"/>
      <c r="AA37" s="140"/>
      <c r="AB37" s="140"/>
      <c r="AC37" s="140"/>
      <c r="AD37" s="140"/>
      <c r="AE37" s="140"/>
    </row>
    <row r="38" spans="1:31" s="60" customFormat="1" ht="19.8">
      <c r="A38" s="58">
        <v>13</v>
      </c>
      <c r="B38" s="59" t="s">
        <v>393</v>
      </c>
      <c r="C38" s="7"/>
      <c r="D38" s="7"/>
      <c r="E38" s="7"/>
      <c r="F38" s="7"/>
      <c r="G38" s="7"/>
      <c r="H38" s="7"/>
      <c r="I38" s="7"/>
      <c r="J38" s="112"/>
      <c r="K38" s="59" t="s">
        <v>424</v>
      </c>
      <c r="L38" s="10"/>
      <c r="M38" s="7"/>
      <c r="N38" s="11"/>
      <c r="O38" s="11"/>
      <c r="P38" s="11"/>
      <c r="Q38" s="11"/>
      <c r="R38" s="11"/>
      <c r="S38" s="138"/>
      <c r="T38" s="138"/>
      <c r="U38" s="138"/>
      <c r="V38" s="138"/>
      <c r="W38" s="138"/>
      <c r="X38" s="138"/>
      <c r="Y38" s="140"/>
      <c r="Z38" s="140"/>
      <c r="AA38" s="140"/>
      <c r="AB38" s="140"/>
      <c r="AC38" s="140"/>
      <c r="AD38" s="140"/>
      <c r="AE38" s="140"/>
    </row>
    <row r="39" spans="1:31" s="60" customFormat="1" ht="19.8">
      <c r="A39" s="58">
        <v>14</v>
      </c>
      <c r="B39" s="59" t="s">
        <v>394</v>
      </c>
      <c r="C39" s="7"/>
      <c r="D39" s="7"/>
      <c r="E39" s="7"/>
      <c r="F39" s="7"/>
      <c r="G39" s="7"/>
      <c r="H39" s="7"/>
      <c r="I39" s="7"/>
      <c r="J39" s="112"/>
      <c r="K39" s="59" t="s">
        <v>425</v>
      </c>
      <c r="L39" s="10"/>
      <c r="M39" s="7"/>
      <c r="N39" s="11"/>
      <c r="O39" s="11"/>
      <c r="P39" s="11"/>
      <c r="Q39" s="11"/>
      <c r="R39" s="11"/>
      <c r="S39" s="138"/>
      <c r="T39" s="138"/>
      <c r="U39" s="138"/>
      <c r="V39" s="138"/>
      <c r="W39" s="138"/>
      <c r="X39" s="138"/>
      <c r="Y39" s="140"/>
      <c r="Z39" s="140"/>
      <c r="AA39" s="140"/>
      <c r="AB39" s="140"/>
      <c r="AC39" s="140"/>
      <c r="AD39" s="140"/>
      <c r="AE39" s="140"/>
    </row>
    <row r="40" spans="1:31" s="60" customFormat="1" ht="39.6">
      <c r="A40" s="58">
        <v>15</v>
      </c>
      <c r="B40" s="59" t="s">
        <v>395</v>
      </c>
      <c r="C40" s="7"/>
      <c r="D40" s="7"/>
      <c r="E40" s="7"/>
      <c r="F40" s="7"/>
      <c r="G40" s="7"/>
      <c r="H40" s="7"/>
      <c r="I40" s="7"/>
      <c r="J40" s="112"/>
      <c r="K40" s="59" t="s">
        <v>426</v>
      </c>
      <c r="L40" s="10"/>
      <c r="M40" s="7"/>
      <c r="N40" s="11"/>
      <c r="O40" s="11"/>
      <c r="P40" s="11"/>
      <c r="Q40" s="11"/>
      <c r="R40" s="11"/>
      <c r="S40" s="138"/>
      <c r="T40" s="138"/>
      <c r="U40" s="138"/>
      <c r="V40" s="138"/>
      <c r="W40" s="138"/>
      <c r="X40" s="138"/>
      <c r="Y40" s="140"/>
      <c r="Z40" s="140"/>
      <c r="AA40" s="140"/>
      <c r="AB40" s="140"/>
      <c r="AC40" s="140"/>
      <c r="AD40" s="140"/>
      <c r="AE40" s="140"/>
    </row>
    <row r="41" spans="1:31" s="60" customFormat="1" ht="19.8">
      <c r="A41" s="58">
        <v>16</v>
      </c>
      <c r="B41" s="59" t="s">
        <v>396</v>
      </c>
      <c r="C41" s="7"/>
      <c r="D41" s="7"/>
      <c r="E41" s="7"/>
      <c r="F41" s="7"/>
      <c r="G41" s="7"/>
      <c r="H41" s="7"/>
      <c r="I41" s="7"/>
      <c r="J41" s="112"/>
      <c r="K41" s="59" t="s">
        <v>427</v>
      </c>
      <c r="L41" s="10"/>
      <c r="M41" s="7"/>
      <c r="N41" s="11"/>
      <c r="O41" s="11"/>
      <c r="P41" s="11"/>
      <c r="Q41" s="11"/>
      <c r="R41" s="11"/>
      <c r="S41" s="138"/>
      <c r="T41" s="138"/>
      <c r="U41" s="138"/>
      <c r="V41" s="138"/>
      <c r="W41" s="138"/>
      <c r="X41" s="138"/>
      <c r="Y41" s="140"/>
      <c r="Z41" s="140"/>
      <c r="AA41" s="140"/>
      <c r="AB41" s="140"/>
      <c r="AC41" s="140"/>
      <c r="AD41" s="140"/>
      <c r="AE41" s="140"/>
    </row>
    <row r="42" spans="1:31" s="60" customFormat="1" ht="39.6">
      <c r="A42" s="58">
        <v>17</v>
      </c>
      <c r="B42" s="59" t="s">
        <v>397</v>
      </c>
      <c r="C42" s="7"/>
      <c r="D42" s="7"/>
      <c r="E42" s="7"/>
      <c r="F42" s="7"/>
      <c r="G42" s="7"/>
      <c r="H42" s="7"/>
      <c r="I42" s="7"/>
      <c r="J42" s="112"/>
      <c r="K42" s="59" t="s">
        <v>428</v>
      </c>
      <c r="L42" s="10"/>
      <c r="M42" s="7"/>
      <c r="N42" s="11"/>
      <c r="O42" s="11"/>
      <c r="P42" s="11"/>
      <c r="Q42" s="11"/>
      <c r="R42" s="11"/>
      <c r="S42" s="138"/>
      <c r="T42" s="138"/>
      <c r="U42" s="138"/>
      <c r="V42" s="138"/>
      <c r="W42" s="138"/>
      <c r="X42" s="138"/>
      <c r="Y42" s="140"/>
      <c r="Z42" s="140"/>
      <c r="AA42" s="140"/>
      <c r="AB42" s="140"/>
      <c r="AC42" s="140"/>
      <c r="AD42" s="140"/>
      <c r="AE42" s="140"/>
    </row>
    <row r="43" spans="1:31" s="60" customFormat="1" ht="19.8">
      <c r="A43" s="58">
        <v>18</v>
      </c>
      <c r="B43" s="59" t="s">
        <v>398</v>
      </c>
      <c r="C43" s="7"/>
      <c r="D43" s="7"/>
      <c r="E43" s="7"/>
      <c r="F43" s="7"/>
      <c r="G43" s="7"/>
      <c r="H43" s="7"/>
      <c r="I43" s="7"/>
      <c r="J43" s="112"/>
      <c r="K43" s="59" t="s">
        <v>429</v>
      </c>
      <c r="L43" s="10"/>
      <c r="M43" s="7"/>
      <c r="N43" s="11"/>
      <c r="O43" s="11"/>
      <c r="P43" s="11"/>
      <c r="Q43" s="11"/>
      <c r="R43" s="11"/>
      <c r="S43" s="138"/>
      <c r="T43" s="138"/>
      <c r="U43" s="138"/>
      <c r="V43" s="138"/>
      <c r="W43" s="138"/>
      <c r="X43" s="138"/>
      <c r="Y43" s="140"/>
      <c r="Z43" s="140"/>
      <c r="AA43" s="140"/>
      <c r="AB43" s="140"/>
      <c r="AC43" s="140"/>
      <c r="AD43" s="140"/>
      <c r="AE43" s="140"/>
    </row>
    <row r="44" spans="1:31" s="60" customFormat="1" ht="39.6">
      <c r="A44" s="58">
        <v>19</v>
      </c>
      <c r="B44" s="59" t="s">
        <v>399</v>
      </c>
      <c r="C44" s="7"/>
      <c r="D44" s="7"/>
      <c r="E44" s="7"/>
      <c r="F44" s="7"/>
      <c r="G44" s="7"/>
      <c r="H44" s="7"/>
      <c r="I44" s="7"/>
      <c r="J44" s="112"/>
      <c r="K44" s="59" t="s">
        <v>430</v>
      </c>
      <c r="L44" s="10"/>
      <c r="M44" s="7"/>
      <c r="N44" s="11"/>
      <c r="O44" s="11"/>
      <c r="P44" s="11"/>
      <c r="Q44" s="11"/>
      <c r="R44" s="11"/>
      <c r="S44" s="138"/>
      <c r="T44" s="138"/>
      <c r="U44" s="138"/>
      <c r="V44" s="138"/>
      <c r="W44" s="138"/>
      <c r="X44" s="138"/>
      <c r="Y44" s="140"/>
      <c r="Z44" s="140"/>
      <c r="AA44" s="140"/>
      <c r="AB44" s="140"/>
      <c r="AC44" s="140"/>
      <c r="AD44" s="140"/>
      <c r="AE44" s="140"/>
    </row>
    <row r="45" spans="1:31" s="60" customFormat="1" ht="39.6">
      <c r="A45" s="58">
        <v>20</v>
      </c>
      <c r="B45" s="59" t="s">
        <v>400</v>
      </c>
      <c r="C45" s="7"/>
      <c r="D45" s="7"/>
      <c r="E45" s="7"/>
      <c r="F45" s="7"/>
      <c r="G45" s="7"/>
      <c r="H45" s="7"/>
      <c r="I45" s="7"/>
      <c r="J45" s="112"/>
      <c r="K45" s="59" t="s">
        <v>431</v>
      </c>
      <c r="L45" s="10"/>
      <c r="M45" s="7"/>
      <c r="N45" s="11"/>
      <c r="O45" s="11"/>
      <c r="P45" s="11"/>
      <c r="Q45" s="11"/>
      <c r="R45" s="11"/>
      <c r="S45" s="138"/>
      <c r="T45" s="138"/>
      <c r="U45" s="138"/>
      <c r="V45" s="138"/>
      <c r="W45" s="138"/>
      <c r="X45" s="138"/>
      <c r="Y45" s="140"/>
      <c r="Z45" s="140"/>
      <c r="AA45" s="140"/>
      <c r="AB45" s="140"/>
      <c r="AC45" s="140"/>
      <c r="AD45" s="140"/>
      <c r="AE45" s="140"/>
    </row>
    <row r="46" spans="1:31" s="60" customFormat="1" ht="19.8">
      <c r="A46" s="58">
        <v>21</v>
      </c>
      <c r="B46" s="59" t="s">
        <v>401</v>
      </c>
      <c r="C46" s="7"/>
      <c r="D46" s="7"/>
      <c r="E46" s="7"/>
      <c r="F46" s="7"/>
      <c r="G46" s="7"/>
      <c r="H46" s="7"/>
      <c r="I46" s="7"/>
      <c r="J46" s="112"/>
      <c r="K46" s="59" t="s">
        <v>432</v>
      </c>
      <c r="L46" s="10"/>
      <c r="M46" s="7"/>
      <c r="N46" s="11"/>
      <c r="O46" s="11"/>
      <c r="P46" s="11"/>
      <c r="Q46" s="11"/>
      <c r="R46" s="11"/>
      <c r="S46" s="138"/>
      <c r="T46" s="138"/>
      <c r="U46" s="138"/>
      <c r="V46" s="138"/>
      <c r="W46" s="138"/>
      <c r="X46" s="138"/>
      <c r="Y46" s="140"/>
      <c r="Z46" s="140"/>
      <c r="AA46" s="140"/>
      <c r="AB46" s="140"/>
      <c r="AC46" s="140"/>
      <c r="AD46" s="140"/>
      <c r="AE46" s="140"/>
    </row>
    <row r="47" spans="1:31" s="60" customFormat="1" ht="19.8">
      <c r="A47" s="58">
        <v>22</v>
      </c>
      <c r="B47" s="59" t="s">
        <v>402</v>
      </c>
      <c r="C47" s="7"/>
      <c r="D47" s="7"/>
      <c r="E47" s="7"/>
      <c r="F47" s="7"/>
      <c r="G47" s="7"/>
      <c r="H47" s="7"/>
      <c r="I47" s="7"/>
      <c r="J47" s="112"/>
      <c r="K47" s="59" t="s">
        <v>433</v>
      </c>
      <c r="L47" s="10"/>
      <c r="M47" s="7"/>
      <c r="N47" s="11"/>
      <c r="O47" s="11"/>
      <c r="P47" s="11"/>
      <c r="Q47" s="11"/>
      <c r="R47" s="11"/>
      <c r="S47" s="138"/>
      <c r="T47" s="138"/>
      <c r="U47" s="138"/>
      <c r="V47" s="138"/>
      <c r="W47" s="138"/>
      <c r="X47" s="138"/>
      <c r="Y47" s="140"/>
      <c r="Z47" s="140"/>
      <c r="AA47" s="140"/>
      <c r="AB47" s="140"/>
      <c r="AC47" s="140"/>
      <c r="AD47" s="140"/>
      <c r="AE47" s="140"/>
    </row>
    <row r="48" spans="1:31" s="60" customFormat="1" ht="19.8">
      <c r="A48" s="58">
        <v>23</v>
      </c>
      <c r="B48" s="59" t="s">
        <v>403</v>
      </c>
      <c r="C48" s="7"/>
      <c r="D48" s="7"/>
      <c r="E48" s="7"/>
      <c r="F48" s="7"/>
      <c r="G48" s="7"/>
      <c r="H48" s="7"/>
      <c r="I48" s="7"/>
      <c r="J48" s="112"/>
      <c r="K48" s="119"/>
      <c r="L48" s="10"/>
      <c r="M48" s="7"/>
      <c r="N48" s="11"/>
      <c r="O48" s="11"/>
      <c r="P48" s="11"/>
      <c r="Q48" s="11"/>
      <c r="R48" s="11"/>
      <c r="S48" s="138"/>
      <c r="T48" s="138"/>
      <c r="U48" s="138"/>
      <c r="V48" s="138"/>
      <c r="W48" s="138"/>
      <c r="X48" s="138"/>
      <c r="Y48" s="140"/>
      <c r="Z48" s="140"/>
      <c r="AA48" s="140"/>
      <c r="AB48" s="140"/>
      <c r="AC48" s="140"/>
      <c r="AD48" s="140"/>
      <c r="AE48" s="140"/>
    </row>
    <row r="49" spans="1:31" s="60" customFormat="1" ht="19.8">
      <c r="A49" s="58">
        <v>24</v>
      </c>
      <c r="B49" s="59" t="s">
        <v>404</v>
      </c>
      <c r="C49" s="7"/>
      <c r="D49" s="7"/>
      <c r="E49" s="7"/>
      <c r="F49" s="7"/>
      <c r="G49" s="7"/>
      <c r="H49" s="7"/>
      <c r="I49" s="7"/>
      <c r="J49" s="112"/>
      <c r="K49" s="8"/>
      <c r="L49" s="10"/>
      <c r="M49" s="7"/>
      <c r="N49" s="11"/>
      <c r="O49" s="11"/>
      <c r="P49" s="11"/>
      <c r="Q49" s="11"/>
      <c r="R49" s="11"/>
      <c r="S49" s="138"/>
      <c r="T49" s="138"/>
      <c r="U49" s="138"/>
      <c r="V49" s="138"/>
      <c r="W49" s="138"/>
      <c r="X49" s="138"/>
      <c r="Y49" s="140"/>
      <c r="Z49" s="140"/>
      <c r="AA49" s="140"/>
      <c r="AB49" s="140"/>
      <c r="AC49" s="140"/>
      <c r="AD49" s="140"/>
      <c r="AE49" s="140"/>
    </row>
    <row r="50" spans="1:31" s="60" customFormat="1" ht="19.8">
      <c r="A50" s="58">
        <v>25</v>
      </c>
      <c r="B50" s="59" t="s">
        <v>405</v>
      </c>
      <c r="C50" s="7"/>
      <c r="D50" s="7"/>
      <c r="E50" s="7"/>
      <c r="F50" s="7"/>
      <c r="G50" s="7"/>
      <c r="H50" s="7"/>
      <c r="I50" s="7"/>
      <c r="J50" s="112"/>
      <c r="K50" s="8"/>
      <c r="L50" s="10"/>
      <c r="M50" s="7"/>
      <c r="N50" s="11"/>
      <c r="O50" s="11"/>
      <c r="P50" s="11"/>
      <c r="Q50" s="11"/>
      <c r="R50" s="11"/>
      <c r="S50" s="138"/>
      <c r="T50" s="138"/>
      <c r="U50" s="138"/>
      <c r="V50" s="138"/>
      <c r="W50" s="138"/>
      <c r="X50" s="138"/>
      <c r="Y50" s="140"/>
      <c r="Z50" s="140"/>
      <c r="AA50" s="140"/>
      <c r="AB50" s="140"/>
      <c r="AC50" s="140"/>
      <c r="AD50" s="140"/>
      <c r="AE50" s="140"/>
    </row>
    <row r="51" spans="1:31" s="60" customFormat="1" ht="19.8">
      <c r="A51" s="58">
        <v>26</v>
      </c>
      <c r="B51" s="59" t="s">
        <v>406</v>
      </c>
      <c r="C51" s="7"/>
      <c r="D51" s="7"/>
      <c r="E51" s="7"/>
      <c r="F51" s="7"/>
      <c r="G51" s="7"/>
      <c r="H51" s="7"/>
      <c r="I51" s="7"/>
      <c r="J51" s="112"/>
      <c r="K51" s="8"/>
      <c r="L51" s="10"/>
      <c r="M51" s="7"/>
      <c r="N51" s="11"/>
      <c r="O51" s="11"/>
      <c r="P51" s="11"/>
      <c r="Q51" s="11"/>
      <c r="R51" s="11"/>
      <c r="S51" s="138"/>
      <c r="T51" s="138"/>
      <c r="U51" s="138"/>
      <c r="V51" s="138"/>
      <c r="W51" s="138"/>
      <c r="X51" s="138"/>
      <c r="Y51" s="140"/>
      <c r="Z51" s="140"/>
      <c r="AA51" s="140"/>
      <c r="AB51" s="140"/>
      <c r="AC51" s="140"/>
      <c r="AD51" s="140"/>
      <c r="AE51" s="140"/>
    </row>
    <row r="52" spans="1:31" s="60" customFormat="1" ht="39.6">
      <c r="A52" s="58">
        <v>27</v>
      </c>
      <c r="B52" s="59" t="s">
        <v>407</v>
      </c>
      <c r="C52" s="7"/>
      <c r="D52" s="7"/>
      <c r="E52" s="7"/>
      <c r="F52" s="7"/>
      <c r="G52" s="7"/>
      <c r="H52" s="7"/>
      <c r="I52" s="7"/>
      <c r="J52" s="112"/>
      <c r="K52" s="8"/>
      <c r="L52" s="10"/>
      <c r="M52" s="7"/>
      <c r="N52" s="11"/>
      <c r="O52" s="11"/>
      <c r="P52" s="11"/>
      <c r="Q52" s="11"/>
      <c r="R52" s="11"/>
      <c r="S52" s="138"/>
      <c r="T52" s="138"/>
      <c r="U52" s="138"/>
      <c r="V52" s="138"/>
      <c r="W52" s="138"/>
      <c r="X52" s="138"/>
      <c r="Y52" s="140"/>
      <c r="Z52" s="140"/>
      <c r="AA52" s="140"/>
      <c r="AB52" s="140"/>
      <c r="AC52" s="140"/>
      <c r="AD52" s="140"/>
      <c r="AE52" s="140"/>
    </row>
    <row r="53" spans="1:31" s="60" customFormat="1" ht="39.6">
      <c r="A53" s="58">
        <v>28</v>
      </c>
      <c r="B53" s="59" t="s">
        <v>408</v>
      </c>
      <c r="C53" s="7"/>
      <c r="D53" s="7"/>
      <c r="E53" s="7"/>
      <c r="F53" s="7"/>
      <c r="G53" s="7"/>
      <c r="H53" s="7"/>
      <c r="I53" s="7"/>
      <c r="J53" s="112"/>
      <c r="K53" s="8"/>
      <c r="L53" s="10"/>
      <c r="M53" s="7"/>
      <c r="N53" s="11"/>
      <c r="O53" s="11"/>
      <c r="P53" s="11"/>
      <c r="Q53" s="11"/>
      <c r="R53" s="11"/>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138"/>
      <c r="T54" s="138"/>
      <c r="U54" s="138"/>
      <c r="V54" s="138"/>
      <c r="W54" s="138"/>
      <c r="X54" s="138"/>
      <c r="Y54" s="140"/>
      <c r="Z54" s="141"/>
      <c r="AA54" s="141"/>
      <c r="AB54" s="141"/>
      <c r="AC54" s="141"/>
      <c r="AD54" s="141"/>
      <c r="AE54" s="141"/>
    </row>
    <row r="55" spans="1:31">
      <c r="J55" s="112"/>
      <c r="K55" s="8"/>
      <c r="Z55" s="141"/>
      <c r="AA55" s="141"/>
      <c r="AB55" s="141"/>
      <c r="AC55" s="141"/>
      <c r="AD55" s="141"/>
      <c r="AE55" s="14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15" priority="9" operator="containsText" text="0">
      <formula>NOT(ISERROR(SEARCH("0",S4)))</formula>
    </cfRule>
  </conditionalFormatting>
  <conditionalFormatting sqref="U4:U22">
    <cfRule type="containsText" dxfId="214" priority="8" operator="containsText" text="0">
      <formula>NOT(ISERROR(SEARCH("0",U4)))</formula>
    </cfRule>
  </conditionalFormatting>
  <conditionalFormatting sqref="V4:V22">
    <cfRule type="containsText" dxfId="213" priority="7" operator="containsText" text="1">
      <formula>NOT(ISERROR(SEARCH("1",V4)))</formula>
    </cfRule>
  </conditionalFormatting>
  <conditionalFormatting sqref="W4:W22 A23">
    <cfRule type="containsText" dxfId="212" priority="6" operator="containsText" text="Y">
      <formula>NOT(ISERROR(SEARCH("Y",A4)))</formula>
    </cfRule>
  </conditionalFormatting>
  <conditionalFormatting sqref="AC4:AE4">
    <cfRule type="cellIs" dxfId="211" priority="4" stopIfTrue="1" operator="equal">
      <formula>"身份空白"</formula>
    </cfRule>
    <cfRule type="cellIs" dxfId="21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5"/>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6.109375" style="8" customWidth="1"/>
    <col min="3" max="3" width="10.88671875" style="7" customWidth="1"/>
    <col min="4" max="9" width="12.6640625" style="7" customWidth="1"/>
    <col min="10" max="10" width="24.109375" style="9" customWidth="1"/>
    <col min="11" max="11" width="24" style="7" customWidth="1"/>
    <col min="12" max="12" width="21.44140625" style="10" customWidth="1"/>
    <col min="13" max="13" width="20.109375" style="7" customWidth="1"/>
    <col min="14" max="16" width="21.33203125" style="11" customWidth="1"/>
    <col min="17" max="17" width="14.44140625" style="11" customWidth="1"/>
    <col min="18" max="18" width="20.77734375" style="11" customWidth="1"/>
    <col min="19" max="20" width="20.88671875" style="138" customWidth="1"/>
    <col min="21" max="21" width="16.21875" style="138" customWidth="1"/>
    <col min="22" max="22" width="22.21875" style="138" customWidth="1"/>
    <col min="23" max="23" width="17" style="138" customWidth="1"/>
    <col min="24" max="24" width="13.77734375" style="138" customWidth="1"/>
    <col min="25" max="25" width="21.88671875" style="139" customWidth="1"/>
    <col min="26" max="31" width="20.77734375" style="140"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4.8"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先填【114-1申請總表】第8列之B欄至CN欄'!G23</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先填【114-1申請總表】第8列之B欄至CN欄'!$N$23="弱勢家庭子女",'步驟1. 先填【114-1申請總表】第8列之B欄至CN欄'!$N$23="弱勢家庭身障學生或身障人士子女")),U4*(G4=0)),"1","0")</f>
        <v>0</v>
      </c>
      <c r="W4" s="148" t="str">
        <f t="shared" ref="W4:W22" si="3">IF(U4*V4,"Y","N")</f>
        <v>N</v>
      </c>
      <c r="X4" s="745">
        <f>COUNTIF(U4:U22,"1")</f>
        <v>1</v>
      </c>
      <c r="Y4" s="623">
        <f>'步驟1. 先填【114-1申請總表】第8列之B欄至CN欄'!N23</f>
        <v>0</v>
      </c>
      <c r="Z4" s="626">
        <f>SUM(N23:P23)</f>
        <v>0</v>
      </c>
      <c r="AA4" s="626">
        <f>SUM(O23+AB4+Q23)</f>
        <v>0</v>
      </c>
      <c r="AB4" s="626">
        <f>O23/0.02095</f>
        <v>0</v>
      </c>
      <c r="AC4" s="763"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63"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63"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763"/>
      <c r="AD5" s="763"/>
      <c r="AE5" s="763"/>
    </row>
    <row r="6" spans="1:31" s="161"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763"/>
      <c r="AD6" s="763"/>
      <c r="AE6" s="763"/>
    </row>
    <row r="7" spans="1:31" s="161"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763"/>
      <c r="AD7" s="763"/>
      <c r="AE7" s="763"/>
    </row>
    <row r="8" spans="1:31" s="161"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763"/>
      <c r="AD8" s="763"/>
      <c r="AE8" s="763"/>
    </row>
    <row r="9" spans="1:31" s="161"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763"/>
      <c r="AD9" s="763"/>
      <c r="AE9" s="763"/>
    </row>
    <row r="10" spans="1:31" s="161"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763"/>
      <c r="AD10" s="763"/>
      <c r="AE10" s="763"/>
    </row>
    <row r="11" spans="1:31" s="161"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763"/>
      <c r="AD11" s="763"/>
      <c r="AE11" s="763"/>
    </row>
    <row r="12" spans="1:31" s="161"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763"/>
      <c r="AD12" s="763"/>
      <c r="AE12" s="763"/>
    </row>
    <row r="13" spans="1:31" s="161"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763"/>
      <c r="AD13" s="763"/>
      <c r="AE13" s="763"/>
    </row>
    <row r="14" spans="1:31" s="161"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763"/>
      <c r="AD14" s="763"/>
      <c r="AE14" s="763"/>
    </row>
    <row r="15" spans="1:31" s="161"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763"/>
      <c r="AD15" s="763"/>
      <c r="AE15" s="763"/>
    </row>
    <row r="16" spans="1:31" s="161"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763"/>
      <c r="AD16" s="763"/>
      <c r="AE16" s="763"/>
    </row>
    <row r="17" spans="1:31" s="161"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763"/>
      <c r="AD17" s="763"/>
      <c r="AE17" s="763"/>
    </row>
    <row r="18" spans="1:31" s="161"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763"/>
      <c r="AD18" s="763"/>
      <c r="AE18" s="763"/>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763"/>
      <c r="AD19" s="763"/>
      <c r="AE19" s="763"/>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763"/>
      <c r="AD20" s="763"/>
      <c r="AE20" s="763"/>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763"/>
      <c r="AD21" s="763"/>
      <c r="AE21" s="763"/>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763"/>
      <c r="AD22" s="763"/>
      <c r="AE22" s="763"/>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763"/>
      <c r="AD23" s="763"/>
      <c r="AE23" s="763"/>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138"/>
      <c r="T25" s="138"/>
      <c r="U25" s="138"/>
      <c r="V25" s="138"/>
      <c r="W25" s="138"/>
      <c r="X25" s="138"/>
      <c r="Y25" s="140"/>
      <c r="Z25" s="140"/>
      <c r="AA25" s="140"/>
      <c r="AB25" s="140"/>
      <c r="AC25" s="140"/>
      <c r="AD25" s="140"/>
      <c r="AE25" s="140"/>
    </row>
    <row r="26" spans="1:31" s="60" customFormat="1" ht="19.8">
      <c r="A26" s="58">
        <v>1</v>
      </c>
      <c r="B26" s="59" t="s">
        <v>381</v>
      </c>
      <c r="C26" s="7"/>
      <c r="D26" s="7"/>
      <c r="E26" s="7"/>
      <c r="F26" s="7"/>
      <c r="G26" s="7"/>
      <c r="H26" s="7"/>
      <c r="I26" s="7"/>
      <c r="J26" s="112"/>
      <c r="K26" s="59" t="s">
        <v>411</v>
      </c>
      <c r="L26" s="136"/>
      <c r="M26" s="7"/>
      <c r="N26" s="11"/>
      <c r="O26" s="11"/>
      <c r="P26" s="11"/>
      <c r="Q26" s="11"/>
      <c r="R26" s="11"/>
      <c r="S26" s="138"/>
      <c r="T26" s="138"/>
      <c r="U26" s="138"/>
      <c r="V26" s="138"/>
      <c r="W26" s="138"/>
      <c r="X26" s="138"/>
      <c r="Y26" s="140"/>
      <c r="Z26" s="140"/>
      <c r="AA26" s="140"/>
      <c r="AB26" s="140"/>
      <c r="AC26" s="140"/>
      <c r="AD26" s="140"/>
      <c r="AE26" s="140"/>
    </row>
    <row r="27" spans="1:31" s="60" customFormat="1" ht="19.8">
      <c r="A27" s="58">
        <v>2</v>
      </c>
      <c r="B27" s="59" t="s">
        <v>382</v>
      </c>
      <c r="C27" s="7"/>
      <c r="D27" s="7"/>
      <c r="E27" s="7"/>
      <c r="F27" s="7"/>
      <c r="G27" s="7"/>
      <c r="H27" s="7"/>
      <c r="I27" s="7"/>
      <c r="J27" s="112"/>
      <c r="K27" s="59" t="s">
        <v>413</v>
      </c>
      <c r="L27" s="10"/>
      <c r="M27" s="7"/>
      <c r="N27" s="11"/>
      <c r="O27" s="11"/>
      <c r="P27" s="11"/>
      <c r="Q27" s="11"/>
      <c r="R27" s="11"/>
      <c r="S27" s="138"/>
      <c r="T27" s="138"/>
      <c r="U27" s="138"/>
      <c r="V27" s="138"/>
      <c r="W27" s="138"/>
      <c r="X27" s="138"/>
      <c r="Y27" s="140"/>
      <c r="Z27" s="140"/>
      <c r="AA27" s="140"/>
      <c r="AB27" s="140"/>
      <c r="AC27" s="140"/>
      <c r="AD27" s="140"/>
      <c r="AE27" s="140"/>
    </row>
    <row r="28" spans="1:31" s="60" customFormat="1" ht="39.6">
      <c r="A28" s="58">
        <v>3</v>
      </c>
      <c r="B28" s="59" t="s">
        <v>383</v>
      </c>
      <c r="C28" s="7"/>
      <c r="D28" s="7"/>
      <c r="E28" s="7"/>
      <c r="F28" s="7"/>
      <c r="G28" s="7"/>
      <c r="H28" s="7"/>
      <c r="I28" s="7"/>
      <c r="J28" s="112"/>
      <c r="K28" s="59" t="s">
        <v>414</v>
      </c>
      <c r="L28" s="10"/>
      <c r="M28" s="7"/>
      <c r="N28" s="11"/>
      <c r="O28" s="11"/>
      <c r="P28" s="11"/>
      <c r="Q28" s="11"/>
      <c r="R28" s="11"/>
      <c r="S28" s="138"/>
      <c r="T28" s="138"/>
      <c r="U28" s="138"/>
      <c r="V28" s="138"/>
      <c r="W28" s="138"/>
      <c r="X28" s="138"/>
      <c r="Y28" s="140"/>
      <c r="Z28" s="140"/>
      <c r="AA28" s="140"/>
      <c r="AB28" s="140"/>
      <c r="AC28" s="140"/>
      <c r="AD28" s="140"/>
      <c r="AE28" s="140"/>
    </row>
    <row r="29" spans="1:31" s="60" customFormat="1" ht="39.6">
      <c r="A29" s="58">
        <v>4</v>
      </c>
      <c r="B29" s="59" t="s">
        <v>384</v>
      </c>
      <c r="C29" s="7"/>
      <c r="D29" s="7"/>
      <c r="E29" s="7"/>
      <c r="F29" s="7"/>
      <c r="G29" s="7"/>
      <c r="H29" s="7"/>
      <c r="I29" s="7"/>
      <c r="J29" s="112"/>
      <c r="K29" s="59" t="s">
        <v>415</v>
      </c>
      <c r="L29" s="10"/>
      <c r="M29" s="7"/>
      <c r="N29" s="11"/>
      <c r="O29" s="11"/>
      <c r="P29" s="11"/>
      <c r="Q29" s="11"/>
      <c r="R29" s="11"/>
      <c r="S29" s="138"/>
      <c r="T29" s="138"/>
      <c r="U29" s="138"/>
      <c r="V29" s="138"/>
      <c r="W29" s="138"/>
      <c r="X29" s="138"/>
      <c r="Y29" s="140"/>
      <c r="Z29" s="140"/>
      <c r="AA29" s="140"/>
      <c r="AB29" s="140"/>
      <c r="AC29" s="140"/>
      <c r="AD29" s="140"/>
      <c r="AE29" s="140"/>
    </row>
    <row r="30" spans="1:31" s="60" customFormat="1" ht="19.8">
      <c r="A30" s="58">
        <v>5</v>
      </c>
      <c r="B30" s="59" t="s">
        <v>385</v>
      </c>
      <c r="C30" s="7"/>
      <c r="D30" s="7"/>
      <c r="E30" s="7"/>
      <c r="F30" s="7"/>
      <c r="G30" s="7"/>
      <c r="H30" s="7"/>
      <c r="I30" s="7"/>
      <c r="J30" s="112"/>
      <c r="K30" s="59" t="s">
        <v>416</v>
      </c>
      <c r="L30" s="10"/>
      <c r="M30" s="7"/>
      <c r="N30" s="11"/>
      <c r="O30" s="11"/>
      <c r="P30" s="11"/>
      <c r="Q30" s="11"/>
      <c r="R30" s="11"/>
      <c r="S30" s="138"/>
      <c r="T30" s="138"/>
      <c r="U30" s="138"/>
      <c r="V30" s="138"/>
      <c r="W30" s="138"/>
      <c r="X30" s="138"/>
      <c r="Y30" s="140"/>
      <c r="Z30" s="140"/>
      <c r="AA30" s="140"/>
      <c r="AB30" s="140"/>
      <c r="AC30" s="140"/>
      <c r="AD30" s="140"/>
      <c r="AE30" s="140"/>
    </row>
    <row r="31" spans="1:31" s="60" customFormat="1" ht="39.6">
      <c r="A31" s="58">
        <v>6</v>
      </c>
      <c r="B31" s="59" t="s">
        <v>386</v>
      </c>
      <c r="C31" s="7"/>
      <c r="D31" s="7"/>
      <c r="E31" s="7"/>
      <c r="F31" s="7"/>
      <c r="G31" s="7"/>
      <c r="H31" s="7"/>
      <c r="I31" s="7"/>
      <c r="J31" s="112"/>
      <c r="K31" s="59" t="s">
        <v>417</v>
      </c>
      <c r="L31" s="10"/>
      <c r="M31" s="7"/>
      <c r="N31" s="11"/>
      <c r="O31" s="11"/>
      <c r="P31" s="11"/>
      <c r="Q31" s="11"/>
      <c r="R31" s="11"/>
      <c r="S31" s="138"/>
      <c r="T31" s="138"/>
      <c r="U31" s="138"/>
      <c r="V31" s="138"/>
      <c r="W31" s="138"/>
      <c r="X31" s="138"/>
      <c r="Y31" s="140"/>
      <c r="Z31" s="140"/>
      <c r="AA31" s="140"/>
      <c r="AB31" s="140"/>
      <c r="AC31" s="140"/>
      <c r="AD31" s="140"/>
      <c r="AE31" s="140"/>
    </row>
    <row r="32" spans="1:31" s="60" customFormat="1" ht="39.6">
      <c r="A32" s="58">
        <v>7</v>
      </c>
      <c r="B32" s="59" t="s">
        <v>387</v>
      </c>
      <c r="C32" s="7"/>
      <c r="D32" s="7"/>
      <c r="E32" s="7"/>
      <c r="F32" s="7"/>
      <c r="G32" s="7"/>
      <c r="H32" s="7"/>
      <c r="I32" s="7"/>
      <c r="J32" s="112"/>
      <c r="K32" s="59" t="s">
        <v>418</v>
      </c>
      <c r="L32" s="10"/>
      <c r="M32" s="7"/>
      <c r="N32" s="11"/>
      <c r="O32" s="11"/>
      <c r="P32" s="11"/>
      <c r="Q32" s="11"/>
      <c r="R32" s="11"/>
      <c r="S32" s="138"/>
      <c r="T32" s="138"/>
      <c r="U32" s="138"/>
      <c r="V32" s="138"/>
      <c r="W32" s="138"/>
      <c r="X32" s="138"/>
      <c r="Y32" s="140"/>
      <c r="Z32" s="140"/>
      <c r="AA32" s="140"/>
      <c r="AB32" s="140"/>
      <c r="AC32" s="140"/>
      <c r="AD32" s="140"/>
      <c r="AE32" s="140"/>
    </row>
    <row r="33" spans="1:31" s="60" customFormat="1" ht="19.8">
      <c r="A33" s="58">
        <v>8</v>
      </c>
      <c r="B33" s="59" t="s">
        <v>388</v>
      </c>
      <c r="C33" s="7"/>
      <c r="D33" s="7"/>
      <c r="E33" s="7"/>
      <c r="F33" s="7"/>
      <c r="G33" s="7"/>
      <c r="H33" s="7"/>
      <c r="I33" s="7"/>
      <c r="J33" s="112"/>
      <c r="K33" s="59" t="s">
        <v>419</v>
      </c>
      <c r="L33" s="10"/>
      <c r="M33" s="7"/>
      <c r="N33" s="11"/>
      <c r="O33" s="11"/>
      <c r="P33" s="11"/>
      <c r="Q33" s="11"/>
      <c r="R33" s="11"/>
      <c r="S33" s="138"/>
      <c r="T33" s="138"/>
      <c r="U33" s="138"/>
      <c r="V33" s="138"/>
      <c r="W33" s="138"/>
      <c r="X33" s="138"/>
      <c r="Y33" s="140"/>
      <c r="Z33" s="140"/>
      <c r="AA33" s="140"/>
      <c r="AB33" s="140"/>
      <c r="AC33" s="140"/>
      <c r="AD33" s="140"/>
      <c r="AE33" s="140"/>
    </row>
    <row r="34" spans="1:31" s="60" customFormat="1" ht="19.8">
      <c r="A34" s="58">
        <v>9</v>
      </c>
      <c r="B34" s="59" t="s">
        <v>389</v>
      </c>
      <c r="C34" s="7"/>
      <c r="D34" s="7"/>
      <c r="E34" s="7"/>
      <c r="F34" s="7"/>
      <c r="G34" s="7"/>
      <c r="H34" s="7"/>
      <c r="I34" s="7"/>
      <c r="J34" s="112"/>
      <c r="K34" s="59" t="s">
        <v>420</v>
      </c>
      <c r="L34" s="10"/>
      <c r="M34" s="7"/>
      <c r="N34" s="11"/>
      <c r="O34" s="11"/>
      <c r="P34" s="11"/>
      <c r="Q34" s="11"/>
      <c r="R34" s="11"/>
      <c r="S34" s="138"/>
      <c r="T34" s="138"/>
      <c r="U34" s="138"/>
      <c r="V34" s="138"/>
      <c r="W34" s="138"/>
      <c r="X34" s="138"/>
      <c r="Y34" s="140"/>
      <c r="Z34" s="140"/>
      <c r="AA34" s="140"/>
      <c r="AB34" s="140"/>
      <c r="AC34" s="140"/>
      <c r="AD34" s="140"/>
      <c r="AE34" s="140"/>
    </row>
    <row r="35" spans="1:31" s="60" customFormat="1" ht="19.8">
      <c r="A35" s="58">
        <v>10</v>
      </c>
      <c r="B35" s="59" t="s">
        <v>390</v>
      </c>
      <c r="C35" s="7"/>
      <c r="D35" s="7"/>
      <c r="E35" s="7"/>
      <c r="F35" s="7"/>
      <c r="G35" s="7"/>
      <c r="H35" s="7"/>
      <c r="I35" s="7"/>
      <c r="J35" s="112"/>
      <c r="K35" s="59" t="s">
        <v>421</v>
      </c>
      <c r="L35" s="10"/>
      <c r="M35" s="7"/>
      <c r="N35" s="11"/>
      <c r="O35" s="11"/>
      <c r="P35" s="11"/>
      <c r="Q35" s="11"/>
      <c r="R35" s="11"/>
      <c r="S35" s="138"/>
      <c r="T35" s="138"/>
      <c r="U35" s="138"/>
      <c r="V35" s="138"/>
      <c r="W35" s="138"/>
      <c r="X35" s="138"/>
      <c r="Y35" s="140"/>
      <c r="Z35" s="140"/>
      <c r="AA35" s="140"/>
      <c r="AB35" s="140"/>
      <c r="AC35" s="140"/>
      <c r="AD35" s="140"/>
      <c r="AE35" s="140"/>
    </row>
    <row r="36" spans="1:31" s="60" customFormat="1" ht="19.8">
      <c r="A36" s="58">
        <v>11</v>
      </c>
      <c r="B36" s="59" t="s">
        <v>391</v>
      </c>
      <c r="C36" s="7"/>
      <c r="D36" s="7"/>
      <c r="E36" s="7"/>
      <c r="F36" s="7"/>
      <c r="G36" s="7"/>
      <c r="H36" s="7"/>
      <c r="I36" s="7"/>
      <c r="J36" s="112"/>
      <c r="K36" s="59" t="s">
        <v>422</v>
      </c>
      <c r="L36" s="10"/>
      <c r="M36" s="7"/>
      <c r="N36" s="11"/>
      <c r="O36" s="11"/>
      <c r="P36" s="11"/>
      <c r="Q36" s="11"/>
      <c r="R36" s="11"/>
      <c r="S36" s="138"/>
      <c r="T36" s="138"/>
      <c r="U36" s="138"/>
      <c r="V36" s="138"/>
      <c r="W36" s="138"/>
      <c r="X36" s="138"/>
      <c r="Y36" s="140"/>
      <c r="Z36" s="140"/>
      <c r="AA36" s="140"/>
      <c r="AB36" s="140"/>
      <c r="AC36" s="140"/>
      <c r="AD36" s="140"/>
      <c r="AE36" s="140"/>
    </row>
    <row r="37" spans="1:31" s="60" customFormat="1" ht="39.6">
      <c r="A37" s="58">
        <v>12</v>
      </c>
      <c r="B37" s="59" t="s">
        <v>392</v>
      </c>
      <c r="C37" s="7"/>
      <c r="D37" s="7"/>
      <c r="E37" s="7"/>
      <c r="F37" s="7"/>
      <c r="G37" s="7"/>
      <c r="H37" s="7"/>
      <c r="I37" s="7"/>
      <c r="J37" s="112"/>
      <c r="K37" s="59" t="s">
        <v>423</v>
      </c>
      <c r="L37" s="10"/>
      <c r="M37" s="7"/>
      <c r="N37" s="11"/>
      <c r="O37" s="11"/>
      <c r="P37" s="11"/>
      <c r="Q37" s="11"/>
      <c r="R37" s="11"/>
      <c r="S37" s="138"/>
      <c r="T37" s="138"/>
      <c r="U37" s="138"/>
      <c r="V37" s="138"/>
      <c r="W37" s="138"/>
      <c r="X37" s="138"/>
      <c r="Y37" s="140"/>
      <c r="Z37" s="140"/>
      <c r="AA37" s="140"/>
      <c r="AB37" s="140"/>
      <c r="AC37" s="140"/>
      <c r="AD37" s="140"/>
      <c r="AE37" s="140"/>
    </row>
    <row r="38" spans="1:31" s="60" customFormat="1" ht="19.8">
      <c r="A38" s="58">
        <v>13</v>
      </c>
      <c r="B38" s="59" t="s">
        <v>393</v>
      </c>
      <c r="C38" s="7"/>
      <c r="D38" s="7"/>
      <c r="E38" s="7"/>
      <c r="F38" s="7"/>
      <c r="G38" s="7"/>
      <c r="H38" s="7"/>
      <c r="I38" s="7"/>
      <c r="J38" s="112"/>
      <c r="K38" s="59" t="s">
        <v>424</v>
      </c>
      <c r="L38" s="10"/>
      <c r="M38" s="7"/>
      <c r="N38" s="11"/>
      <c r="O38" s="11"/>
      <c r="P38" s="11"/>
      <c r="Q38" s="11"/>
      <c r="R38" s="11"/>
      <c r="S38" s="138"/>
      <c r="T38" s="138"/>
      <c r="U38" s="138"/>
      <c r="V38" s="138"/>
      <c r="W38" s="138"/>
      <c r="X38" s="138"/>
      <c r="Y38" s="140"/>
      <c r="Z38" s="140"/>
      <c r="AA38" s="140"/>
      <c r="AB38" s="140"/>
      <c r="AC38" s="140"/>
      <c r="AD38" s="140"/>
      <c r="AE38" s="140"/>
    </row>
    <row r="39" spans="1:31" s="60" customFormat="1" ht="19.8">
      <c r="A39" s="58">
        <v>14</v>
      </c>
      <c r="B39" s="59" t="s">
        <v>394</v>
      </c>
      <c r="C39" s="7"/>
      <c r="D39" s="7"/>
      <c r="E39" s="7"/>
      <c r="F39" s="7"/>
      <c r="G39" s="7"/>
      <c r="H39" s="7"/>
      <c r="I39" s="7"/>
      <c r="J39" s="112"/>
      <c r="K39" s="59" t="s">
        <v>425</v>
      </c>
      <c r="L39" s="10"/>
      <c r="M39" s="7"/>
      <c r="N39" s="11"/>
      <c r="O39" s="11"/>
      <c r="P39" s="11"/>
      <c r="Q39" s="11"/>
      <c r="R39" s="11"/>
      <c r="S39" s="138"/>
      <c r="T39" s="138"/>
      <c r="U39" s="138"/>
      <c r="V39" s="138"/>
      <c r="W39" s="138"/>
      <c r="X39" s="138"/>
      <c r="Y39" s="140"/>
      <c r="Z39" s="140"/>
      <c r="AA39" s="140"/>
      <c r="AB39" s="140"/>
      <c r="AC39" s="140"/>
      <c r="AD39" s="140"/>
      <c r="AE39" s="140"/>
    </row>
    <row r="40" spans="1:31" s="60" customFormat="1" ht="39.6">
      <c r="A40" s="58">
        <v>15</v>
      </c>
      <c r="B40" s="59" t="s">
        <v>395</v>
      </c>
      <c r="C40" s="7"/>
      <c r="D40" s="7"/>
      <c r="E40" s="7"/>
      <c r="F40" s="7"/>
      <c r="G40" s="7"/>
      <c r="H40" s="7"/>
      <c r="I40" s="7"/>
      <c r="J40" s="112"/>
      <c r="K40" s="59" t="s">
        <v>426</v>
      </c>
      <c r="L40" s="10"/>
      <c r="M40" s="7"/>
      <c r="N40" s="11"/>
      <c r="O40" s="11"/>
      <c r="P40" s="11"/>
      <c r="Q40" s="11"/>
      <c r="R40" s="11"/>
      <c r="S40" s="138"/>
      <c r="T40" s="138"/>
      <c r="U40" s="138"/>
      <c r="V40" s="138"/>
      <c r="W40" s="138"/>
      <c r="X40" s="138"/>
      <c r="Y40" s="140"/>
      <c r="Z40" s="140"/>
      <c r="AA40" s="140"/>
      <c r="AB40" s="140"/>
      <c r="AC40" s="140"/>
      <c r="AD40" s="140"/>
      <c r="AE40" s="140"/>
    </row>
    <row r="41" spans="1:31" s="60" customFormat="1" ht="19.8">
      <c r="A41" s="58">
        <v>16</v>
      </c>
      <c r="B41" s="59" t="s">
        <v>396</v>
      </c>
      <c r="C41" s="7"/>
      <c r="D41" s="7"/>
      <c r="E41" s="7"/>
      <c r="F41" s="7"/>
      <c r="G41" s="7"/>
      <c r="H41" s="7"/>
      <c r="I41" s="7"/>
      <c r="J41" s="112"/>
      <c r="K41" s="59" t="s">
        <v>427</v>
      </c>
      <c r="L41" s="10"/>
      <c r="M41" s="7"/>
      <c r="N41" s="11"/>
      <c r="O41" s="11"/>
      <c r="P41" s="11"/>
      <c r="Q41" s="11"/>
      <c r="R41" s="11"/>
      <c r="S41" s="138"/>
      <c r="T41" s="138"/>
      <c r="U41" s="138"/>
      <c r="V41" s="138"/>
      <c r="W41" s="138"/>
      <c r="X41" s="138"/>
      <c r="Y41" s="140"/>
      <c r="Z41" s="140"/>
      <c r="AA41" s="140"/>
      <c r="AB41" s="140"/>
      <c r="AC41" s="140"/>
      <c r="AD41" s="140"/>
      <c r="AE41" s="140"/>
    </row>
    <row r="42" spans="1:31" s="60" customFormat="1" ht="59.4">
      <c r="A42" s="58">
        <v>17</v>
      </c>
      <c r="B42" s="59" t="s">
        <v>397</v>
      </c>
      <c r="C42" s="7"/>
      <c r="D42" s="7"/>
      <c r="E42" s="7"/>
      <c r="F42" s="7"/>
      <c r="G42" s="7"/>
      <c r="H42" s="7"/>
      <c r="I42" s="7"/>
      <c r="J42" s="112"/>
      <c r="K42" s="59" t="s">
        <v>428</v>
      </c>
      <c r="L42" s="10"/>
      <c r="M42" s="7"/>
      <c r="N42" s="11"/>
      <c r="O42" s="11"/>
      <c r="P42" s="11"/>
      <c r="Q42" s="11"/>
      <c r="R42" s="11"/>
      <c r="S42" s="138"/>
      <c r="T42" s="138"/>
      <c r="U42" s="138"/>
      <c r="V42" s="138"/>
      <c r="W42" s="138"/>
      <c r="X42" s="138"/>
      <c r="Y42" s="140"/>
      <c r="Z42" s="140"/>
      <c r="AA42" s="140"/>
      <c r="AB42" s="140"/>
      <c r="AC42" s="140"/>
      <c r="AD42" s="140"/>
      <c r="AE42" s="140"/>
    </row>
    <row r="43" spans="1:31" s="60" customFormat="1" ht="19.8">
      <c r="A43" s="58">
        <v>18</v>
      </c>
      <c r="B43" s="59" t="s">
        <v>398</v>
      </c>
      <c r="C43" s="7"/>
      <c r="D43" s="7"/>
      <c r="E43" s="7"/>
      <c r="F43" s="7"/>
      <c r="G43" s="7"/>
      <c r="H43" s="7"/>
      <c r="I43" s="7"/>
      <c r="J43" s="112"/>
      <c r="K43" s="59" t="s">
        <v>429</v>
      </c>
      <c r="L43" s="10"/>
      <c r="M43" s="7"/>
      <c r="N43" s="11"/>
      <c r="O43" s="11"/>
      <c r="P43" s="11"/>
      <c r="Q43" s="11"/>
      <c r="R43" s="11"/>
      <c r="S43" s="138"/>
      <c r="T43" s="138"/>
      <c r="U43" s="138"/>
      <c r="V43" s="138"/>
      <c r="W43" s="138"/>
      <c r="X43" s="138"/>
      <c r="Y43" s="140"/>
      <c r="Z43" s="140"/>
      <c r="AA43" s="140"/>
      <c r="AB43" s="140"/>
      <c r="AC43" s="140"/>
      <c r="AD43" s="140"/>
      <c r="AE43" s="140"/>
    </row>
    <row r="44" spans="1:31" s="60" customFormat="1" ht="39.6">
      <c r="A44" s="58">
        <v>19</v>
      </c>
      <c r="B44" s="59" t="s">
        <v>399</v>
      </c>
      <c r="C44" s="7"/>
      <c r="D44" s="7"/>
      <c r="E44" s="7"/>
      <c r="F44" s="7"/>
      <c r="G44" s="7"/>
      <c r="H44" s="7"/>
      <c r="I44" s="7"/>
      <c r="J44" s="112"/>
      <c r="K44" s="59" t="s">
        <v>430</v>
      </c>
      <c r="L44" s="10"/>
      <c r="M44" s="7"/>
      <c r="N44" s="11"/>
      <c r="O44" s="11"/>
      <c r="P44" s="11"/>
      <c r="Q44" s="11"/>
      <c r="R44" s="11"/>
      <c r="S44" s="138"/>
      <c r="T44" s="138"/>
      <c r="U44" s="138"/>
      <c r="V44" s="138"/>
      <c r="W44" s="138"/>
      <c r="X44" s="138"/>
      <c r="Y44" s="140"/>
      <c r="Z44" s="140"/>
      <c r="AA44" s="140"/>
      <c r="AB44" s="140"/>
      <c r="AC44" s="140"/>
      <c r="AD44" s="140"/>
      <c r="AE44" s="140"/>
    </row>
    <row r="45" spans="1:31" s="60" customFormat="1" ht="39.6">
      <c r="A45" s="58">
        <v>20</v>
      </c>
      <c r="B45" s="59" t="s">
        <v>400</v>
      </c>
      <c r="C45" s="7"/>
      <c r="D45" s="7"/>
      <c r="E45" s="7"/>
      <c r="F45" s="7"/>
      <c r="G45" s="7"/>
      <c r="H45" s="7"/>
      <c r="I45" s="7"/>
      <c r="J45" s="112"/>
      <c r="K45" s="59" t="s">
        <v>431</v>
      </c>
      <c r="L45" s="10"/>
      <c r="M45" s="7"/>
      <c r="N45" s="11"/>
      <c r="O45" s="11"/>
      <c r="P45" s="11"/>
      <c r="Q45" s="11"/>
      <c r="R45" s="11"/>
      <c r="S45" s="138"/>
      <c r="T45" s="138"/>
      <c r="U45" s="138"/>
      <c r="V45" s="138"/>
      <c r="W45" s="138"/>
      <c r="X45" s="138"/>
      <c r="Y45" s="140"/>
      <c r="Z45" s="140"/>
      <c r="AA45" s="140"/>
      <c r="AB45" s="140"/>
      <c r="AC45" s="140"/>
      <c r="AD45" s="140"/>
      <c r="AE45" s="140"/>
    </row>
    <row r="46" spans="1:31" s="60" customFormat="1" ht="19.8">
      <c r="A46" s="58">
        <v>21</v>
      </c>
      <c r="B46" s="59" t="s">
        <v>401</v>
      </c>
      <c r="C46" s="7"/>
      <c r="D46" s="7"/>
      <c r="E46" s="7"/>
      <c r="F46" s="7"/>
      <c r="G46" s="7"/>
      <c r="H46" s="7"/>
      <c r="I46" s="7"/>
      <c r="J46" s="112"/>
      <c r="K46" s="59" t="s">
        <v>432</v>
      </c>
      <c r="L46" s="10"/>
      <c r="M46" s="7"/>
      <c r="N46" s="11"/>
      <c r="O46" s="11"/>
      <c r="P46" s="11"/>
      <c r="Q46" s="11"/>
      <c r="R46" s="11"/>
      <c r="S46" s="138"/>
      <c r="T46" s="138"/>
      <c r="U46" s="138"/>
      <c r="V46" s="138"/>
      <c r="W46" s="138"/>
      <c r="X46" s="138"/>
      <c r="Y46" s="140"/>
      <c r="Z46" s="140"/>
      <c r="AA46" s="140"/>
      <c r="AB46" s="140"/>
      <c r="AC46" s="140"/>
      <c r="AD46" s="140"/>
      <c r="AE46" s="140"/>
    </row>
    <row r="47" spans="1:31" s="60" customFormat="1" ht="19.8">
      <c r="A47" s="58">
        <v>22</v>
      </c>
      <c r="B47" s="59" t="s">
        <v>402</v>
      </c>
      <c r="C47" s="7"/>
      <c r="D47" s="7"/>
      <c r="E47" s="7"/>
      <c r="F47" s="7"/>
      <c r="G47" s="7"/>
      <c r="H47" s="7"/>
      <c r="I47" s="7"/>
      <c r="J47" s="112"/>
      <c r="K47" s="59" t="s">
        <v>433</v>
      </c>
      <c r="L47" s="10"/>
      <c r="M47" s="7"/>
      <c r="N47" s="11"/>
      <c r="O47" s="11"/>
      <c r="P47" s="11"/>
      <c r="Q47" s="11"/>
      <c r="R47" s="11"/>
      <c r="S47" s="138"/>
      <c r="T47" s="138"/>
      <c r="U47" s="138"/>
      <c r="V47" s="138"/>
      <c r="W47" s="138"/>
      <c r="X47" s="138"/>
      <c r="Y47" s="140"/>
      <c r="Z47" s="140"/>
      <c r="AA47" s="140"/>
      <c r="AB47" s="140"/>
      <c r="AC47" s="140"/>
      <c r="AD47" s="140"/>
      <c r="AE47" s="140"/>
    </row>
    <row r="48" spans="1:31" s="60" customFormat="1" ht="19.8">
      <c r="A48" s="58">
        <v>23</v>
      </c>
      <c r="B48" s="59" t="s">
        <v>403</v>
      </c>
      <c r="C48" s="7"/>
      <c r="D48" s="7"/>
      <c r="E48" s="7"/>
      <c r="F48" s="7"/>
      <c r="G48" s="7"/>
      <c r="H48" s="7"/>
      <c r="I48" s="7"/>
      <c r="J48" s="112"/>
      <c r="K48" s="119"/>
      <c r="L48" s="10"/>
      <c r="M48" s="7"/>
      <c r="N48" s="11"/>
      <c r="O48" s="11"/>
      <c r="P48" s="11"/>
      <c r="Q48" s="11"/>
      <c r="R48" s="11"/>
      <c r="S48" s="138"/>
      <c r="T48" s="138"/>
      <c r="U48" s="138"/>
      <c r="V48" s="138"/>
      <c r="W48" s="138"/>
      <c r="X48" s="138"/>
      <c r="Y48" s="140"/>
      <c r="Z48" s="140"/>
      <c r="AA48" s="140"/>
      <c r="AB48" s="140"/>
      <c r="AC48" s="140"/>
      <c r="AD48" s="140"/>
      <c r="AE48" s="140"/>
    </row>
    <row r="49" spans="1:31" s="60" customFormat="1" ht="19.8">
      <c r="A49" s="58">
        <v>24</v>
      </c>
      <c r="B49" s="59" t="s">
        <v>404</v>
      </c>
      <c r="C49" s="7"/>
      <c r="D49" s="7"/>
      <c r="E49" s="7"/>
      <c r="F49" s="7"/>
      <c r="G49" s="7"/>
      <c r="H49" s="7"/>
      <c r="I49" s="7"/>
      <c r="J49" s="112"/>
      <c r="K49" s="8"/>
      <c r="L49" s="10"/>
      <c r="M49" s="7"/>
      <c r="N49" s="11"/>
      <c r="O49" s="11"/>
      <c r="P49" s="11"/>
      <c r="Q49" s="11"/>
      <c r="R49" s="11"/>
      <c r="S49" s="138"/>
      <c r="T49" s="138"/>
      <c r="U49" s="138"/>
      <c r="V49" s="138"/>
      <c r="W49" s="138"/>
      <c r="X49" s="138"/>
      <c r="Y49" s="140"/>
      <c r="Z49" s="140"/>
      <c r="AA49" s="140"/>
      <c r="AB49" s="140"/>
      <c r="AC49" s="140"/>
      <c r="AD49" s="140"/>
      <c r="AE49" s="140"/>
    </row>
    <row r="50" spans="1:31" s="60" customFormat="1" ht="19.8">
      <c r="A50" s="58">
        <v>25</v>
      </c>
      <c r="B50" s="59" t="s">
        <v>405</v>
      </c>
      <c r="C50" s="7"/>
      <c r="D50" s="7"/>
      <c r="E50" s="7"/>
      <c r="F50" s="7"/>
      <c r="G50" s="7"/>
      <c r="H50" s="7"/>
      <c r="I50" s="7"/>
      <c r="J50" s="112"/>
      <c r="K50" s="8"/>
      <c r="L50" s="10"/>
      <c r="M50" s="7"/>
      <c r="N50" s="11"/>
      <c r="O50" s="11"/>
      <c r="P50" s="11"/>
      <c r="Q50" s="11"/>
      <c r="R50" s="11"/>
      <c r="S50" s="138"/>
      <c r="T50" s="138"/>
      <c r="U50" s="138"/>
      <c r="V50" s="138"/>
      <c r="W50" s="138"/>
      <c r="X50" s="138"/>
      <c r="Y50" s="140"/>
      <c r="Z50" s="140"/>
      <c r="AA50" s="140"/>
      <c r="AB50" s="140"/>
      <c r="AC50" s="140"/>
      <c r="AD50" s="140"/>
      <c r="AE50" s="140"/>
    </row>
    <row r="51" spans="1:31" s="60" customFormat="1" ht="19.8">
      <c r="A51" s="58">
        <v>26</v>
      </c>
      <c r="B51" s="59" t="s">
        <v>406</v>
      </c>
      <c r="C51" s="7"/>
      <c r="D51" s="7"/>
      <c r="E51" s="7"/>
      <c r="F51" s="7"/>
      <c r="G51" s="7"/>
      <c r="H51" s="7"/>
      <c r="I51" s="7"/>
      <c r="J51" s="112"/>
      <c r="K51" s="8"/>
      <c r="L51" s="10"/>
      <c r="M51" s="7"/>
      <c r="N51" s="11"/>
      <c r="O51" s="11"/>
      <c r="P51" s="11"/>
      <c r="Q51" s="11"/>
      <c r="R51" s="11"/>
      <c r="S51" s="138"/>
      <c r="T51" s="138"/>
      <c r="U51" s="138"/>
      <c r="V51" s="138"/>
      <c r="W51" s="138"/>
      <c r="X51" s="138"/>
      <c r="Y51" s="140"/>
      <c r="Z51" s="140"/>
      <c r="AA51" s="140"/>
      <c r="AB51" s="140"/>
      <c r="AC51" s="140"/>
      <c r="AD51" s="140"/>
      <c r="AE51" s="140"/>
    </row>
    <row r="52" spans="1:31" s="60" customFormat="1" ht="39.6">
      <c r="A52" s="58">
        <v>27</v>
      </c>
      <c r="B52" s="59" t="s">
        <v>407</v>
      </c>
      <c r="C52" s="7"/>
      <c r="D52" s="7"/>
      <c r="E52" s="7"/>
      <c r="F52" s="7"/>
      <c r="G52" s="7"/>
      <c r="H52" s="7"/>
      <c r="I52" s="7"/>
      <c r="J52" s="112"/>
      <c r="K52" s="8"/>
      <c r="L52" s="10"/>
      <c r="M52" s="7"/>
      <c r="N52" s="11"/>
      <c r="O52" s="11"/>
      <c r="P52" s="11"/>
      <c r="Q52" s="11"/>
      <c r="R52" s="11"/>
      <c r="S52" s="138"/>
      <c r="T52" s="138"/>
      <c r="U52" s="138"/>
      <c r="V52" s="138"/>
      <c r="W52" s="138"/>
      <c r="X52" s="138"/>
      <c r="Y52" s="140"/>
      <c r="Z52" s="140"/>
      <c r="AA52" s="140"/>
      <c r="AB52" s="140"/>
      <c r="AC52" s="140"/>
      <c r="AD52" s="140"/>
      <c r="AE52" s="140"/>
    </row>
    <row r="53" spans="1:31" s="60" customFormat="1" ht="39.6">
      <c r="A53" s="58">
        <v>28</v>
      </c>
      <c r="B53" s="59" t="s">
        <v>408</v>
      </c>
      <c r="C53" s="7"/>
      <c r="D53" s="7"/>
      <c r="E53" s="7"/>
      <c r="F53" s="7"/>
      <c r="G53" s="7"/>
      <c r="H53" s="7"/>
      <c r="I53" s="7"/>
      <c r="J53" s="112"/>
      <c r="K53" s="8"/>
      <c r="L53" s="10"/>
      <c r="M53" s="7"/>
      <c r="N53" s="11"/>
      <c r="O53" s="11"/>
      <c r="P53" s="11"/>
      <c r="Q53" s="11"/>
      <c r="R53" s="11"/>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138"/>
      <c r="T54" s="138"/>
      <c r="U54" s="138"/>
      <c r="V54" s="138"/>
      <c r="W54" s="138"/>
      <c r="X54" s="138"/>
      <c r="Y54" s="140"/>
      <c r="Z54" s="141"/>
      <c r="AA54" s="141"/>
      <c r="AB54" s="141"/>
      <c r="AC54" s="141"/>
      <c r="AD54" s="141"/>
      <c r="AE54" s="141"/>
    </row>
    <row r="55" spans="1:31">
      <c r="J55" s="112"/>
      <c r="K55" s="8"/>
      <c r="Z55" s="141"/>
      <c r="AA55" s="141"/>
      <c r="AB55" s="141"/>
      <c r="AC55" s="141"/>
      <c r="AD55" s="141"/>
      <c r="AE55" s="14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09" priority="9" operator="containsText" text="0">
      <formula>NOT(ISERROR(SEARCH("0",S4)))</formula>
    </cfRule>
  </conditionalFormatting>
  <conditionalFormatting sqref="U4:U22">
    <cfRule type="containsText" dxfId="208" priority="8" operator="containsText" text="0">
      <formula>NOT(ISERROR(SEARCH("0",U4)))</formula>
    </cfRule>
  </conditionalFormatting>
  <conditionalFormatting sqref="V4:V22">
    <cfRule type="containsText" dxfId="207" priority="7" operator="containsText" text="1">
      <formula>NOT(ISERROR(SEARCH("1",V4)))</formula>
    </cfRule>
  </conditionalFormatting>
  <conditionalFormatting sqref="W4:W22 A23">
    <cfRule type="containsText" dxfId="206" priority="6" operator="containsText" text="Y">
      <formula>NOT(ISERROR(SEARCH("Y",A4)))</formula>
    </cfRule>
  </conditionalFormatting>
  <conditionalFormatting sqref="AC4:AE4">
    <cfRule type="cellIs" dxfId="205" priority="4" stopIfTrue="1" operator="equal">
      <formula>"身份空白"</formula>
    </cfRule>
    <cfRule type="cellIs" dxfId="20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6"/>
  <dimension ref="A1:AE55"/>
  <sheetViews>
    <sheetView zoomScale="64" zoomScaleNormal="64"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27.21875" style="7" customWidth="1"/>
    <col min="2" max="2" width="16" style="8" customWidth="1"/>
    <col min="3" max="3" width="12.88671875" style="7" customWidth="1"/>
    <col min="4" max="9" width="14.5546875" style="7" customWidth="1"/>
    <col min="10" max="10" width="29.88671875" style="9" customWidth="1"/>
    <col min="11" max="11" width="28" style="7" customWidth="1"/>
    <col min="12" max="12" width="24.5546875" style="10" customWidth="1"/>
    <col min="13" max="13" width="22.6640625" style="7" customWidth="1"/>
    <col min="14" max="14" width="24" style="11" customWidth="1"/>
    <col min="15" max="15" width="24.5546875" style="11" customWidth="1"/>
    <col min="16" max="16" width="24.109375" style="11" customWidth="1"/>
    <col min="17" max="17" width="19.33203125" style="11" customWidth="1"/>
    <col min="18" max="18" width="31.33203125" style="11" customWidth="1"/>
    <col min="19" max="21" width="22" style="7" customWidth="1"/>
    <col min="22" max="22" width="23.5546875" style="7" customWidth="1"/>
    <col min="23" max="23" width="18.5546875" style="7" customWidth="1"/>
    <col min="24" max="24" width="16.6640625" style="7" customWidth="1"/>
    <col min="25" max="25" width="21" style="12" customWidth="1"/>
    <col min="26" max="31" width="25.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755"/>
      <c r="U1" s="755"/>
      <c r="V1" s="755"/>
      <c r="W1" s="755"/>
      <c r="X1" s="755"/>
      <c r="Y1" s="755"/>
      <c r="Z1" s="755"/>
      <c r="AA1" s="755"/>
      <c r="AB1" s="755"/>
      <c r="AC1" s="755"/>
      <c r="AD1" s="755"/>
      <c r="AE1" s="755"/>
    </row>
    <row r="2" spans="1:31" s="3" customFormat="1" ht="212.4" customHeight="1">
      <c r="A2" s="606" t="s">
        <v>1</v>
      </c>
      <c r="B2" s="606"/>
      <c r="C2" s="606"/>
      <c r="D2" s="606"/>
      <c r="E2" s="606"/>
      <c r="F2" s="606"/>
      <c r="G2" s="606"/>
      <c r="H2" s="606"/>
      <c r="I2" s="606"/>
      <c r="J2" s="606"/>
      <c r="K2" s="606"/>
      <c r="L2" s="606"/>
      <c r="M2" s="606"/>
      <c r="N2" s="607" t="s">
        <v>905</v>
      </c>
      <c r="O2" s="608"/>
      <c r="P2" s="608"/>
      <c r="Q2" s="609" t="s">
        <v>904</v>
      </c>
      <c r="R2" s="609"/>
      <c r="S2" s="756" t="s">
        <v>159</v>
      </c>
      <c r="T2" s="757"/>
      <c r="U2" s="757"/>
      <c r="V2" s="757"/>
      <c r="W2" s="757"/>
      <c r="X2" s="758"/>
      <c r="Y2" s="40" t="s">
        <v>160</v>
      </c>
      <c r="Z2" s="613" t="s">
        <v>692</v>
      </c>
      <c r="AA2" s="614"/>
      <c r="AB2" s="614"/>
      <c r="AC2" s="615" t="s">
        <v>693</v>
      </c>
      <c r="AD2" s="615"/>
      <c r="AE2" s="615"/>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5" customHeight="1">
      <c r="A4" s="144">
        <v>1</v>
      </c>
      <c r="B4" s="147">
        <f>'步驟1. 先填【114-1申請總表】第8列之B欄至CN欄'!G24</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71"/>
      <c r="O4" s="171"/>
      <c r="P4" s="171"/>
      <c r="Q4" s="171"/>
      <c r="R4" s="171"/>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先填【114-1申請總表】第8列之B欄至CN欄'!$N$24="弱勢家庭子女",'步驟1. 先填【114-1申請總表】第8列之B欄至CN欄'!$N$24="弱勢家庭身障學生或身障人士子女")),U4*(G4=0)),"1","0")</f>
        <v>0</v>
      </c>
      <c r="W4" s="148" t="str">
        <f t="shared" ref="W4:W22" si="3">IF(U4*V4,"Y","N")</f>
        <v>N</v>
      </c>
      <c r="X4" s="745">
        <f>COUNTIF(U4:U22,"1")</f>
        <v>1</v>
      </c>
      <c r="Y4" s="623">
        <f>'步驟1. 先填【114-1申請總表】第8列之B欄至CN欄'!N24</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71"/>
      <c r="O5" s="171"/>
      <c r="P5" s="171"/>
      <c r="Q5" s="171"/>
      <c r="R5" s="171"/>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71"/>
      <c r="O6" s="171"/>
      <c r="P6" s="171"/>
      <c r="Q6" s="171"/>
      <c r="R6" s="171"/>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71"/>
      <c r="O7" s="171"/>
      <c r="P7" s="171"/>
      <c r="Q7" s="171"/>
      <c r="R7" s="171"/>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71"/>
      <c r="O8" s="171"/>
      <c r="P8" s="171"/>
      <c r="Q8" s="171"/>
      <c r="R8" s="171"/>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71"/>
      <c r="O9" s="171"/>
      <c r="P9" s="171"/>
      <c r="Q9" s="171"/>
      <c r="R9" s="171"/>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71"/>
      <c r="O10" s="171"/>
      <c r="P10" s="171"/>
      <c r="Q10" s="171"/>
      <c r="R10" s="171"/>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71"/>
      <c r="O11" s="171"/>
      <c r="P11" s="171"/>
      <c r="Q11" s="171"/>
      <c r="R11" s="171"/>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71"/>
      <c r="O12" s="171"/>
      <c r="P12" s="171"/>
      <c r="Q12" s="171"/>
      <c r="R12" s="171"/>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71"/>
      <c r="O13" s="171"/>
      <c r="P13" s="171"/>
      <c r="Q13" s="171"/>
      <c r="R13" s="171"/>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71"/>
      <c r="O14" s="171"/>
      <c r="P14" s="171"/>
      <c r="Q14" s="171"/>
      <c r="R14" s="171"/>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71"/>
      <c r="O15" s="171"/>
      <c r="P15" s="171"/>
      <c r="Q15" s="171"/>
      <c r="R15" s="171"/>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71"/>
      <c r="O16" s="171"/>
      <c r="P16" s="171"/>
      <c r="Q16" s="171"/>
      <c r="R16" s="171"/>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71"/>
      <c r="O17" s="171"/>
      <c r="P17" s="171"/>
      <c r="Q17" s="171"/>
      <c r="R17" s="171"/>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71"/>
      <c r="O18" s="171"/>
      <c r="P18" s="171"/>
      <c r="Q18" s="171"/>
      <c r="R18" s="171"/>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71"/>
      <c r="O19" s="171"/>
      <c r="P19" s="171"/>
      <c r="Q19" s="171"/>
      <c r="R19" s="171"/>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71"/>
      <c r="O20" s="171"/>
      <c r="P20" s="171"/>
      <c r="Q20" s="171"/>
      <c r="R20" s="171"/>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71"/>
      <c r="O21" s="171"/>
      <c r="P21" s="171"/>
      <c r="Q21" s="171"/>
      <c r="R21" s="171"/>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71"/>
      <c r="O22" s="171"/>
      <c r="P22" s="171"/>
      <c r="Q22" s="171"/>
      <c r="R22" s="171"/>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19.8">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19.8">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19.8">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19.8">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39.6">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03" priority="9" operator="containsText" text="0">
      <formula>NOT(ISERROR(SEARCH("0",S4)))</formula>
    </cfRule>
  </conditionalFormatting>
  <conditionalFormatting sqref="U4:U22">
    <cfRule type="containsText" dxfId="202" priority="8" operator="containsText" text="0">
      <formula>NOT(ISERROR(SEARCH("0",U4)))</formula>
    </cfRule>
  </conditionalFormatting>
  <conditionalFormatting sqref="V4:V22">
    <cfRule type="containsText" dxfId="201" priority="7" operator="containsText" text="1">
      <formula>NOT(ISERROR(SEARCH("1",V4)))</formula>
    </cfRule>
  </conditionalFormatting>
  <conditionalFormatting sqref="W4:W22 A23">
    <cfRule type="containsText" dxfId="200" priority="6" operator="containsText" text="Y">
      <formula>NOT(ISERROR(SEARCH("Y",A4)))</formula>
    </cfRule>
  </conditionalFormatting>
  <conditionalFormatting sqref="AC4:AE4">
    <cfRule type="cellIs" dxfId="199" priority="4" stopIfTrue="1" operator="equal">
      <formula>"身份空白"</formula>
    </cfRule>
    <cfRule type="cellIs" dxfId="19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7"/>
  <dimension ref="A1:AE55"/>
  <sheetViews>
    <sheetView zoomScale="63" zoomScaleNormal="63" workbookViewId="0">
      <pane xSplit="2" ySplit="3" topLeftCell="G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33203125" style="8" customWidth="1"/>
    <col min="3" max="3" width="12.77734375" style="7" customWidth="1"/>
    <col min="4" max="4" width="17.6640625" style="7" customWidth="1"/>
    <col min="5" max="5" width="14.77734375" style="7" customWidth="1"/>
    <col min="6" max="9" width="17.6640625" style="7" customWidth="1"/>
    <col min="10" max="10" width="33.44140625" style="9" customWidth="1"/>
    <col min="11" max="11" width="26.88671875" style="7" customWidth="1"/>
    <col min="12" max="12" width="24.77734375" style="10" customWidth="1"/>
    <col min="13" max="13" width="21.33203125" style="7" customWidth="1"/>
    <col min="14" max="14" width="19.88671875" style="11" customWidth="1"/>
    <col min="15" max="15" width="20.21875" style="11" customWidth="1"/>
    <col min="16" max="16" width="17.5546875" style="11" customWidth="1"/>
    <col min="17" max="17" width="18.21875" style="11" customWidth="1"/>
    <col min="18" max="18" width="28.77734375" style="11" customWidth="1"/>
    <col min="19" max="20" width="24.664062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6"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24.4"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142" customFormat="1" ht="138.44999999999999"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先填【114-1申請總表】第8列之B欄至CN欄'!G25</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先填【114-1申請總表】第8列之B欄至CN欄'!$N$25="弱勢家庭子女",'步驟1. 先填【114-1申請總表】第8列之B欄至CN欄'!$N$25="弱勢家庭身障學生或身障人士子女")),U4*(G4=0)),"1","0")</f>
        <v>0</v>
      </c>
      <c r="W4" s="148" t="str">
        <f t="shared" ref="W4:W22" si="3">IF(U4*V4,"Y","N")</f>
        <v>N</v>
      </c>
      <c r="X4" s="745">
        <f>COUNTIF(U4:U22,"1")</f>
        <v>1</v>
      </c>
      <c r="Y4" s="623">
        <f>'步驟1. 先填【114-1申請總表】第8列之B欄至CN欄'!N25</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4" customFormat="1" ht="45" customHeight="1">
      <c r="A23" s="751" t="s">
        <v>825</v>
      </c>
      <c r="B23" s="752"/>
      <c r="C23" s="752"/>
      <c r="D23" s="752"/>
      <c r="E23" s="752"/>
      <c r="F23" s="752"/>
      <c r="G23" s="752"/>
      <c r="H23" s="752"/>
      <c r="I23" s="752"/>
      <c r="J23" s="752"/>
      <c r="K23" s="752"/>
      <c r="L23" s="752"/>
      <c r="M23" s="753"/>
      <c r="N23" s="82">
        <f>SUM(N4:N22)</f>
        <v>0</v>
      </c>
      <c r="O23" s="82">
        <f>SUM(O4:O22)</f>
        <v>0</v>
      </c>
      <c r="P23" s="82">
        <f>SUM(P4:P22)</f>
        <v>0</v>
      </c>
      <c r="Q23" s="82">
        <f>SUM(Q4:Q22)</f>
        <v>0</v>
      </c>
      <c r="R23" s="82">
        <f>SUM(R4:R22)</f>
        <v>0</v>
      </c>
      <c r="S23" s="83"/>
      <c r="T23" s="83"/>
      <c r="U23" s="83"/>
      <c r="V23" s="83"/>
      <c r="W23" s="84"/>
      <c r="X23" s="85">
        <f>X4</f>
        <v>1</v>
      </c>
      <c r="Y23" s="41">
        <f>Y4</f>
        <v>0</v>
      </c>
      <c r="Z23" s="626"/>
      <c r="AA23" s="626"/>
      <c r="AB23" s="626"/>
      <c r="AC23" s="616"/>
      <c r="AD23" s="616"/>
      <c r="AE23" s="616"/>
    </row>
    <row r="25" spans="1:31" s="188" customFormat="1" ht="18.45" customHeight="1">
      <c r="A25" s="121" t="s">
        <v>409</v>
      </c>
      <c r="B25" s="140"/>
      <c r="C25" s="138"/>
      <c r="D25" s="138"/>
      <c r="E25" s="138"/>
      <c r="F25" s="138"/>
      <c r="G25" s="138"/>
      <c r="H25" s="138"/>
      <c r="I25" s="138"/>
      <c r="J25" s="155"/>
      <c r="K25" s="64" t="s">
        <v>410</v>
      </c>
      <c r="L25" s="187"/>
      <c r="M25" s="138"/>
      <c r="N25" s="122"/>
      <c r="O25" s="122"/>
      <c r="P25" s="122"/>
      <c r="Q25" s="122"/>
      <c r="R25" s="122"/>
      <c r="S25" s="138"/>
      <c r="T25" s="138"/>
      <c r="U25" s="138"/>
      <c r="V25" s="138"/>
      <c r="W25" s="138"/>
      <c r="X25" s="138"/>
      <c r="Y25" s="140"/>
      <c r="Z25" s="140"/>
      <c r="AA25" s="140"/>
      <c r="AB25" s="140"/>
      <c r="AC25" s="140"/>
      <c r="AD25" s="140"/>
      <c r="AE25" s="140"/>
    </row>
    <row r="26" spans="1:31" s="188" customFormat="1" ht="19.8">
      <c r="A26" s="58">
        <v>1</v>
      </c>
      <c r="B26" s="59" t="s">
        <v>381</v>
      </c>
      <c r="C26" s="138"/>
      <c r="D26" s="138"/>
      <c r="E26" s="138"/>
      <c r="F26" s="138"/>
      <c r="G26" s="138"/>
      <c r="H26" s="138"/>
      <c r="I26" s="138"/>
      <c r="J26" s="155"/>
      <c r="K26" s="59" t="s">
        <v>411</v>
      </c>
      <c r="L26" s="136"/>
      <c r="M26" s="138"/>
      <c r="N26" s="122"/>
      <c r="O26" s="122"/>
      <c r="P26" s="122"/>
      <c r="Q26" s="122"/>
      <c r="R26" s="122"/>
      <c r="S26" s="138"/>
      <c r="T26" s="138"/>
      <c r="U26" s="138"/>
      <c r="V26" s="138"/>
      <c r="W26" s="138"/>
      <c r="X26" s="138"/>
      <c r="Y26" s="140"/>
      <c r="Z26" s="140"/>
      <c r="AA26" s="140"/>
      <c r="AB26" s="140"/>
      <c r="AC26" s="140"/>
      <c r="AD26" s="140"/>
      <c r="AE26" s="140"/>
    </row>
    <row r="27" spans="1:31" s="188" customFormat="1" ht="19.8">
      <c r="A27" s="58">
        <v>2</v>
      </c>
      <c r="B27" s="59" t="s">
        <v>382</v>
      </c>
      <c r="C27" s="138"/>
      <c r="D27" s="138"/>
      <c r="E27" s="138"/>
      <c r="F27" s="138"/>
      <c r="G27" s="138"/>
      <c r="H27" s="138"/>
      <c r="I27" s="138"/>
      <c r="J27" s="155"/>
      <c r="K27" s="59" t="s">
        <v>413</v>
      </c>
      <c r="L27" s="187"/>
      <c r="M27" s="138"/>
      <c r="N27" s="122"/>
      <c r="O27" s="122"/>
      <c r="P27" s="122"/>
      <c r="Q27" s="122"/>
      <c r="R27" s="122"/>
      <c r="S27" s="138"/>
      <c r="T27" s="138"/>
      <c r="U27" s="138"/>
      <c r="V27" s="138"/>
      <c r="W27" s="138"/>
      <c r="X27" s="138"/>
      <c r="Y27" s="140"/>
      <c r="Z27" s="140"/>
      <c r="AA27" s="140"/>
      <c r="AB27" s="140"/>
      <c r="AC27" s="140"/>
      <c r="AD27" s="140"/>
      <c r="AE27" s="140"/>
    </row>
    <row r="28" spans="1:31" s="188" customFormat="1" ht="19.8">
      <c r="A28" s="58">
        <v>3</v>
      </c>
      <c r="B28" s="59" t="s">
        <v>383</v>
      </c>
      <c r="C28" s="138"/>
      <c r="D28" s="138"/>
      <c r="E28" s="138"/>
      <c r="F28" s="138"/>
      <c r="G28" s="138"/>
      <c r="H28" s="138"/>
      <c r="I28" s="138"/>
      <c r="J28" s="155"/>
      <c r="K28" s="59" t="s">
        <v>414</v>
      </c>
      <c r="L28" s="187"/>
      <c r="M28" s="138"/>
      <c r="N28" s="122"/>
      <c r="O28" s="122"/>
      <c r="P28" s="122"/>
      <c r="Q28" s="122"/>
      <c r="R28" s="122"/>
      <c r="S28" s="138"/>
      <c r="T28" s="138"/>
      <c r="U28" s="138"/>
      <c r="V28" s="138"/>
      <c r="W28" s="138"/>
      <c r="X28" s="138"/>
      <c r="Y28" s="140"/>
      <c r="Z28" s="140"/>
      <c r="AA28" s="140"/>
      <c r="AB28" s="140"/>
      <c r="AC28" s="140"/>
      <c r="AD28" s="140"/>
      <c r="AE28" s="140"/>
    </row>
    <row r="29" spans="1:31" s="188" customFormat="1" ht="19.8">
      <c r="A29" s="58">
        <v>4</v>
      </c>
      <c r="B29" s="59" t="s">
        <v>384</v>
      </c>
      <c r="C29" s="138"/>
      <c r="D29" s="138"/>
      <c r="E29" s="138"/>
      <c r="F29" s="138"/>
      <c r="G29" s="138"/>
      <c r="H29" s="138"/>
      <c r="I29" s="138"/>
      <c r="J29" s="155"/>
      <c r="K29" s="59" t="s">
        <v>415</v>
      </c>
      <c r="L29" s="187"/>
      <c r="M29" s="138"/>
      <c r="N29" s="122"/>
      <c r="O29" s="122"/>
      <c r="P29" s="122"/>
      <c r="Q29" s="122"/>
      <c r="R29" s="122"/>
      <c r="S29" s="138"/>
      <c r="T29" s="138"/>
      <c r="U29" s="138"/>
      <c r="V29" s="138"/>
      <c r="W29" s="138"/>
      <c r="X29" s="138"/>
      <c r="Y29" s="140"/>
      <c r="Z29" s="140"/>
      <c r="AA29" s="140"/>
      <c r="AB29" s="140"/>
      <c r="AC29" s="140"/>
      <c r="AD29" s="140"/>
      <c r="AE29" s="140"/>
    </row>
    <row r="30" spans="1:31" s="188" customFormat="1" ht="19.8">
      <c r="A30" s="58">
        <v>5</v>
      </c>
      <c r="B30" s="59" t="s">
        <v>385</v>
      </c>
      <c r="C30" s="138"/>
      <c r="D30" s="138"/>
      <c r="E30" s="138"/>
      <c r="F30" s="138"/>
      <c r="G30" s="138"/>
      <c r="H30" s="138"/>
      <c r="I30" s="138"/>
      <c r="J30" s="155"/>
      <c r="K30" s="59" t="s">
        <v>416</v>
      </c>
      <c r="L30" s="187"/>
      <c r="M30" s="138"/>
      <c r="N30" s="122"/>
      <c r="O30" s="122"/>
      <c r="P30" s="122"/>
      <c r="Q30" s="122"/>
      <c r="R30" s="122"/>
      <c r="S30" s="138"/>
      <c r="T30" s="138"/>
      <c r="U30" s="138"/>
      <c r="V30" s="138"/>
      <c r="W30" s="138"/>
      <c r="X30" s="138"/>
      <c r="Y30" s="140"/>
      <c r="Z30" s="140"/>
      <c r="AA30" s="140"/>
      <c r="AB30" s="140"/>
      <c r="AC30" s="140"/>
      <c r="AD30" s="140"/>
      <c r="AE30" s="140"/>
    </row>
    <row r="31" spans="1:31" s="188" customFormat="1" ht="19.8">
      <c r="A31" s="58">
        <v>6</v>
      </c>
      <c r="B31" s="59" t="s">
        <v>386</v>
      </c>
      <c r="C31" s="138"/>
      <c r="D31" s="138"/>
      <c r="E31" s="138"/>
      <c r="F31" s="138"/>
      <c r="G31" s="138"/>
      <c r="H31" s="138"/>
      <c r="I31" s="138"/>
      <c r="J31" s="155"/>
      <c r="K31" s="59" t="s">
        <v>417</v>
      </c>
      <c r="L31" s="187"/>
      <c r="M31" s="138"/>
      <c r="N31" s="122"/>
      <c r="O31" s="122"/>
      <c r="P31" s="122"/>
      <c r="Q31" s="122"/>
      <c r="R31" s="122"/>
      <c r="S31" s="138"/>
      <c r="T31" s="138"/>
      <c r="U31" s="138"/>
      <c r="V31" s="138"/>
      <c r="W31" s="138"/>
      <c r="X31" s="138"/>
      <c r="Y31" s="140"/>
      <c r="Z31" s="140"/>
      <c r="AA31" s="140"/>
      <c r="AB31" s="140"/>
      <c r="AC31" s="140"/>
      <c r="AD31" s="140"/>
      <c r="AE31" s="140"/>
    </row>
    <row r="32" spans="1:31" s="188" customFormat="1" ht="39.6">
      <c r="A32" s="58">
        <v>7</v>
      </c>
      <c r="B32" s="59" t="s">
        <v>387</v>
      </c>
      <c r="C32" s="138"/>
      <c r="D32" s="138"/>
      <c r="E32" s="138"/>
      <c r="F32" s="138"/>
      <c r="G32" s="138"/>
      <c r="H32" s="138"/>
      <c r="I32" s="138"/>
      <c r="J32" s="155"/>
      <c r="K32" s="59" t="s">
        <v>418</v>
      </c>
      <c r="L32" s="187"/>
      <c r="M32" s="138"/>
      <c r="N32" s="122"/>
      <c r="O32" s="122"/>
      <c r="P32" s="122"/>
      <c r="Q32" s="122"/>
      <c r="R32" s="122"/>
      <c r="S32" s="138"/>
      <c r="T32" s="138"/>
      <c r="U32" s="138"/>
      <c r="V32" s="138"/>
      <c r="W32" s="138"/>
      <c r="X32" s="138"/>
      <c r="Y32" s="140"/>
      <c r="Z32" s="140"/>
      <c r="AA32" s="140"/>
      <c r="AB32" s="140"/>
      <c r="AC32" s="140"/>
      <c r="AD32" s="140"/>
      <c r="AE32" s="140"/>
    </row>
    <row r="33" spans="1:31" s="188" customFormat="1" ht="19.8">
      <c r="A33" s="58">
        <v>8</v>
      </c>
      <c r="B33" s="59" t="s">
        <v>388</v>
      </c>
      <c r="C33" s="138"/>
      <c r="D33" s="138"/>
      <c r="E33" s="138"/>
      <c r="F33" s="138"/>
      <c r="G33" s="138"/>
      <c r="H33" s="138"/>
      <c r="I33" s="138"/>
      <c r="J33" s="155"/>
      <c r="K33" s="59" t="s">
        <v>419</v>
      </c>
      <c r="L33" s="187"/>
      <c r="M33" s="138"/>
      <c r="N33" s="122"/>
      <c r="O33" s="122"/>
      <c r="P33" s="122"/>
      <c r="Q33" s="122"/>
      <c r="R33" s="122"/>
      <c r="S33" s="138"/>
      <c r="T33" s="138"/>
      <c r="U33" s="138"/>
      <c r="V33" s="138"/>
      <c r="W33" s="138"/>
      <c r="X33" s="138"/>
      <c r="Y33" s="140"/>
      <c r="Z33" s="140"/>
      <c r="AA33" s="140"/>
      <c r="AB33" s="140"/>
      <c r="AC33" s="140"/>
      <c r="AD33" s="140"/>
      <c r="AE33" s="140"/>
    </row>
    <row r="34" spans="1:31" s="188" customFormat="1" ht="19.8">
      <c r="A34" s="58">
        <v>9</v>
      </c>
      <c r="B34" s="59" t="s">
        <v>389</v>
      </c>
      <c r="C34" s="138"/>
      <c r="D34" s="138"/>
      <c r="E34" s="138"/>
      <c r="F34" s="138"/>
      <c r="G34" s="138"/>
      <c r="H34" s="138"/>
      <c r="I34" s="138"/>
      <c r="J34" s="155"/>
      <c r="K34" s="59" t="s">
        <v>420</v>
      </c>
      <c r="L34" s="187"/>
      <c r="M34" s="138"/>
      <c r="N34" s="122"/>
      <c r="O34" s="122"/>
      <c r="P34" s="122"/>
      <c r="Q34" s="122"/>
      <c r="R34" s="122"/>
      <c r="S34" s="138"/>
      <c r="T34" s="138"/>
      <c r="U34" s="138"/>
      <c r="V34" s="138"/>
      <c r="W34" s="138"/>
      <c r="X34" s="138"/>
      <c r="Y34" s="140"/>
      <c r="Z34" s="140"/>
      <c r="AA34" s="140"/>
      <c r="AB34" s="140"/>
      <c r="AC34" s="140"/>
      <c r="AD34" s="140"/>
      <c r="AE34" s="140"/>
    </row>
    <row r="35" spans="1:31" s="188" customFormat="1" ht="19.8">
      <c r="A35" s="58">
        <v>10</v>
      </c>
      <c r="B35" s="59" t="s">
        <v>390</v>
      </c>
      <c r="C35" s="138"/>
      <c r="D35" s="138"/>
      <c r="E35" s="138"/>
      <c r="F35" s="138"/>
      <c r="G35" s="138"/>
      <c r="H35" s="138"/>
      <c r="I35" s="138"/>
      <c r="J35" s="155"/>
      <c r="K35" s="59" t="s">
        <v>421</v>
      </c>
      <c r="L35" s="187"/>
      <c r="M35" s="138"/>
      <c r="N35" s="122"/>
      <c r="O35" s="122"/>
      <c r="P35" s="122"/>
      <c r="Q35" s="122"/>
      <c r="R35" s="122"/>
      <c r="S35" s="138"/>
      <c r="T35" s="138"/>
      <c r="U35" s="138"/>
      <c r="V35" s="138"/>
      <c r="W35" s="138"/>
      <c r="X35" s="138"/>
      <c r="Y35" s="140"/>
      <c r="Z35" s="140"/>
      <c r="AA35" s="140"/>
      <c r="AB35" s="140"/>
      <c r="AC35" s="140"/>
      <c r="AD35" s="140"/>
      <c r="AE35" s="140"/>
    </row>
    <row r="36" spans="1:31" s="188" customFormat="1" ht="19.8">
      <c r="A36" s="58">
        <v>11</v>
      </c>
      <c r="B36" s="59" t="s">
        <v>391</v>
      </c>
      <c r="C36" s="138"/>
      <c r="D36" s="138"/>
      <c r="E36" s="138"/>
      <c r="F36" s="138"/>
      <c r="G36" s="138"/>
      <c r="H36" s="138"/>
      <c r="I36" s="138"/>
      <c r="J36" s="155"/>
      <c r="K36" s="59" t="s">
        <v>422</v>
      </c>
      <c r="L36" s="187"/>
      <c r="M36" s="138"/>
      <c r="N36" s="122"/>
      <c r="O36" s="122"/>
      <c r="P36" s="122"/>
      <c r="Q36" s="122"/>
      <c r="R36" s="122"/>
      <c r="S36" s="138"/>
      <c r="T36" s="138"/>
      <c r="U36" s="138"/>
      <c r="V36" s="138"/>
      <c r="W36" s="138"/>
      <c r="X36" s="138"/>
      <c r="Y36" s="140"/>
      <c r="Z36" s="140"/>
      <c r="AA36" s="140"/>
      <c r="AB36" s="140"/>
      <c r="AC36" s="140"/>
      <c r="AD36" s="140"/>
      <c r="AE36" s="140"/>
    </row>
    <row r="37" spans="1:31" s="188" customFormat="1" ht="39.6">
      <c r="A37" s="58">
        <v>12</v>
      </c>
      <c r="B37" s="59" t="s">
        <v>392</v>
      </c>
      <c r="C37" s="138"/>
      <c r="D37" s="138"/>
      <c r="E37" s="138"/>
      <c r="F37" s="138"/>
      <c r="G37" s="138"/>
      <c r="H37" s="138"/>
      <c r="I37" s="138"/>
      <c r="J37" s="155"/>
      <c r="K37" s="59" t="s">
        <v>423</v>
      </c>
      <c r="L37" s="187"/>
      <c r="M37" s="138"/>
      <c r="N37" s="122"/>
      <c r="O37" s="122"/>
      <c r="P37" s="122"/>
      <c r="Q37" s="122"/>
      <c r="R37" s="122"/>
      <c r="S37" s="138"/>
      <c r="T37" s="138"/>
      <c r="U37" s="138"/>
      <c r="V37" s="138"/>
      <c r="W37" s="138"/>
      <c r="X37" s="138"/>
      <c r="Y37" s="140"/>
      <c r="Z37" s="140"/>
      <c r="AA37" s="140"/>
      <c r="AB37" s="140"/>
      <c r="AC37" s="140"/>
      <c r="AD37" s="140"/>
      <c r="AE37" s="140"/>
    </row>
    <row r="38" spans="1:31" s="188" customFormat="1" ht="19.8">
      <c r="A38" s="58">
        <v>13</v>
      </c>
      <c r="B38" s="59" t="s">
        <v>393</v>
      </c>
      <c r="C38" s="138"/>
      <c r="D38" s="138"/>
      <c r="E38" s="138"/>
      <c r="F38" s="138"/>
      <c r="G38" s="138"/>
      <c r="H38" s="138"/>
      <c r="I38" s="138"/>
      <c r="J38" s="155"/>
      <c r="K38" s="59" t="s">
        <v>424</v>
      </c>
      <c r="L38" s="187"/>
      <c r="M38" s="138"/>
      <c r="N38" s="122"/>
      <c r="O38" s="122"/>
      <c r="P38" s="122"/>
      <c r="Q38" s="122"/>
      <c r="R38" s="122"/>
      <c r="S38" s="138"/>
      <c r="T38" s="138"/>
      <c r="U38" s="138"/>
      <c r="V38" s="138"/>
      <c r="W38" s="138"/>
      <c r="X38" s="138"/>
      <c r="Y38" s="140"/>
      <c r="Z38" s="140"/>
      <c r="AA38" s="140"/>
      <c r="AB38" s="140"/>
      <c r="AC38" s="140"/>
      <c r="AD38" s="140"/>
      <c r="AE38" s="140"/>
    </row>
    <row r="39" spans="1:31" s="188" customFormat="1" ht="19.8">
      <c r="A39" s="58">
        <v>14</v>
      </c>
      <c r="B39" s="59" t="s">
        <v>394</v>
      </c>
      <c r="C39" s="138"/>
      <c r="D39" s="138"/>
      <c r="E39" s="138"/>
      <c r="F39" s="138"/>
      <c r="G39" s="138"/>
      <c r="H39" s="138"/>
      <c r="I39" s="138"/>
      <c r="J39" s="155"/>
      <c r="K39" s="59" t="s">
        <v>425</v>
      </c>
      <c r="L39" s="187"/>
      <c r="M39" s="138"/>
      <c r="N39" s="122"/>
      <c r="O39" s="122"/>
      <c r="P39" s="122"/>
      <c r="Q39" s="122"/>
      <c r="R39" s="122"/>
      <c r="S39" s="138"/>
      <c r="T39" s="138"/>
      <c r="U39" s="138"/>
      <c r="V39" s="138"/>
      <c r="W39" s="138"/>
      <c r="X39" s="138"/>
      <c r="Y39" s="140"/>
      <c r="Z39" s="140"/>
      <c r="AA39" s="140"/>
      <c r="AB39" s="140"/>
      <c r="AC39" s="140"/>
      <c r="AD39" s="140"/>
      <c r="AE39" s="140"/>
    </row>
    <row r="40" spans="1:31" s="188" customFormat="1" ht="39.6">
      <c r="A40" s="58">
        <v>15</v>
      </c>
      <c r="B40" s="59" t="s">
        <v>395</v>
      </c>
      <c r="C40" s="138"/>
      <c r="D40" s="138"/>
      <c r="E40" s="138"/>
      <c r="F40" s="138"/>
      <c r="G40" s="138"/>
      <c r="H40" s="138"/>
      <c r="I40" s="138"/>
      <c r="J40" s="155"/>
      <c r="K40" s="59" t="s">
        <v>426</v>
      </c>
      <c r="L40" s="187"/>
      <c r="M40" s="138"/>
      <c r="N40" s="122"/>
      <c r="O40" s="122"/>
      <c r="P40" s="122"/>
      <c r="Q40" s="122"/>
      <c r="R40" s="122"/>
      <c r="S40" s="138"/>
      <c r="T40" s="138"/>
      <c r="U40" s="138"/>
      <c r="V40" s="138"/>
      <c r="W40" s="138"/>
      <c r="X40" s="138"/>
      <c r="Y40" s="140"/>
      <c r="Z40" s="140"/>
      <c r="AA40" s="140"/>
      <c r="AB40" s="140"/>
      <c r="AC40" s="140"/>
      <c r="AD40" s="140"/>
      <c r="AE40" s="140"/>
    </row>
    <row r="41" spans="1:31" s="188" customFormat="1" ht="19.8">
      <c r="A41" s="58">
        <v>16</v>
      </c>
      <c r="B41" s="59" t="s">
        <v>396</v>
      </c>
      <c r="C41" s="138"/>
      <c r="D41" s="138"/>
      <c r="E41" s="138"/>
      <c r="F41" s="138"/>
      <c r="G41" s="138"/>
      <c r="H41" s="138"/>
      <c r="I41" s="138"/>
      <c r="J41" s="155"/>
      <c r="K41" s="59" t="s">
        <v>427</v>
      </c>
      <c r="L41" s="187"/>
      <c r="M41" s="138"/>
      <c r="N41" s="122"/>
      <c r="O41" s="122"/>
      <c r="P41" s="122"/>
      <c r="Q41" s="122"/>
      <c r="R41" s="122"/>
      <c r="S41" s="138"/>
      <c r="T41" s="138"/>
      <c r="U41" s="138"/>
      <c r="V41" s="138"/>
      <c r="W41" s="138"/>
      <c r="X41" s="138"/>
      <c r="Y41" s="140"/>
      <c r="Z41" s="140"/>
      <c r="AA41" s="140"/>
      <c r="AB41" s="140"/>
      <c r="AC41" s="140"/>
      <c r="AD41" s="140"/>
      <c r="AE41" s="140"/>
    </row>
    <row r="42" spans="1:31" s="188" customFormat="1" ht="39.6">
      <c r="A42" s="58">
        <v>17</v>
      </c>
      <c r="B42" s="59" t="s">
        <v>397</v>
      </c>
      <c r="C42" s="138"/>
      <c r="D42" s="138"/>
      <c r="E42" s="138"/>
      <c r="F42" s="138"/>
      <c r="G42" s="138"/>
      <c r="H42" s="138"/>
      <c r="I42" s="138"/>
      <c r="J42" s="155"/>
      <c r="K42" s="59" t="s">
        <v>428</v>
      </c>
      <c r="L42" s="187"/>
      <c r="M42" s="138"/>
      <c r="N42" s="122"/>
      <c r="O42" s="122"/>
      <c r="P42" s="122"/>
      <c r="Q42" s="122"/>
      <c r="R42" s="122"/>
      <c r="S42" s="138"/>
      <c r="T42" s="138"/>
      <c r="U42" s="138"/>
      <c r="V42" s="138"/>
      <c r="W42" s="138"/>
      <c r="X42" s="138"/>
      <c r="Y42" s="140"/>
      <c r="Z42" s="140"/>
      <c r="AA42" s="140"/>
      <c r="AB42" s="140"/>
      <c r="AC42" s="140"/>
      <c r="AD42" s="140"/>
      <c r="AE42" s="140"/>
    </row>
    <row r="43" spans="1:31" s="188" customFormat="1" ht="19.8">
      <c r="A43" s="58">
        <v>18</v>
      </c>
      <c r="B43" s="59" t="s">
        <v>398</v>
      </c>
      <c r="C43" s="138"/>
      <c r="D43" s="138"/>
      <c r="E43" s="138"/>
      <c r="F43" s="138"/>
      <c r="G43" s="138"/>
      <c r="H43" s="138"/>
      <c r="I43" s="138"/>
      <c r="J43" s="155"/>
      <c r="K43" s="59" t="s">
        <v>429</v>
      </c>
      <c r="L43" s="187"/>
      <c r="M43" s="138"/>
      <c r="N43" s="122"/>
      <c r="O43" s="122"/>
      <c r="P43" s="122"/>
      <c r="Q43" s="122"/>
      <c r="R43" s="122"/>
      <c r="S43" s="138"/>
      <c r="T43" s="138"/>
      <c r="U43" s="138"/>
      <c r="V43" s="138"/>
      <c r="W43" s="138"/>
      <c r="X43" s="138"/>
      <c r="Y43" s="140"/>
      <c r="Z43" s="140"/>
      <c r="AA43" s="140"/>
      <c r="AB43" s="140"/>
      <c r="AC43" s="140"/>
      <c r="AD43" s="140"/>
      <c r="AE43" s="140"/>
    </row>
    <row r="44" spans="1:31" s="188" customFormat="1" ht="39.6">
      <c r="A44" s="58">
        <v>19</v>
      </c>
      <c r="B44" s="59" t="s">
        <v>399</v>
      </c>
      <c r="C44" s="138"/>
      <c r="D44" s="138"/>
      <c r="E44" s="138"/>
      <c r="F44" s="138"/>
      <c r="G44" s="138"/>
      <c r="H44" s="138"/>
      <c r="I44" s="138"/>
      <c r="J44" s="155"/>
      <c r="K44" s="59" t="s">
        <v>430</v>
      </c>
      <c r="L44" s="187"/>
      <c r="M44" s="138"/>
      <c r="N44" s="122"/>
      <c r="O44" s="122"/>
      <c r="P44" s="122"/>
      <c r="Q44" s="122"/>
      <c r="R44" s="122"/>
      <c r="S44" s="138"/>
      <c r="T44" s="138"/>
      <c r="U44" s="138"/>
      <c r="V44" s="138"/>
      <c r="W44" s="138"/>
      <c r="X44" s="138"/>
      <c r="Y44" s="140"/>
      <c r="Z44" s="140"/>
      <c r="AA44" s="140"/>
      <c r="AB44" s="140"/>
      <c r="AC44" s="140"/>
      <c r="AD44" s="140"/>
      <c r="AE44" s="140"/>
    </row>
    <row r="45" spans="1:31" s="188" customFormat="1" ht="39.6">
      <c r="A45" s="58">
        <v>20</v>
      </c>
      <c r="B45" s="59" t="s">
        <v>400</v>
      </c>
      <c r="C45" s="138"/>
      <c r="D45" s="138"/>
      <c r="E45" s="138"/>
      <c r="F45" s="138"/>
      <c r="G45" s="138"/>
      <c r="H45" s="138"/>
      <c r="I45" s="138"/>
      <c r="J45" s="155"/>
      <c r="K45" s="59" t="s">
        <v>431</v>
      </c>
      <c r="L45" s="187"/>
      <c r="M45" s="138"/>
      <c r="N45" s="122"/>
      <c r="O45" s="122"/>
      <c r="P45" s="122"/>
      <c r="Q45" s="122"/>
      <c r="R45" s="122"/>
      <c r="S45" s="138"/>
      <c r="T45" s="138"/>
      <c r="U45" s="138"/>
      <c r="V45" s="138"/>
      <c r="W45" s="138"/>
      <c r="X45" s="138"/>
      <c r="Y45" s="140"/>
      <c r="Z45" s="140"/>
      <c r="AA45" s="140"/>
      <c r="AB45" s="140"/>
      <c r="AC45" s="140"/>
      <c r="AD45" s="140"/>
      <c r="AE45" s="140"/>
    </row>
    <row r="46" spans="1:31" s="188" customFormat="1" ht="19.8">
      <c r="A46" s="58">
        <v>21</v>
      </c>
      <c r="B46" s="59" t="s">
        <v>401</v>
      </c>
      <c r="C46" s="138"/>
      <c r="D46" s="138"/>
      <c r="E46" s="138"/>
      <c r="F46" s="138"/>
      <c r="G46" s="138"/>
      <c r="H46" s="138"/>
      <c r="I46" s="138"/>
      <c r="J46" s="155"/>
      <c r="K46" s="59" t="s">
        <v>432</v>
      </c>
      <c r="L46" s="187"/>
      <c r="M46" s="138"/>
      <c r="N46" s="122"/>
      <c r="O46" s="122"/>
      <c r="P46" s="122"/>
      <c r="Q46" s="122"/>
      <c r="R46" s="122"/>
      <c r="S46" s="138"/>
      <c r="T46" s="138"/>
      <c r="U46" s="138"/>
      <c r="V46" s="138"/>
      <c r="W46" s="138"/>
      <c r="X46" s="138"/>
      <c r="Y46" s="140"/>
      <c r="Z46" s="140"/>
      <c r="AA46" s="140"/>
      <c r="AB46" s="140"/>
      <c r="AC46" s="140"/>
      <c r="AD46" s="140"/>
      <c r="AE46" s="140"/>
    </row>
    <row r="47" spans="1:31" s="188" customFormat="1" ht="19.8">
      <c r="A47" s="58">
        <v>22</v>
      </c>
      <c r="B47" s="59" t="s">
        <v>402</v>
      </c>
      <c r="C47" s="138"/>
      <c r="D47" s="138"/>
      <c r="E47" s="138"/>
      <c r="F47" s="138"/>
      <c r="G47" s="138"/>
      <c r="H47" s="138"/>
      <c r="I47" s="138"/>
      <c r="J47" s="155"/>
      <c r="K47" s="59" t="s">
        <v>433</v>
      </c>
      <c r="L47" s="187"/>
      <c r="M47" s="138"/>
      <c r="N47" s="122"/>
      <c r="O47" s="122"/>
      <c r="P47" s="122"/>
      <c r="Q47" s="122"/>
      <c r="R47" s="122"/>
      <c r="S47" s="138"/>
      <c r="T47" s="138"/>
      <c r="U47" s="138"/>
      <c r="V47" s="138"/>
      <c r="W47" s="138"/>
      <c r="X47" s="138"/>
      <c r="Y47" s="140"/>
      <c r="Z47" s="140"/>
      <c r="AA47" s="140"/>
      <c r="AB47" s="140"/>
      <c r="AC47" s="140"/>
      <c r="AD47" s="140"/>
      <c r="AE47" s="140"/>
    </row>
    <row r="48" spans="1:31" s="188" customFormat="1" ht="19.8">
      <c r="A48" s="58">
        <v>23</v>
      </c>
      <c r="B48" s="59" t="s">
        <v>403</v>
      </c>
      <c r="C48" s="138"/>
      <c r="D48" s="138"/>
      <c r="E48" s="138"/>
      <c r="F48" s="138"/>
      <c r="G48" s="138"/>
      <c r="H48" s="138"/>
      <c r="I48" s="138"/>
      <c r="J48" s="155"/>
      <c r="K48" s="119"/>
      <c r="L48" s="187"/>
      <c r="M48" s="138"/>
      <c r="N48" s="122"/>
      <c r="O48" s="122"/>
      <c r="P48" s="122"/>
      <c r="Q48" s="122"/>
      <c r="R48" s="122"/>
      <c r="S48" s="138"/>
      <c r="T48" s="138"/>
      <c r="U48" s="138"/>
      <c r="V48" s="138"/>
      <c r="W48" s="138"/>
      <c r="X48" s="138"/>
      <c r="Y48" s="140"/>
      <c r="Z48" s="140"/>
      <c r="AA48" s="140"/>
      <c r="AB48" s="140"/>
      <c r="AC48" s="140"/>
      <c r="AD48" s="140"/>
      <c r="AE48" s="140"/>
    </row>
    <row r="49" spans="1:31" s="188" customFormat="1" ht="19.8">
      <c r="A49" s="58">
        <v>24</v>
      </c>
      <c r="B49" s="59" t="s">
        <v>404</v>
      </c>
      <c r="C49" s="138"/>
      <c r="D49" s="138"/>
      <c r="E49" s="138"/>
      <c r="F49" s="138"/>
      <c r="G49" s="138"/>
      <c r="H49" s="138"/>
      <c r="I49" s="138"/>
      <c r="J49" s="155"/>
      <c r="K49" s="140"/>
      <c r="L49" s="187"/>
      <c r="M49" s="138"/>
      <c r="N49" s="122"/>
      <c r="O49" s="122"/>
      <c r="P49" s="122"/>
      <c r="Q49" s="122"/>
      <c r="R49" s="122"/>
      <c r="S49" s="138"/>
      <c r="T49" s="138"/>
      <c r="U49" s="138"/>
      <c r="V49" s="138"/>
      <c r="W49" s="138"/>
      <c r="X49" s="138"/>
      <c r="Y49" s="140"/>
      <c r="Z49" s="140"/>
      <c r="AA49" s="140"/>
      <c r="AB49" s="140"/>
      <c r="AC49" s="140"/>
      <c r="AD49" s="140"/>
      <c r="AE49" s="140"/>
    </row>
    <row r="50" spans="1:31" s="188" customFormat="1" ht="19.8">
      <c r="A50" s="58">
        <v>25</v>
      </c>
      <c r="B50" s="59" t="s">
        <v>405</v>
      </c>
      <c r="C50" s="138"/>
      <c r="D50" s="138"/>
      <c r="E50" s="138"/>
      <c r="F50" s="138"/>
      <c r="G50" s="138"/>
      <c r="H50" s="138"/>
      <c r="I50" s="138"/>
      <c r="J50" s="155"/>
      <c r="K50" s="140"/>
      <c r="L50" s="187"/>
      <c r="M50" s="138"/>
      <c r="N50" s="122"/>
      <c r="O50" s="122"/>
      <c r="P50" s="122"/>
      <c r="Q50" s="122"/>
      <c r="R50" s="122"/>
      <c r="S50" s="138"/>
      <c r="T50" s="138"/>
      <c r="U50" s="138"/>
      <c r="V50" s="138"/>
      <c r="W50" s="138"/>
      <c r="X50" s="138"/>
      <c r="Y50" s="140"/>
      <c r="Z50" s="140"/>
      <c r="AA50" s="140"/>
      <c r="AB50" s="140"/>
      <c r="AC50" s="140"/>
      <c r="AD50" s="140"/>
      <c r="AE50" s="140"/>
    </row>
    <row r="51" spans="1:31" s="188" customFormat="1" ht="19.8">
      <c r="A51" s="58">
        <v>26</v>
      </c>
      <c r="B51" s="59" t="s">
        <v>406</v>
      </c>
      <c r="C51" s="138"/>
      <c r="D51" s="138"/>
      <c r="E51" s="138"/>
      <c r="F51" s="138"/>
      <c r="G51" s="138"/>
      <c r="H51" s="138"/>
      <c r="I51" s="138"/>
      <c r="J51" s="155"/>
      <c r="K51" s="140"/>
      <c r="L51" s="187"/>
      <c r="M51" s="138"/>
      <c r="N51" s="122"/>
      <c r="O51" s="122"/>
      <c r="P51" s="122"/>
      <c r="Q51" s="122"/>
      <c r="R51" s="122"/>
      <c r="S51" s="138"/>
      <c r="T51" s="138"/>
      <c r="U51" s="138"/>
      <c r="V51" s="138"/>
      <c r="W51" s="138"/>
      <c r="X51" s="138"/>
      <c r="Y51" s="140"/>
      <c r="Z51" s="140"/>
      <c r="AA51" s="140"/>
      <c r="AB51" s="140"/>
      <c r="AC51" s="140"/>
      <c r="AD51" s="140"/>
      <c r="AE51" s="140"/>
    </row>
    <row r="52" spans="1:31" s="188" customFormat="1" ht="39.6">
      <c r="A52" s="58">
        <v>27</v>
      </c>
      <c r="B52" s="59" t="s">
        <v>407</v>
      </c>
      <c r="C52" s="138"/>
      <c r="D52" s="138"/>
      <c r="E52" s="138"/>
      <c r="F52" s="138"/>
      <c r="G52" s="138"/>
      <c r="H52" s="138"/>
      <c r="I52" s="138"/>
      <c r="J52" s="155"/>
      <c r="K52" s="140"/>
      <c r="L52" s="187"/>
      <c r="M52" s="138"/>
      <c r="N52" s="122"/>
      <c r="O52" s="122"/>
      <c r="P52" s="122"/>
      <c r="Q52" s="122"/>
      <c r="R52" s="122"/>
      <c r="S52" s="138"/>
      <c r="T52" s="138"/>
      <c r="U52" s="138"/>
      <c r="V52" s="138"/>
      <c r="W52" s="138"/>
      <c r="X52" s="138"/>
      <c r="Y52" s="140"/>
      <c r="Z52" s="140"/>
      <c r="AA52" s="140"/>
      <c r="AB52" s="140"/>
      <c r="AC52" s="140"/>
      <c r="AD52" s="140"/>
      <c r="AE52" s="140"/>
    </row>
    <row r="53" spans="1:31" s="188" customFormat="1" ht="39.6">
      <c r="A53" s="58">
        <v>28</v>
      </c>
      <c r="B53" s="59" t="s">
        <v>408</v>
      </c>
      <c r="C53" s="138"/>
      <c r="D53" s="138"/>
      <c r="E53" s="138"/>
      <c r="F53" s="138"/>
      <c r="G53" s="138"/>
      <c r="H53" s="138"/>
      <c r="I53" s="138"/>
      <c r="J53" s="155"/>
      <c r="K53" s="140"/>
      <c r="L53" s="187"/>
      <c r="M53" s="138"/>
      <c r="N53" s="122"/>
      <c r="O53" s="122"/>
      <c r="P53" s="122"/>
      <c r="Q53" s="122"/>
      <c r="R53" s="122"/>
      <c r="S53" s="138"/>
      <c r="T53" s="138"/>
      <c r="U53" s="138"/>
      <c r="V53" s="138"/>
      <c r="W53" s="138"/>
      <c r="X53" s="138"/>
      <c r="Y53" s="140"/>
      <c r="Z53" s="140"/>
      <c r="AA53" s="140"/>
      <c r="AB53" s="140"/>
      <c r="AC53" s="140"/>
      <c r="AD53" s="140"/>
      <c r="AE53" s="140"/>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97" priority="9" operator="containsText" text="0">
      <formula>NOT(ISERROR(SEARCH("0",S4)))</formula>
    </cfRule>
  </conditionalFormatting>
  <conditionalFormatting sqref="U4:U22">
    <cfRule type="containsText" dxfId="196" priority="8" operator="containsText" text="0">
      <formula>NOT(ISERROR(SEARCH("0",U4)))</formula>
    </cfRule>
  </conditionalFormatting>
  <conditionalFormatting sqref="V4:V22">
    <cfRule type="containsText" dxfId="195" priority="7" operator="containsText" text="1">
      <formula>NOT(ISERROR(SEARCH("1",V4)))</formula>
    </cfRule>
  </conditionalFormatting>
  <conditionalFormatting sqref="W4:W22 A23">
    <cfRule type="containsText" dxfId="194" priority="6" operator="containsText" text="Y">
      <formula>NOT(ISERROR(SEARCH("Y",A4)))</formula>
    </cfRule>
  </conditionalFormatting>
  <conditionalFormatting sqref="AC4:AE4">
    <cfRule type="cellIs" dxfId="193" priority="4" stopIfTrue="1" operator="equal">
      <formula>"身份空白"</formula>
    </cfRule>
    <cfRule type="cellIs" dxfId="19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8"/>
  <dimension ref="A1:AE55"/>
  <sheetViews>
    <sheetView zoomScale="63" zoomScaleNormal="63" workbookViewId="0">
      <pane xSplit="2" ySplit="3" topLeftCell="D5"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 style="8" customWidth="1"/>
    <col min="3" max="9" width="14.44140625" style="7" customWidth="1"/>
    <col min="10" max="10" width="29.5546875" style="9" customWidth="1"/>
    <col min="11" max="11" width="24.88671875" style="7" customWidth="1"/>
    <col min="12" max="12" width="25.88671875" style="10" customWidth="1"/>
    <col min="13" max="13" width="20.88671875" style="7" customWidth="1"/>
    <col min="14" max="14" width="19.88671875" style="11" customWidth="1"/>
    <col min="15" max="15" width="20.5546875" style="11" customWidth="1"/>
    <col min="16" max="16" width="18.5546875" style="11" customWidth="1"/>
    <col min="17" max="17" width="17.6640625" style="11" customWidth="1"/>
    <col min="18" max="18" width="22.77734375" style="11" customWidth="1"/>
    <col min="19" max="20" width="21.5546875" style="7" customWidth="1"/>
    <col min="21" max="21" width="18.44140625" style="7" customWidth="1"/>
    <col min="22" max="22" width="22" style="7" customWidth="1"/>
    <col min="23" max="23" width="17" style="7" customWidth="1"/>
    <col min="24" max="24" width="16.6640625" style="7" customWidth="1"/>
    <col min="25" max="25" width="21.88671875" style="12" customWidth="1"/>
    <col min="26" max="31" width="26.8867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26.8" customHeight="1">
      <c r="A2" s="606" t="s">
        <v>1</v>
      </c>
      <c r="B2" s="606"/>
      <c r="C2" s="606"/>
      <c r="D2" s="606"/>
      <c r="E2" s="606"/>
      <c r="F2" s="606"/>
      <c r="G2" s="606"/>
      <c r="H2" s="606"/>
      <c r="I2" s="606"/>
      <c r="J2" s="606"/>
      <c r="K2" s="606"/>
      <c r="L2" s="606"/>
      <c r="M2" s="606"/>
      <c r="N2" s="607" t="s">
        <v>905</v>
      </c>
      <c r="O2" s="608"/>
      <c r="P2" s="608"/>
      <c r="Q2" s="609" t="s">
        <v>904</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37.5" customHeight="1">
      <c r="A4" s="144">
        <v>1</v>
      </c>
      <c r="B4" s="147">
        <f>'步驟1. 先填【114-1申請總表】第8列之B欄至CN欄'!G26</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先填【114-1申請總表】第8列之B欄至CN欄'!$N$26="弱勢家庭子女",'步驟1. 先填【114-1申請總表】第8列之B欄至CN欄'!$N$26="弱勢家庭身障學生或身障人士子女")),U4*(G4=0)),"1","0")</f>
        <v>0</v>
      </c>
      <c r="W4" s="148" t="str">
        <f t="shared" ref="W4:W22" si="3">IF(U4*V4,"Y","N")</f>
        <v>N</v>
      </c>
      <c r="X4" s="745">
        <f>COUNTIF(U4:U22,"1")</f>
        <v>1</v>
      </c>
      <c r="Y4" s="623">
        <f>'步驟1. 先填【114-1申請總表】第8列之B欄至CN欄'!N26</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91" priority="9" operator="containsText" text="0">
      <formula>NOT(ISERROR(SEARCH("0",S4)))</formula>
    </cfRule>
  </conditionalFormatting>
  <conditionalFormatting sqref="U4:U22">
    <cfRule type="containsText" dxfId="190" priority="8" operator="containsText" text="0">
      <formula>NOT(ISERROR(SEARCH("0",U4)))</formula>
    </cfRule>
  </conditionalFormatting>
  <conditionalFormatting sqref="V4:V22">
    <cfRule type="containsText" dxfId="189" priority="7" operator="containsText" text="1">
      <formula>NOT(ISERROR(SEARCH("1",V4)))</formula>
    </cfRule>
  </conditionalFormatting>
  <conditionalFormatting sqref="W4:W22 A23">
    <cfRule type="containsText" dxfId="188" priority="6" operator="containsText" text="Y">
      <formula>NOT(ISERROR(SEARCH("Y",A4)))</formula>
    </cfRule>
  </conditionalFormatting>
  <conditionalFormatting sqref="AC4:AE4">
    <cfRule type="cellIs" dxfId="187" priority="4" stopIfTrue="1" operator="equal">
      <formula>"身份空白"</formula>
    </cfRule>
    <cfRule type="cellIs" dxfId="18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77734375" style="8" customWidth="1"/>
    <col min="3" max="9" width="17.109375" style="7" customWidth="1"/>
    <col min="10" max="10" width="24.109375" style="9" customWidth="1"/>
    <col min="11" max="11" width="31.88671875" style="7" customWidth="1"/>
    <col min="12" max="12" width="21.88671875" style="10" customWidth="1"/>
    <col min="13" max="13" width="20" style="7" customWidth="1"/>
    <col min="14" max="14" width="19.109375" style="11" customWidth="1"/>
    <col min="15" max="15" width="20.44140625" style="11" customWidth="1"/>
    <col min="16" max="16" width="16.88671875" style="11" customWidth="1"/>
    <col min="17" max="17" width="17.77734375" style="11" customWidth="1"/>
    <col min="18" max="18" width="24.88671875" style="11" customWidth="1"/>
    <col min="19" max="20" width="24.2187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8.66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22.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33.80000000000001"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855</v>
      </c>
      <c r="T3" s="87" t="s">
        <v>856</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先填【114-1申請總表】第8列之B欄至CN欄'!G27</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71"/>
      <c r="O4" s="171"/>
      <c r="P4" s="171"/>
      <c r="Q4" s="171"/>
      <c r="R4" s="171"/>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先填【114-1申請總表】第8列之B欄至CN欄'!$N$27="弱勢家庭子女",'步驟1. 先填【114-1申請總表】第8列之B欄至CN欄'!$N$27="弱勢家庭身障學生或身障人士子女")),U4*(G4=0)),"1","0")</f>
        <v>0</v>
      </c>
      <c r="W4" s="148" t="str">
        <f t="shared" ref="W4:W22" si="3">IF(U4*V4,"Y","N")</f>
        <v>N</v>
      </c>
      <c r="X4" s="745">
        <f>COUNTIF(U4:U22,"1")</f>
        <v>1</v>
      </c>
      <c r="Y4" s="623">
        <f>'步驟1. 先填【114-1申請總表】第8列之B欄至CN欄'!N27</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71"/>
      <c r="O5" s="171"/>
      <c r="P5" s="171"/>
      <c r="Q5" s="171"/>
      <c r="R5" s="171"/>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71"/>
      <c r="O6" s="171"/>
      <c r="P6" s="171"/>
      <c r="Q6" s="171"/>
      <c r="R6" s="171"/>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71"/>
      <c r="O7" s="171"/>
      <c r="P7" s="171"/>
      <c r="Q7" s="171"/>
      <c r="R7" s="171"/>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71"/>
      <c r="O8" s="171"/>
      <c r="P8" s="171"/>
      <c r="Q8" s="171"/>
      <c r="R8" s="171"/>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71"/>
      <c r="O9" s="171"/>
      <c r="P9" s="171"/>
      <c r="Q9" s="171"/>
      <c r="R9" s="171"/>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71"/>
      <c r="O10" s="171"/>
      <c r="P10" s="171"/>
      <c r="Q10" s="171"/>
      <c r="R10" s="171"/>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71"/>
      <c r="O11" s="171"/>
      <c r="P11" s="171"/>
      <c r="Q11" s="171"/>
      <c r="R11" s="171"/>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71"/>
      <c r="O12" s="171"/>
      <c r="P12" s="171"/>
      <c r="Q12" s="171"/>
      <c r="R12" s="171"/>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71"/>
      <c r="O13" s="171"/>
      <c r="P13" s="171"/>
      <c r="Q13" s="171"/>
      <c r="R13" s="171"/>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71"/>
      <c r="O14" s="171"/>
      <c r="P14" s="171"/>
      <c r="Q14" s="171"/>
      <c r="R14" s="171"/>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71"/>
      <c r="O15" s="171"/>
      <c r="P15" s="171"/>
      <c r="Q15" s="171"/>
      <c r="R15" s="171"/>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71"/>
      <c r="O16" s="171"/>
      <c r="P16" s="171"/>
      <c r="Q16" s="171"/>
      <c r="R16" s="171"/>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71"/>
      <c r="O17" s="171"/>
      <c r="P17" s="171"/>
      <c r="Q17" s="171"/>
      <c r="R17" s="171"/>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71"/>
      <c r="O18" s="171"/>
      <c r="P18" s="171"/>
      <c r="Q18" s="171"/>
      <c r="R18" s="171"/>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71"/>
      <c r="O19" s="171"/>
      <c r="P19" s="171"/>
      <c r="Q19" s="171"/>
      <c r="R19" s="171"/>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71"/>
      <c r="O20" s="171"/>
      <c r="P20" s="171"/>
      <c r="Q20" s="171"/>
      <c r="R20" s="171"/>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71"/>
      <c r="O21" s="171"/>
      <c r="P21" s="171"/>
      <c r="Q21" s="171"/>
      <c r="R21" s="171"/>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71"/>
      <c r="O22" s="171"/>
      <c r="P22" s="171"/>
      <c r="Q22" s="171"/>
      <c r="R22" s="171"/>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854</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19.8">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19.8">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19.8">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19.8">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19.8">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39.6">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85" priority="9" operator="containsText" text="0">
      <formula>NOT(ISERROR(SEARCH("0",S4)))</formula>
    </cfRule>
  </conditionalFormatting>
  <conditionalFormatting sqref="U4:U22">
    <cfRule type="containsText" dxfId="184" priority="8" operator="containsText" text="0">
      <formula>NOT(ISERROR(SEARCH("0",U4)))</formula>
    </cfRule>
  </conditionalFormatting>
  <conditionalFormatting sqref="V4:V22">
    <cfRule type="containsText" dxfId="183" priority="7" operator="containsText" text="1">
      <formula>NOT(ISERROR(SEARCH("1",V4)))</formula>
    </cfRule>
  </conditionalFormatting>
  <conditionalFormatting sqref="W4:W22 A23">
    <cfRule type="containsText" dxfId="182" priority="6" operator="containsText" text="Y">
      <formula>NOT(ISERROR(SEARCH("Y",A4)))</formula>
    </cfRule>
  </conditionalFormatting>
  <conditionalFormatting sqref="AC4:AE4">
    <cfRule type="cellIs" dxfId="181" priority="4" stopIfTrue="1" operator="equal">
      <formula>"身份空白"</formula>
    </cfRule>
    <cfRule type="cellIs" dxfId="18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6.88671875" style="8" customWidth="1"/>
    <col min="3" max="3" width="13.77734375" style="7" customWidth="1"/>
    <col min="4" max="4" width="18" style="7" customWidth="1"/>
    <col min="5" max="9" width="13.77734375" style="7" customWidth="1"/>
    <col min="10" max="10" width="21.33203125" style="9" customWidth="1"/>
    <col min="11" max="11" width="23.33203125" style="7" customWidth="1"/>
    <col min="12" max="12" width="25.88671875" style="10" customWidth="1"/>
    <col min="13" max="13" width="18.6640625" style="7" customWidth="1"/>
    <col min="14" max="14" width="19.5546875" style="11" customWidth="1"/>
    <col min="15" max="15" width="19.6640625" style="11" customWidth="1"/>
    <col min="16" max="16" width="26.5546875" style="11" customWidth="1"/>
    <col min="17" max="17" width="16.5546875" style="11" customWidth="1"/>
    <col min="18" max="18" width="26.5546875" style="11" customWidth="1"/>
    <col min="19" max="20" width="23.10937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7.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8.4"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39.80000000000001"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93" customFormat="1" ht="49.95" customHeight="1">
      <c r="A4" s="202">
        <v>1</v>
      </c>
      <c r="B4" s="203">
        <f>'步驟1. 先填【114-1申請總表】第8列之B欄至CN欄'!G28</f>
        <v>0</v>
      </c>
      <c r="C4" s="191"/>
      <c r="D4" s="192">
        <v>1</v>
      </c>
      <c r="E4" s="192">
        <v>1</v>
      </c>
      <c r="F4" s="192">
        <v>0</v>
      </c>
      <c r="G4" s="191">
        <v>0</v>
      </c>
      <c r="H4" s="191">
        <v>0</v>
      </c>
      <c r="I4" s="192">
        <v>1</v>
      </c>
      <c r="J4" s="192" t="str">
        <f>'步驟1. 先填【114-1申請總表】第8列之B欄至CN欄'!C8</f>
        <v>臺中市立臺中女子高級中等學校</v>
      </c>
      <c r="K4" s="192">
        <v>2</v>
      </c>
      <c r="L4" s="167"/>
      <c r="M4" s="171"/>
      <c r="N4" s="167"/>
      <c r="O4" s="167"/>
      <c r="P4" s="167"/>
      <c r="Q4" s="167"/>
      <c r="R4" s="167"/>
      <c r="S4" s="190" t="str">
        <f t="shared" ref="S4:S22" si="0">IF(OR(F4*H4),"0","1")</f>
        <v>1</v>
      </c>
      <c r="T4" s="190" t="str">
        <f t="shared" ref="T4:T22" si="1">IF(OR(G4*H4),"0","1")</f>
        <v>1</v>
      </c>
      <c r="U4" s="190" t="str">
        <f t="shared" ref="U4:U22" si="2">IF(OR((A4&lt;=0),(A4&gt;28),(A4&gt;3)*(A4&lt;=7)*(D4=2)*(E4=0)*(F4=0)*(H4=0),(A4&gt;3)*(A4&lt;=7)*(D4&lt;1)*(E4=0)*(F4=0)*(H4=0),(A4&gt;3)*(A4&lt;=7)*(D4&gt;5)*(E4=0)*(F4=0)*(H4=0),(A4=8)*(E4=0)*(F4=0)*(H4=0),(A4=9)*(E4=0)*(F4=0)*(H4=0),(A4=1)*F4,(A4=1)*G4,(A4=1)*H4,(A4=2)*(F4=0)*(H4=0),(A4=3)*(F4=0)*(H4=0),(A4=10)*(D4=1)*(F4=0)*(H4=0),(A4=10)*(D4=3)*(F4=0)*(H4=0),(A4=10)*(D4=4)*(F4=0)*(H4=0),F4*H4,G4*H4,AND((A4&gt;=11)*(F4=0),AND((A4&gt;=11)*(H4=0)))),"0","1")</f>
        <v>1</v>
      </c>
      <c r="V4" s="190" t="str">
        <f>IF(AND((OR('步驟1. 先填【114-1申請總表】第8列之B欄至CN欄'!$N$28="弱勢家庭子女",'步驟1. 先填【114-1申請總表】第8列之B欄至CN欄'!$N$28="弱勢家庭身障學生或身障人士子女")),U4*(G4=0)),"1","0")</f>
        <v>0</v>
      </c>
      <c r="W4" s="190" t="str">
        <f t="shared" ref="W4:W22" si="3">IF(U4*V4,"Y","N")</f>
        <v>N</v>
      </c>
      <c r="X4" s="768">
        <f>COUNTIF(U4:U22,"1")</f>
        <v>1</v>
      </c>
      <c r="Y4" s="771">
        <f>'步驟1. 先填【114-1申請總表】第8列之B欄至CN欄'!N28</f>
        <v>0</v>
      </c>
      <c r="Z4" s="774">
        <f>SUM(N23:P23)</f>
        <v>0</v>
      </c>
      <c r="AA4" s="774">
        <f>SUM(O23+AB4+Q23)</f>
        <v>0</v>
      </c>
      <c r="AB4" s="774">
        <f>O23/0.02095</f>
        <v>0</v>
      </c>
      <c r="AC4" s="76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6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6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93" customFormat="1" ht="49.95" customHeight="1">
      <c r="A5" s="171"/>
      <c r="B5" s="191"/>
      <c r="C5" s="191"/>
      <c r="D5" s="191"/>
      <c r="E5" s="191"/>
      <c r="F5" s="191"/>
      <c r="G5" s="191">
        <v>0</v>
      </c>
      <c r="H5" s="191">
        <v>0</v>
      </c>
      <c r="I5" s="191"/>
      <c r="J5" s="191"/>
      <c r="K5" s="191"/>
      <c r="L5" s="167"/>
      <c r="M5" s="171"/>
      <c r="N5" s="167"/>
      <c r="O5" s="167"/>
      <c r="P5" s="167"/>
      <c r="Q5" s="167"/>
      <c r="R5" s="167"/>
      <c r="S5" s="190" t="str">
        <f t="shared" si="0"/>
        <v>1</v>
      </c>
      <c r="T5" s="190" t="str">
        <f t="shared" si="1"/>
        <v>1</v>
      </c>
      <c r="U5" s="190" t="str">
        <f t="shared" si="2"/>
        <v>0</v>
      </c>
      <c r="V5" s="190" t="str">
        <f t="shared" ref="V5:V22" si="4">IF(AND(U5*(G5=0),(A5&gt;0)*(A5&lt;=28)),"1","0")</f>
        <v>0</v>
      </c>
      <c r="W5" s="190" t="str">
        <f t="shared" si="3"/>
        <v>N</v>
      </c>
      <c r="X5" s="769"/>
      <c r="Y5" s="772"/>
      <c r="Z5" s="774"/>
      <c r="AA5" s="774"/>
      <c r="AB5" s="774"/>
      <c r="AC5" s="764"/>
      <c r="AD5" s="764"/>
      <c r="AE5" s="764"/>
    </row>
    <row r="6" spans="1:31" s="193" customFormat="1" ht="49.95" customHeight="1">
      <c r="A6" s="171"/>
      <c r="B6" s="191"/>
      <c r="C6" s="191"/>
      <c r="D6" s="191"/>
      <c r="E6" s="191"/>
      <c r="F6" s="191"/>
      <c r="G6" s="191">
        <v>0</v>
      </c>
      <c r="H6" s="191">
        <v>0</v>
      </c>
      <c r="I6" s="191"/>
      <c r="J6" s="191"/>
      <c r="K6" s="191"/>
      <c r="L6" s="167"/>
      <c r="M6" s="171"/>
      <c r="N6" s="167"/>
      <c r="O6" s="167"/>
      <c r="P6" s="167"/>
      <c r="Q6" s="167"/>
      <c r="R6" s="167"/>
      <c r="S6" s="190" t="str">
        <f t="shared" si="0"/>
        <v>1</v>
      </c>
      <c r="T6" s="190" t="str">
        <f t="shared" si="1"/>
        <v>1</v>
      </c>
      <c r="U6" s="190" t="str">
        <f t="shared" si="2"/>
        <v>0</v>
      </c>
      <c r="V6" s="190" t="str">
        <f t="shared" si="4"/>
        <v>0</v>
      </c>
      <c r="W6" s="190" t="str">
        <f t="shared" si="3"/>
        <v>N</v>
      </c>
      <c r="X6" s="769"/>
      <c r="Y6" s="772"/>
      <c r="Z6" s="774"/>
      <c r="AA6" s="774"/>
      <c r="AB6" s="774"/>
      <c r="AC6" s="764"/>
      <c r="AD6" s="764"/>
      <c r="AE6" s="764"/>
    </row>
    <row r="7" spans="1:31" s="193" customFormat="1" ht="49.95" customHeight="1">
      <c r="A7" s="171"/>
      <c r="B7" s="191"/>
      <c r="C7" s="191"/>
      <c r="D7" s="191"/>
      <c r="E7" s="191"/>
      <c r="F7" s="191"/>
      <c r="G7" s="191">
        <v>0</v>
      </c>
      <c r="H7" s="191">
        <v>0</v>
      </c>
      <c r="I7" s="191"/>
      <c r="J7" s="191"/>
      <c r="K7" s="191"/>
      <c r="L7" s="167"/>
      <c r="M7" s="171"/>
      <c r="N7" s="167"/>
      <c r="O7" s="167"/>
      <c r="P7" s="167"/>
      <c r="Q7" s="167"/>
      <c r="R7" s="167"/>
      <c r="S7" s="190" t="str">
        <f t="shared" si="0"/>
        <v>1</v>
      </c>
      <c r="T7" s="190" t="str">
        <f t="shared" si="1"/>
        <v>1</v>
      </c>
      <c r="U7" s="190" t="str">
        <f t="shared" si="2"/>
        <v>0</v>
      </c>
      <c r="V7" s="190" t="str">
        <f t="shared" si="4"/>
        <v>0</v>
      </c>
      <c r="W7" s="190" t="str">
        <f t="shared" si="3"/>
        <v>N</v>
      </c>
      <c r="X7" s="769"/>
      <c r="Y7" s="772"/>
      <c r="Z7" s="774"/>
      <c r="AA7" s="774"/>
      <c r="AB7" s="774"/>
      <c r="AC7" s="764"/>
      <c r="AD7" s="764"/>
      <c r="AE7" s="764"/>
    </row>
    <row r="8" spans="1:31" s="193" customFormat="1" ht="49.95" customHeight="1">
      <c r="A8" s="171"/>
      <c r="B8" s="191"/>
      <c r="C8" s="191"/>
      <c r="D8" s="191"/>
      <c r="E8" s="191"/>
      <c r="F8" s="191"/>
      <c r="G8" s="191">
        <v>0</v>
      </c>
      <c r="H8" s="191">
        <v>0</v>
      </c>
      <c r="I8" s="191"/>
      <c r="J8" s="191"/>
      <c r="K8" s="191"/>
      <c r="L8" s="167"/>
      <c r="M8" s="171"/>
      <c r="N8" s="167"/>
      <c r="O8" s="167"/>
      <c r="P8" s="167"/>
      <c r="Q8" s="167"/>
      <c r="R8" s="167"/>
      <c r="S8" s="190" t="str">
        <f t="shared" si="0"/>
        <v>1</v>
      </c>
      <c r="T8" s="190" t="str">
        <f t="shared" si="1"/>
        <v>1</v>
      </c>
      <c r="U8" s="190" t="str">
        <f t="shared" si="2"/>
        <v>0</v>
      </c>
      <c r="V8" s="190" t="str">
        <f t="shared" si="4"/>
        <v>0</v>
      </c>
      <c r="W8" s="190" t="str">
        <f t="shared" si="3"/>
        <v>N</v>
      </c>
      <c r="X8" s="769"/>
      <c r="Y8" s="772"/>
      <c r="Z8" s="774"/>
      <c r="AA8" s="774"/>
      <c r="AB8" s="774"/>
      <c r="AC8" s="764"/>
      <c r="AD8" s="764"/>
      <c r="AE8" s="764"/>
    </row>
    <row r="9" spans="1:31" s="193" customFormat="1" ht="49.95" customHeight="1">
      <c r="A9" s="171"/>
      <c r="B9" s="191"/>
      <c r="C9" s="191"/>
      <c r="D9" s="191"/>
      <c r="E9" s="191"/>
      <c r="F9" s="191"/>
      <c r="G9" s="191">
        <v>0</v>
      </c>
      <c r="H9" s="191">
        <v>0</v>
      </c>
      <c r="I9" s="191"/>
      <c r="J9" s="191"/>
      <c r="K9" s="191"/>
      <c r="L9" s="167"/>
      <c r="M9" s="171"/>
      <c r="N9" s="167"/>
      <c r="O9" s="167"/>
      <c r="P9" s="167"/>
      <c r="Q9" s="167"/>
      <c r="R9" s="167"/>
      <c r="S9" s="190" t="str">
        <f t="shared" si="0"/>
        <v>1</v>
      </c>
      <c r="T9" s="190" t="str">
        <f t="shared" si="1"/>
        <v>1</v>
      </c>
      <c r="U9" s="190" t="str">
        <f t="shared" si="2"/>
        <v>0</v>
      </c>
      <c r="V9" s="190" t="str">
        <f t="shared" si="4"/>
        <v>0</v>
      </c>
      <c r="W9" s="190" t="str">
        <f t="shared" si="3"/>
        <v>N</v>
      </c>
      <c r="X9" s="769"/>
      <c r="Y9" s="772"/>
      <c r="Z9" s="774"/>
      <c r="AA9" s="774"/>
      <c r="AB9" s="774"/>
      <c r="AC9" s="764"/>
      <c r="AD9" s="764"/>
      <c r="AE9" s="764"/>
    </row>
    <row r="10" spans="1:31" s="193" customFormat="1" ht="49.95" customHeight="1">
      <c r="A10" s="171"/>
      <c r="B10" s="191"/>
      <c r="C10" s="191"/>
      <c r="D10" s="191"/>
      <c r="E10" s="191"/>
      <c r="F10" s="191"/>
      <c r="G10" s="191">
        <v>0</v>
      </c>
      <c r="H10" s="191">
        <v>0</v>
      </c>
      <c r="I10" s="191"/>
      <c r="J10" s="191"/>
      <c r="K10" s="191"/>
      <c r="L10" s="167"/>
      <c r="M10" s="171"/>
      <c r="N10" s="167"/>
      <c r="O10" s="167"/>
      <c r="P10" s="167"/>
      <c r="Q10" s="167"/>
      <c r="R10" s="167"/>
      <c r="S10" s="190" t="str">
        <f t="shared" si="0"/>
        <v>1</v>
      </c>
      <c r="T10" s="190" t="str">
        <f t="shared" si="1"/>
        <v>1</v>
      </c>
      <c r="U10" s="190" t="str">
        <f t="shared" si="2"/>
        <v>0</v>
      </c>
      <c r="V10" s="190" t="str">
        <f t="shared" si="4"/>
        <v>0</v>
      </c>
      <c r="W10" s="190" t="str">
        <f t="shared" si="3"/>
        <v>N</v>
      </c>
      <c r="X10" s="769"/>
      <c r="Y10" s="772"/>
      <c r="Z10" s="774"/>
      <c r="AA10" s="774"/>
      <c r="AB10" s="774"/>
      <c r="AC10" s="764"/>
      <c r="AD10" s="764"/>
      <c r="AE10" s="764"/>
    </row>
    <row r="11" spans="1:31" s="193" customFormat="1" ht="49.95" customHeight="1">
      <c r="A11" s="171"/>
      <c r="B11" s="191"/>
      <c r="C11" s="191"/>
      <c r="D11" s="191"/>
      <c r="E11" s="191"/>
      <c r="F11" s="191"/>
      <c r="G11" s="191">
        <v>0</v>
      </c>
      <c r="H11" s="191">
        <v>0</v>
      </c>
      <c r="I11" s="191"/>
      <c r="J11" s="191"/>
      <c r="K11" s="191"/>
      <c r="L11" s="167"/>
      <c r="M11" s="171"/>
      <c r="N11" s="167"/>
      <c r="O11" s="167"/>
      <c r="P11" s="167"/>
      <c r="Q11" s="167"/>
      <c r="R11" s="167"/>
      <c r="S11" s="190" t="str">
        <f t="shared" si="0"/>
        <v>1</v>
      </c>
      <c r="T11" s="190" t="str">
        <f t="shared" si="1"/>
        <v>1</v>
      </c>
      <c r="U11" s="190" t="str">
        <f t="shared" si="2"/>
        <v>0</v>
      </c>
      <c r="V11" s="190" t="str">
        <f t="shared" si="4"/>
        <v>0</v>
      </c>
      <c r="W11" s="190" t="str">
        <f t="shared" si="3"/>
        <v>N</v>
      </c>
      <c r="X11" s="769"/>
      <c r="Y11" s="772"/>
      <c r="Z11" s="774"/>
      <c r="AA11" s="774"/>
      <c r="AB11" s="774"/>
      <c r="AC11" s="764"/>
      <c r="AD11" s="764"/>
      <c r="AE11" s="764"/>
    </row>
    <row r="12" spans="1:31" s="193" customFormat="1" ht="49.95" customHeight="1">
      <c r="A12" s="171"/>
      <c r="B12" s="191"/>
      <c r="C12" s="191"/>
      <c r="D12" s="191"/>
      <c r="E12" s="191"/>
      <c r="F12" s="191"/>
      <c r="G12" s="191">
        <v>0</v>
      </c>
      <c r="H12" s="191">
        <v>0</v>
      </c>
      <c r="I12" s="191"/>
      <c r="J12" s="191"/>
      <c r="K12" s="191"/>
      <c r="L12" s="167"/>
      <c r="M12" s="171"/>
      <c r="N12" s="167"/>
      <c r="O12" s="167"/>
      <c r="P12" s="167"/>
      <c r="Q12" s="167"/>
      <c r="R12" s="167"/>
      <c r="S12" s="190" t="str">
        <f t="shared" si="0"/>
        <v>1</v>
      </c>
      <c r="T12" s="190" t="str">
        <f t="shared" si="1"/>
        <v>1</v>
      </c>
      <c r="U12" s="190" t="str">
        <f t="shared" si="2"/>
        <v>0</v>
      </c>
      <c r="V12" s="190" t="str">
        <f t="shared" si="4"/>
        <v>0</v>
      </c>
      <c r="W12" s="190" t="str">
        <f t="shared" si="3"/>
        <v>N</v>
      </c>
      <c r="X12" s="769"/>
      <c r="Y12" s="772"/>
      <c r="Z12" s="774"/>
      <c r="AA12" s="774"/>
      <c r="AB12" s="774"/>
      <c r="AC12" s="764"/>
      <c r="AD12" s="764"/>
      <c r="AE12" s="764"/>
    </row>
    <row r="13" spans="1:31" s="193" customFormat="1" ht="49.95" customHeight="1">
      <c r="A13" s="171"/>
      <c r="B13" s="191"/>
      <c r="C13" s="191"/>
      <c r="D13" s="191"/>
      <c r="E13" s="191"/>
      <c r="F13" s="191"/>
      <c r="G13" s="191">
        <v>0</v>
      </c>
      <c r="H13" s="191">
        <v>0</v>
      </c>
      <c r="I13" s="191"/>
      <c r="J13" s="191"/>
      <c r="K13" s="191"/>
      <c r="L13" s="167"/>
      <c r="M13" s="171"/>
      <c r="N13" s="167"/>
      <c r="O13" s="167"/>
      <c r="P13" s="167"/>
      <c r="Q13" s="167"/>
      <c r="R13" s="167"/>
      <c r="S13" s="190" t="str">
        <f t="shared" si="0"/>
        <v>1</v>
      </c>
      <c r="T13" s="190" t="str">
        <f t="shared" si="1"/>
        <v>1</v>
      </c>
      <c r="U13" s="190" t="str">
        <f t="shared" si="2"/>
        <v>0</v>
      </c>
      <c r="V13" s="190" t="str">
        <f t="shared" si="4"/>
        <v>0</v>
      </c>
      <c r="W13" s="190" t="str">
        <f t="shared" si="3"/>
        <v>N</v>
      </c>
      <c r="X13" s="769"/>
      <c r="Y13" s="772"/>
      <c r="Z13" s="774"/>
      <c r="AA13" s="774"/>
      <c r="AB13" s="774"/>
      <c r="AC13" s="764"/>
      <c r="AD13" s="764"/>
      <c r="AE13" s="764"/>
    </row>
    <row r="14" spans="1:31" s="193" customFormat="1" ht="49.95" customHeight="1">
      <c r="A14" s="171"/>
      <c r="B14" s="191"/>
      <c r="C14" s="191"/>
      <c r="D14" s="191"/>
      <c r="E14" s="191"/>
      <c r="F14" s="191"/>
      <c r="G14" s="191">
        <v>0</v>
      </c>
      <c r="H14" s="191">
        <v>0</v>
      </c>
      <c r="I14" s="191"/>
      <c r="J14" s="191"/>
      <c r="K14" s="191"/>
      <c r="L14" s="167"/>
      <c r="M14" s="171"/>
      <c r="N14" s="167"/>
      <c r="O14" s="167"/>
      <c r="P14" s="167"/>
      <c r="Q14" s="167"/>
      <c r="R14" s="167"/>
      <c r="S14" s="190" t="str">
        <f t="shared" si="0"/>
        <v>1</v>
      </c>
      <c r="T14" s="190" t="str">
        <f t="shared" si="1"/>
        <v>1</v>
      </c>
      <c r="U14" s="190" t="str">
        <f t="shared" si="2"/>
        <v>0</v>
      </c>
      <c r="V14" s="190" t="str">
        <f t="shared" si="4"/>
        <v>0</v>
      </c>
      <c r="W14" s="190" t="str">
        <f t="shared" si="3"/>
        <v>N</v>
      </c>
      <c r="X14" s="769"/>
      <c r="Y14" s="772"/>
      <c r="Z14" s="774"/>
      <c r="AA14" s="774"/>
      <c r="AB14" s="774"/>
      <c r="AC14" s="764"/>
      <c r="AD14" s="764"/>
      <c r="AE14" s="764"/>
    </row>
    <row r="15" spans="1:31" s="193" customFormat="1" ht="49.95" customHeight="1">
      <c r="A15" s="171"/>
      <c r="B15" s="191"/>
      <c r="C15" s="191"/>
      <c r="D15" s="191"/>
      <c r="E15" s="191"/>
      <c r="F15" s="191"/>
      <c r="G15" s="191">
        <v>0</v>
      </c>
      <c r="H15" s="191">
        <v>0</v>
      </c>
      <c r="I15" s="191"/>
      <c r="J15" s="191"/>
      <c r="K15" s="191"/>
      <c r="L15" s="167"/>
      <c r="M15" s="171"/>
      <c r="N15" s="167"/>
      <c r="O15" s="167"/>
      <c r="P15" s="167"/>
      <c r="Q15" s="167"/>
      <c r="R15" s="167"/>
      <c r="S15" s="190" t="str">
        <f t="shared" si="0"/>
        <v>1</v>
      </c>
      <c r="T15" s="190" t="str">
        <f t="shared" si="1"/>
        <v>1</v>
      </c>
      <c r="U15" s="190" t="str">
        <f t="shared" si="2"/>
        <v>0</v>
      </c>
      <c r="V15" s="190" t="str">
        <f t="shared" si="4"/>
        <v>0</v>
      </c>
      <c r="W15" s="190" t="str">
        <f t="shared" si="3"/>
        <v>N</v>
      </c>
      <c r="X15" s="769"/>
      <c r="Y15" s="772"/>
      <c r="Z15" s="774"/>
      <c r="AA15" s="774"/>
      <c r="AB15" s="774"/>
      <c r="AC15" s="764"/>
      <c r="AD15" s="764"/>
      <c r="AE15" s="764"/>
    </row>
    <row r="16" spans="1:31" s="193" customFormat="1" ht="49.95" customHeight="1">
      <c r="A16" s="171"/>
      <c r="B16" s="191"/>
      <c r="C16" s="191"/>
      <c r="D16" s="191"/>
      <c r="E16" s="191"/>
      <c r="F16" s="191"/>
      <c r="G16" s="191">
        <v>0</v>
      </c>
      <c r="H16" s="191">
        <v>0</v>
      </c>
      <c r="I16" s="191"/>
      <c r="J16" s="191"/>
      <c r="K16" s="191"/>
      <c r="L16" s="167"/>
      <c r="M16" s="171"/>
      <c r="N16" s="167"/>
      <c r="O16" s="167"/>
      <c r="P16" s="167"/>
      <c r="Q16" s="167"/>
      <c r="R16" s="167"/>
      <c r="S16" s="190" t="str">
        <f t="shared" si="0"/>
        <v>1</v>
      </c>
      <c r="T16" s="190" t="str">
        <f t="shared" si="1"/>
        <v>1</v>
      </c>
      <c r="U16" s="190" t="str">
        <f t="shared" si="2"/>
        <v>0</v>
      </c>
      <c r="V16" s="190" t="str">
        <f t="shared" si="4"/>
        <v>0</v>
      </c>
      <c r="W16" s="190" t="str">
        <f t="shared" si="3"/>
        <v>N</v>
      </c>
      <c r="X16" s="769"/>
      <c r="Y16" s="772"/>
      <c r="Z16" s="774"/>
      <c r="AA16" s="774"/>
      <c r="AB16" s="774"/>
      <c r="AC16" s="764"/>
      <c r="AD16" s="764"/>
      <c r="AE16" s="764"/>
    </row>
    <row r="17" spans="1:31" s="193" customFormat="1" ht="49.95" customHeight="1">
      <c r="A17" s="171"/>
      <c r="B17" s="191"/>
      <c r="C17" s="191"/>
      <c r="D17" s="191"/>
      <c r="E17" s="191"/>
      <c r="F17" s="191"/>
      <c r="G17" s="191">
        <v>0</v>
      </c>
      <c r="H17" s="191">
        <v>0</v>
      </c>
      <c r="I17" s="191"/>
      <c r="J17" s="191"/>
      <c r="K17" s="191"/>
      <c r="L17" s="167"/>
      <c r="M17" s="171"/>
      <c r="N17" s="167"/>
      <c r="O17" s="167"/>
      <c r="P17" s="167"/>
      <c r="Q17" s="167"/>
      <c r="R17" s="167"/>
      <c r="S17" s="190" t="str">
        <f t="shared" si="0"/>
        <v>1</v>
      </c>
      <c r="T17" s="190" t="str">
        <f t="shared" si="1"/>
        <v>1</v>
      </c>
      <c r="U17" s="190" t="str">
        <f t="shared" si="2"/>
        <v>0</v>
      </c>
      <c r="V17" s="190" t="str">
        <f t="shared" si="4"/>
        <v>0</v>
      </c>
      <c r="W17" s="190" t="str">
        <f t="shared" si="3"/>
        <v>N</v>
      </c>
      <c r="X17" s="769"/>
      <c r="Y17" s="772"/>
      <c r="Z17" s="774"/>
      <c r="AA17" s="774"/>
      <c r="AB17" s="774"/>
      <c r="AC17" s="764"/>
      <c r="AD17" s="764"/>
      <c r="AE17" s="764"/>
    </row>
    <row r="18" spans="1:31" s="193" customFormat="1" ht="49.95" customHeight="1">
      <c r="A18" s="171"/>
      <c r="B18" s="191"/>
      <c r="C18" s="191"/>
      <c r="D18" s="191"/>
      <c r="E18" s="191"/>
      <c r="F18" s="191"/>
      <c r="G18" s="191">
        <v>0</v>
      </c>
      <c r="H18" s="191">
        <v>0</v>
      </c>
      <c r="I18" s="191"/>
      <c r="J18" s="191"/>
      <c r="K18" s="191"/>
      <c r="L18" s="167"/>
      <c r="M18" s="171"/>
      <c r="N18" s="167"/>
      <c r="O18" s="167"/>
      <c r="P18" s="167"/>
      <c r="Q18" s="167"/>
      <c r="R18" s="167"/>
      <c r="S18" s="190" t="str">
        <f t="shared" si="0"/>
        <v>1</v>
      </c>
      <c r="T18" s="190" t="str">
        <f t="shared" si="1"/>
        <v>1</v>
      </c>
      <c r="U18" s="190" t="str">
        <f t="shared" si="2"/>
        <v>0</v>
      </c>
      <c r="V18" s="190" t="str">
        <f t="shared" si="4"/>
        <v>0</v>
      </c>
      <c r="W18" s="190" t="str">
        <f t="shared" si="3"/>
        <v>N</v>
      </c>
      <c r="X18" s="769"/>
      <c r="Y18" s="772"/>
      <c r="Z18" s="774"/>
      <c r="AA18" s="774"/>
      <c r="AB18" s="774"/>
      <c r="AC18" s="764"/>
      <c r="AD18" s="764"/>
      <c r="AE18" s="764"/>
    </row>
    <row r="19" spans="1:31" s="193" customFormat="1" ht="49.95" customHeight="1">
      <c r="A19" s="171"/>
      <c r="B19" s="191"/>
      <c r="C19" s="191"/>
      <c r="D19" s="191"/>
      <c r="E19" s="191"/>
      <c r="F19" s="191"/>
      <c r="G19" s="191">
        <v>0</v>
      </c>
      <c r="H19" s="191">
        <v>0</v>
      </c>
      <c r="I19" s="191"/>
      <c r="J19" s="191"/>
      <c r="K19" s="191"/>
      <c r="L19" s="167"/>
      <c r="M19" s="171"/>
      <c r="N19" s="167"/>
      <c r="O19" s="167"/>
      <c r="P19" s="167"/>
      <c r="Q19" s="167"/>
      <c r="R19" s="167"/>
      <c r="S19" s="190" t="str">
        <f t="shared" si="0"/>
        <v>1</v>
      </c>
      <c r="T19" s="190" t="str">
        <f t="shared" si="1"/>
        <v>1</v>
      </c>
      <c r="U19" s="190" t="str">
        <f t="shared" si="2"/>
        <v>0</v>
      </c>
      <c r="V19" s="190" t="str">
        <f t="shared" si="4"/>
        <v>0</v>
      </c>
      <c r="W19" s="190" t="str">
        <f t="shared" si="3"/>
        <v>N</v>
      </c>
      <c r="X19" s="769"/>
      <c r="Y19" s="772"/>
      <c r="Z19" s="774"/>
      <c r="AA19" s="774"/>
      <c r="AB19" s="774"/>
      <c r="AC19" s="764"/>
      <c r="AD19" s="764"/>
      <c r="AE19" s="764"/>
    </row>
    <row r="20" spans="1:31" s="193" customFormat="1" ht="49.95" customHeight="1">
      <c r="A20" s="171"/>
      <c r="B20" s="191"/>
      <c r="C20" s="191"/>
      <c r="D20" s="191"/>
      <c r="E20" s="191"/>
      <c r="F20" s="191"/>
      <c r="G20" s="191">
        <v>0</v>
      </c>
      <c r="H20" s="191">
        <v>0</v>
      </c>
      <c r="I20" s="191"/>
      <c r="J20" s="191"/>
      <c r="K20" s="191"/>
      <c r="L20" s="167"/>
      <c r="M20" s="171"/>
      <c r="N20" s="167"/>
      <c r="O20" s="167"/>
      <c r="P20" s="167"/>
      <c r="Q20" s="167"/>
      <c r="R20" s="167"/>
      <c r="S20" s="190" t="str">
        <f t="shared" si="0"/>
        <v>1</v>
      </c>
      <c r="T20" s="190" t="str">
        <f t="shared" si="1"/>
        <v>1</v>
      </c>
      <c r="U20" s="190" t="str">
        <f t="shared" si="2"/>
        <v>0</v>
      </c>
      <c r="V20" s="190" t="str">
        <f t="shared" si="4"/>
        <v>0</v>
      </c>
      <c r="W20" s="190" t="str">
        <f t="shared" si="3"/>
        <v>N</v>
      </c>
      <c r="X20" s="769"/>
      <c r="Y20" s="772"/>
      <c r="Z20" s="774"/>
      <c r="AA20" s="774"/>
      <c r="AB20" s="774"/>
      <c r="AC20" s="764"/>
      <c r="AD20" s="764"/>
      <c r="AE20" s="764"/>
    </row>
    <row r="21" spans="1:31" s="193" customFormat="1" ht="49.95" customHeight="1">
      <c r="A21" s="171"/>
      <c r="B21" s="191"/>
      <c r="C21" s="191"/>
      <c r="D21" s="191"/>
      <c r="E21" s="191"/>
      <c r="F21" s="191"/>
      <c r="G21" s="191">
        <v>0</v>
      </c>
      <c r="H21" s="191">
        <v>0</v>
      </c>
      <c r="I21" s="191"/>
      <c r="J21" s="191"/>
      <c r="K21" s="191"/>
      <c r="L21" s="167"/>
      <c r="M21" s="171"/>
      <c r="N21" s="167"/>
      <c r="O21" s="167"/>
      <c r="P21" s="167"/>
      <c r="Q21" s="167"/>
      <c r="R21" s="167"/>
      <c r="S21" s="190" t="str">
        <f t="shared" si="0"/>
        <v>1</v>
      </c>
      <c r="T21" s="190" t="str">
        <f t="shared" si="1"/>
        <v>1</v>
      </c>
      <c r="U21" s="190" t="str">
        <f t="shared" si="2"/>
        <v>0</v>
      </c>
      <c r="V21" s="190" t="str">
        <f t="shared" si="4"/>
        <v>0</v>
      </c>
      <c r="W21" s="190" t="str">
        <f t="shared" si="3"/>
        <v>N</v>
      </c>
      <c r="X21" s="769"/>
      <c r="Y21" s="772"/>
      <c r="Z21" s="774"/>
      <c r="AA21" s="774"/>
      <c r="AB21" s="774"/>
      <c r="AC21" s="764"/>
      <c r="AD21" s="764"/>
      <c r="AE21" s="764"/>
    </row>
    <row r="22" spans="1:31" s="193" customFormat="1" ht="49.95" customHeight="1">
      <c r="A22" s="171"/>
      <c r="B22" s="191"/>
      <c r="C22" s="191"/>
      <c r="D22" s="191"/>
      <c r="E22" s="191"/>
      <c r="F22" s="191"/>
      <c r="G22" s="191">
        <v>0</v>
      </c>
      <c r="H22" s="191">
        <v>0</v>
      </c>
      <c r="I22" s="191"/>
      <c r="J22" s="191"/>
      <c r="K22" s="191"/>
      <c r="L22" s="167"/>
      <c r="M22" s="171"/>
      <c r="N22" s="167"/>
      <c r="O22" s="167"/>
      <c r="P22" s="167"/>
      <c r="Q22" s="167"/>
      <c r="R22" s="167"/>
      <c r="S22" s="190" t="str">
        <f t="shared" si="0"/>
        <v>1</v>
      </c>
      <c r="T22" s="190" t="str">
        <f t="shared" si="1"/>
        <v>1</v>
      </c>
      <c r="U22" s="190" t="str">
        <f t="shared" si="2"/>
        <v>0</v>
      </c>
      <c r="V22" s="190" t="str">
        <f t="shared" si="4"/>
        <v>0</v>
      </c>
      <c r="W22" s="190" t="str">
        <f t="shared" si="3"/>
        <v>N</v>
      </c>
      <c r="X22" s="770"/>
      <c r="Y22" s="773"/>
      <c r="Z22" s="774"/>
      <c r="AA22" s="774"/>
      <c r="AB22" s="774"/>
      <c r="AC22" s="764"/>
      <c r="AD22" s="764"/>
      <c r="AE22" s="764"/>
    </row>
    <row r="23" spans="1:31" s="196" customFormat="1" ht="49.95" customHeight="1">
      <c r="A23" s="765" t="s">
        <v>825</v>
      </c>
      <c r="B23" s="766"/>
      <c r="C23" s="766"/>
      <c r="D23" s="766"/>
      <c r="E23" s="766"/>
      <c r="F23" s="766"/>
      <c r="G23" s="766"/>
      <c r="H23" s="766"/>
      <c r="I23" s="766"/>
      <c r="J23" s="766"/>
      <c r="K23" s="766"/>
      <c r="L23" s="766"/>
      <c r="M23" s="767"/>
      <c r="N23" s="82">
        <f>SUM(N4:N22)</f>
        <v>0</v>
      </c>
      <c r="O23" s="82">
        <f>SUM(O4:O22)</f>
        <v>0</v>
      </c>
      <c r="P23" s="82">
        <f>SUM(P4:P22)</f>
        <v>0</v>
      </c>
      <c r="Q23" s="82">
        <f>SUM(Q4:Q22)</f>
        <v>0</v>
      </c>
      <c r="R23" s="82">
        <f>SUM(R4:R22)</f>
        <v>0</v>
      </c>
      <c r="S23" s="194"/>
      <c r="T23" s="194"/>
      <c r="U23" s="194"/>
      <c r="V23" s="194"/>
      <c r="W23" s="195"/>
      <c r="X23" s="186">
        <f>X4</f>
        <v>1</v>
      </c>
      <c r="Y23" s="189">
        <f>Y4</f>
        <v>0</v>
      </c>
      <c r="Z23" s="774"/>
      <c r="AA23" s="774"/>
      <c r="AB23" s="774"/>
      <c r="AC23" s="764"/>
      <c r="AD23" s="764"/>
      <c r="AE23" s="764"/>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A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79" priority="9" operator="containsText" text="0">
      <formula>NOT(ISERROR(SEARCH("0",S4)))</formula>
    </cfRule>
  </conditionalFormatting>
  <conditionalFormatting sqref="U4:U22">
    <cfRule type="containsText" dxfId="178" priority="8" operator="containsText" text="0">
      <formula>NOT(ISERROR(SEARCH("0",U4)))</formula>
    </cfRule>
  </conditionalFormatting>
  <conditionalFormatting sqref="V4:V22">
    <cfRule type="containsText" dxfId="177" priority="7" operator="containsText" text="1">
      <formula>NOT(ISERROR(SEARCH("1",V4)))</formula>
    </cfRule>
  </conditionalFormatting>
  <conditionalFormatting sqref="W4:W22 A23">
    <cfRule type="containsText" dxfId="176" priority="6" operator="containsText" text="Y">
      <formula>NOT(ISERROR(SEARCH("Y",A4)))</formula>
    </cfRule>
  </conditionalFormatting>
  <conditionalFormatting sqref="AC4:AE4">
    <cfRule type="cellIs" dxfId="175" priority="4" stopIfTrue="1" operator="equal">
      <formula>"身份空白"</formula>
    </cfRule>
    <cfRule type="cellIs" dxfId="17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1"/>
  <dimension ref="A1:AE55"/>
  <sheetViews>
    <sheetView topLeftCell="C1" zoomScale="60" zoomScaleNormal="60" workbookViewId="0">
      <selection activeCell="N2" sqref="N2:R2"/>
    </sheetView>
  </sheetViews>
  <sheetFormatPr defaultColWidth="8.88671875" defaultRowHeight="15"/>
  <cols>
    <col min="1" max="1" width="17.88671875" style="7" customWidth="1"/>
    <col min="2" max="2" width="16.33203125" style="8" customWidth="1"/>
    <col min="3" max="9" width="17.21875" style="7" customWidth="1"/>
    <col min="10" max="10" width="30" style="9" customWidth="1"/>
    <col min="11" max="11" width="25.21875" style="7" customWidth="1"/>
    <col min="12" max="12" width="22.5546875" style="10" customWidth="1"/>
    <col min="13" max="13" width="20.6640625" style="7" customWidth="1"/>
    <col min="14" max="14" width="21.6640625" style="11" customWidth="1"/>
    <col min="15" max="15" width="22.77734375" style="11" customWidth="1"/>
    <col min="16" max="16" width="23.21875" style="11" customWidth="1"/>
    <col min="17" max="17" width="21.77734375" style="11" customWidth="1"/>
    <col min="18" max="18" width="21" style="11" customWidth="1"/>
    <col min="19" max="20" width="23.77734375" style="7" customWidth="1"/>
    <col min="21" max="21" width="18.44140625" style="7" customWidth="1"/>
    <col min="22" max="22" width="21.109375" style="7" customWidth="1"/>
    <col min="23" max="23" width="17" style="7" customWidth="1"/>
    <col min="24" max="24" width="19.5546875" style="7" customWidth="1"/>
    <col min="25" max="25" width="19" style="12" customWidth="1"/>
    <col min="26" max="31" width="22.441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691</v>
      </c>
      <c r="B3" s="56" t="s">
        <v>317</v>
      </c>
      <c r="C3" s="56" t="s">
        <v>318</v>
      </c>
      <c r="D3" s="56" t="s">
        <v>319</v>
      </c>
      <c r="E3" s="56" t="s">
        <v>731</v>
      </c>
      <c r="F3" s="56" t="s">
        <v>321</v>
      </c>
      <c r="G3" s="56" t="s">
        <v>782</v>
      </c>
      <c r="H3" s="56" t="s">
        <v>323</v>
      </c>
      <c r="I3" s="56" t="s">
        <v>324</v>
      </c>
      <c r="J3" s="56" t="s">
        <v>325</v>
      </c>
      <c r="K3" s="56" t="s">
        <v>505</v>
      </c>
      <c r="L3" s="57" t="s">
        <v>326</v>
      </c>
      <c r="M3" s="56" t="s">
        <v>788</v>
      </c>
      <c r="N3" s="86" t="s">
        <v>789</v>
      </c>
      <c r="O3" s="50" t="s">
        <v>790</v>
      </c>
      <c r="P3" s="50" t="s">
        <v>508</v>
      </c>
      <c r="Q3" s="50" t="s">
        <v>792</v>
      </c>
      <c r="R3" s="50" t="s">
        <v>510</v>
      </c>
      <c r="S3" s="87" t="s">
        <v>522</v>
      </c>
      <c r="T3" s="87" t="s">
        <v>511</v>
      </c>
      <c r="U3" s="87" t="s">
        <v>512</v>
      </c>
      <c r="V3" s="88" t="s">
        <v>757</v>
      </c>
      <c r="W3" s="87" t="s">
        <v>758</v>
      </c>
      <c r="X3" s="89" t="s">
        <v>108</v>
      </c>
      <c r="Y3" s="90" t="s">
        <v>515</v>
      </c>
      <c r="Z3" s="91" t="s">
        <v>516</v>
      </c>
      <c r="AA3" s="91" t="s">
        <v>517</v>
      </c>
      <c r="AB3" s="92" t="s">
        <v>518</v>
      </c>
      <c r="AC3" s="93" t="s">
        <v>519</v>
      </c>
      <c r="AD3" s="93" t="s">
        <v>762</v>
      </c>
      <c r="AE3" s="93" t="s">
        <v>521</v>
      </c>
    </row>
    <row r="4" spans="1:31" s="161" customFormat="1" ht="49.95" customHeight="1">
      <c r="A4" s="144">
        <v>1</v>
      </c>
      <c r="B4" s="147">
        <f>'步驟1. 先填【114-1申請總表】第8列之B欄至CN欄'!G29</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先填【114-1申請總表】第8列之B欄至CN欄'!$N$29="弱勢家庭子女",'步驟1. 先填【114-1申請總表】第8列之B欄至CN欄'!$N$29="弱勢家庭身障學生或身障人士子女")),U4*(G4=0)),"1","0")</f>
        <v>0</v>
      </c>
      <c r="W4" s="148" t="str">
        <f t="shared" ref="W4:W22" si="3">IF(U4*V4,"Y","N")</f>
        <v>N</v>
      </c>
      <c r="X4" s="745">
        <f>COUNTIF(U4:U22,"1")</f>
        <v>1</v>
      </c>
      <c r="Y4" s="623">
        <f>'步驟1. 先填【114-1申請總表】第8列之B欄至CN欄'!N29</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1">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73" priority="9" operator="containsText" text="0">
      <formula>NOT(ISERROR(SEARCH("0",S4)))</formula>
    </cfRule>
  </conditionalFormatting>
  <conditionalFormatting sqref="U4:U22">
    <cfRule type="containsText" dxfId="172" priority="8" operator="containsText" text="0">
      <formula>NOT(ISERROR(SEARCH("0",U4)))</formula>
    </cfRule>
  </conditionalFormatting>
  <conditionalFormatting sqref="V4:V22">
    <cfRule type="containsText" dxfId="171" priority="7" operator="containsText" text="1">
      <formula>NOT(ISERROR(SEARCH("1",V4)))</formula>
    </cfRule>
  </conditionalFormatting>
  <conditionalFormatting sqref="W4:W22 A23">
    <cfRule type="containsText" dxfId="170" priority="6" operator="containsText" text="Y">
      <formula>NOT(ISERROR(SEARCH("Y",A4)))</formula>
    </cfRule>
  </conditionalFormatting>
  <conditionalFormatting sqref="AC4:AE4">
    <cfRule type="cellIs" dxfId="169" priority="4" stopIfTrue="1" operator="equal">
      <formula>"身份空白"</formula>
    </cfRule>
    <cfRule type="cellIs" dxfId="16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dimension ref="A1:T15"/>
  <sheetViews>
    <sheetView workbookViewId="0">
      <selection activeCell="J10" sqref="J10"/>
    </sheetView>
  </sheetViews>
  <sheetFormatPr defaultRowHeight="16.2"/>
  <sheetData>
    <row r="1" spans="1:20" ht="22.2">
      <c r="A1" s="372" t="s">
        <v>1060</v>
      </c>
    </row>
    <row r="2" spans="1:20" ht="23.4" customHeight="1">
      <c r="A2" s="372" t="s">
        <v>1150</v>
      </c>
    </row>
    <row r="3" spans="1:20" ht="22.2">
      <c r="A3" s="372" t="s">
        <v>1061</v>
      </c>
    </row>
    <row r="4" spans="1:20" ht="24.6">
      <c r="A4" s="379" t="s">
        <v>1062</v>
      </c>
      <c r="B4" s="376"/>
      <c r="C4" s="376"/>
      <c r="D4" s="376"/>
      <c r="E4" s="376"/>
      <c r="F4" s="376"/>
      <c r="G4" s="376"/>
      <c r="H4" s="376"/>
      <c r="I4" s="376"/>
      <c r="J4" s="376"/>
      <c r="K4" s="376"/>
      <c r="L4" s="376"/>
      <c r="M4" s="376"/>
      <c r="N4" s="376"/>
      <c r="O4" s="376"/>
      <c r="P4" s="376"/>
      <c r="Q4" s="376"/>
    </row>
    <row r="5" spans="1:20" ht="22.2">
      <c r="A5" s="380" t="s">
        <v>1063</v>
      </c>
      <c r="B5" s="376"/>
      <c r="C5" s="376"/>
      <c r="D5" s="376"/>
      <c r="E5" s="376"/>
      <c r="F5" s="376"/>
      <c r="G5" s="376"/>
      <c r="H5" s="376"/>
      <c r="I5" s="376"/>
      <c r="J5" s="376"/>
      <c r="K5" s="376"/>
      <c r="L5" s="376"/>
      <c r="M5" s="376"/>
      <c r="N5" s="376"/>
      <c r="O5" s="376"/>
      <c r="P5" s="376"/>
      <c r="Q5" s="376"/>
    </row>
    <row r="6" spans="1:20" ht="22.2">
      <c r="A6" s="372" t="s">
        <v>1064</v>
      </c>
    </row>
    <row r="7" spans="1:20" ht="22.2">
      <c r="A7" s="372" t="s">
        <v>1065</v>
      </c>
    </row>
    <row r="8" spans="1:20" ht="22.2">
      <c r="A8" s="372" t="s">
        <v>1066</v>
      </c>
    </row>
    <row r="9" spans="1:20" ht="22.2">
      <c r="A9" s="373" t="s">
        <v>1067</v>
      </c>
    </row>
    <row r="10" spans="1:20" ht="22.2">
      <c r="A10" s="372" t="s">
        <v>1068</v>
      </c>
    </row>
    <row r="11" spans="1:20" ht="24.6">
      <c r="A11" s="377" t="s">
        <v>1151</v>
      </c>
      <c r="B11" s="375"/>
      <c r="C11" s="375"/>
      <c r="D11" s="375"/>
      <c r="E11" s="375"/>
      <c r="F11" s="375"/>
      <c r="G11" s="375"/>
      <c r="H11" s="375"/>
      <c r="I11" s="375"/>
      <c r="J11" s="375"/>
      <c r="K11" s="375"/>
      <c r="L11" s="375"/>
      <c r="M11" s="375"/>
      <c r="N11" s="375"/>
      <c r="O11" s="375"/>
      <c r="P11" s="375"/>
      <c r="Q11" s="375"/>
      <c r="R11" s="375"/>
      <c r="S11" s="375"/>
      <c r="T11" s="375"/>
    </row>
    <row r="12" spans="1:20" ht="28.2">
      <c r="A12" s="378" t="s">
        <v>1152</v>
      </c>
      <c r="B12" s="375"/>
      <c r="C12" s="375"/>
      <c r="D12" s="375"/>
      <c r="E12" s="375"/>
      <c r="F12" s="375"/>
      <c r="G12" s="375"/>
      <c r="H12" s="375"/>
      <c r="I12" s="375"/>
      <c r="J12" s="375"/>
      <c r="K12" s="375"/>
      <c r="L12" s="375"/>
      <c r="M12" s="375"/>
      <c r="N12" s="375"/>
      <c r="O12" s="375"/>
      <c r="P12" s="375"/>
      <c r="Q12" s="375"/>
      <c r="R12" s="375"/>
      <c r="S12" s="375"/>
      <c r="T12" s="375"/>
    </row>
    <row r="13" spans="1:20" ht="28.2">
      <c r="A13" s="378" t="s">
        <v>1069</v>
      </c>
      <c r="B13" s="375"/>
      <c r="C13" s="375"/>
      <c r="D13" s="375"/>
      <c r="E13" s="375"/>
      <c r="F13" s="375"/>
      <c r="G13" s="375"/>
      <c r="H13" s="375"/>
      <c r="I13" s="375"/>
      <c r="J13" s="375"/>
      <c r="K13" s="375"/>
      <c r="L13" s="375"/>
      <c r="M13" s="375"/>
      <c r="N13" s="375"/>
      <c r="O13" s="375"/>
      <c r="P13" s="375"/>
      <c r="Q13" s="375"/>
      <c r="R13" s="375"/>
      <c r="S13" s="375"/>
      <c r="T13" s="375"/>
    </row>
    <row r="14" spans="1:20" ht="24.6">
      <c r="A14" s="374"/>
    </row>
    <row r="15" spans="1:20" ht="24.6">
      <c r="A15" s="374" t="s">
        <v>1070</v>
      </c>
    </row>
  </sheetData>
  <phoneticPr fontId="3" type="noConversion"/>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6640625" style="8" customWidth="1"/>
    <col min="3" max="9" width="14.44140625" style="7" customWidth="1"/>
    <col min="10" max="10" width="23.44140625" style="9" customWidth="1"/>
    <col min="11" max="11" width="18.77734375" style="7" customWidth="1"/>
    <col min="12" max="12" width="20" style="10" customWidth="1"/>
    <col min="13" max="13" width="18.21875" style="7" customWidth="1"/>
    <col min="14" max="16" width="21.88671875" style="11" customWidth="1"/>
    <col min="17" max="17" width="14.88671875" style="11" customWidth="1"/>
    <col min="18" max="18" width="21.88671875" style="11" customWidth="1"/>
    <col min="19" max="20" width="19.33203125" style="7" customWidth="1"/>
    <col min="21" max="21" width="18.44140625" style="7" customWidth="1"/>
    <col min="22" max="22" width="17.109375" style="7" customWidth="1"/>
    <col min="23" max="23" width="17" style="7" customWidth="1"/>
    <col min="24" max="24" width="16.6640625" style="7" customWidth="1"/>
    <col min="25" max="25" width="19" style="12" customWidth="1"/>
    <col min="26" max="31" width="23.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先填【114-1申請總表】第8列之B欄至CN欄'!G30</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71"/>
      <c r="O4" s="171"/>
      <c r="P4" s="171"/>
      <c r="Q4" s="171"/>
      <c r="R4" s="171"/>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先填【114-1申請總表】第8列之B欄至CN欄'!$N$30="弱勢家庭子女",'步驟1. 先填【114-1申請總表】第8列之B欄至CN欄'!$N$30="弱勢家庭身障學生或身障人士子女")),U4*(G4=0)),"1","0")</f>
        <v>0</v>
      </c>
      <c r="W4" s="148" t="str">
        <f t="shared" ref="W4:W22" si="3">IF(U4*V4,"Y","N")</f>
        <v>N</v>
      </c>
      <c r="X4" s="745">
        <f>COUNTIF(U4:U22,"1")</f>
        <v>1</v>
      </c>
      <c r="Y4" s="623">
        <f>'步驟1. 先填【114-1申請總表】第8列之B欄至CN欄'!N30</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71"/>
      <c r="O5" s="171"/>
      <c r="P5" s="171"/>
      <c r="Q5" s="171"/>
      <c r="R5" s="171"/>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71"/>
      <c r="O6" s="171"/>
      <c r="P6" s="171"/>
      <c r="Q6" s="171"/>
      <c r="R6" s="171"/>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71"/>
      <c r="O7" s="171"/>
      <c r="P7" s="171"/>
      <c r="Q7" s="171"/>
      <c r="R7" s="171"/>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71"/>
      <c r="O8" s="171"/>
      <c r="P8" s="171"/>
      <c r="Q8" s="171"/>
      <c r="R8" s="171"/>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71"/>
      <c r="O9" s="171"/>
      <c r="P9" s="171"/>
      <c r="Q9" s="171"/>
      <c r="R9" s="171"/>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71"/>
      <c r="O10" s="171"/>
      <c r="P10" s="171"/>
      <c r="Q10" s="171"/>
      <c r="R10" s="171"/>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71"/>
      <c r="O11" s="171"/>
      <c r="P11" s="171"/>
      <c r="Q11" s="171"/>
      <c r="R11" s="171"/>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71"/>
      <c r="O12" s="171"/>
      <c r="P12" s="171"/>
      <c r="Q12" s="171"/>
      <c r="R12" s="171"/>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71"/>
      <c r="O13" s="171"/>
      <c r="P13" s="171"/>
      <c r="Q13" s="171"/>
      <c r="R13" s="171"/>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71"/>
      <c r="O14" s="171"/>
      <c r="P14" s="171"/>
      <c r="Q14" s="171"/>
      <c r="R14" s="171"/>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71"/>
      <c r="O15" s="171"/>
      <c r="P15" s="171"/>
      <c r="Q15" s="171"/>
      <c r="R15" s="171"/>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71"/>
      <c r="O16" s="171"/>
      <c r="P16" s="171"/>
      <c r="Q16" s="171"/>
      <c r="R16" s="171"/>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71"/>
      <c r="O17" s="171"/>
      <c r="P17" s="171"/>
      <c r="Q17" s="171"/>
      <c r="R17" s="171"/>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71"/>
      <c r="O18" s="171"/>
      <c r="P18" s="171"/>
      <c r="Q18" s="171"/>
      <c r="R18" s="171"/>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71"/>
      <c r="O19" s="171"/>
      <c r="P19" s="171"/>
      <c r="Q19" s="171"/>
      <c r="R19" s="171"/>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71"/>
      <c r="O20" s="171"/>
      <c r="P20" s="171"/>
      <c r="Q20" s="171"/>
      <c r="R20" s="171"/>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71"/>
      <c r="O21" s="171"/>
      <c r="P21" s="171"/>
      <c r="Q21" s="171"/>
      <c r="R21" s="171"/>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71"/>
      <c r="O22" s="171"/>
      <c r="P22" s="171"/>
      <c r="Q22" s="171"/>
      <c r="R22" s="171"/>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67" priority="9" operator="containsText" text="0">
      <formula>NOT(ISERROR(SEARCH("0",S4)))</formula>
    </cfRule>
  </conditionalFormatting>
  <conditionalFormatting sqref="U4:U22">
    <cfRule type="containsText" dxfId="166" priority="8" operator="containsText" text="0">
      <formula>NOT(ISERROR(SEARCH("0",U4)))</formula>
    </cfRule>
  </conditionalFormatting>
  <conditionalFormatting sqref="V4:V22">
    <cfRule type="containsText" dxfId="165" priority="7" operator="containsText" text="1">
      <formula>NOT(ISERROR(SEARCH("1",V4)))</formula>
    </cfRule>
  </conditionalFormatting>
  <conditionalFormatting sqref="W4:W22 A23">
    <cfRule type="containsText" dxfId="164" priority="6" operator="containsText" text="Y">
      <formula>NOT(ISERROR(SEARCH("Y",A4)))</formula>
    </cfRule>
  </conditionalFormatting>
  <conditionalFormatting sqref="AC4:AE4">
    <cfRule type="cellIs" dxfId="163" priority="4" stopIfTrue="1" operator="equal">
      <formula>"身份空白"</formula>
    </cfRule>
    <cfRule type="cellIs" dxfId="16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3"/>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9" width="17.88671875" style="7" customWidth="1"/>
    <col min="10" max="10" width="27.109375" style="9" customWidth="1"/>
    <col min="11" max="11" width="21.6640625" style="7" customWidth="1"/>
    <col min="12" max="12" width="19.44140625" style="10" customWidth="1"/>
    <col min="13" max="13" width="20.88671875" style="7" customWidth="1"/>
    <col min="14" max="16" width="23.33203125" style="11" customWidth="1"/>
    <col min="17" max="17" width="16.21875" style="11" customWidth="1"/>
    <col min="18" max="18" width="23.33203125" style="11" customWidth="1"/>
    <col min="19" max="20" width="24.6640625" style="7" customWidth="1"/>
    <col min="21" max="21" width="18.44140625" style="7" customWidth="1"/>
    <col min="22" max="22" width="20.88671875" style="7" customWidth="1"/>
    <col min="23" max="23" width="17" style="7" customWidth="1"/>
    <col min="24" max="24" width="19.77734375" style="7" customWidth="1"/>
    <col min="25" max="25" width="19" style="12" customWidth="1"/>
    <col min="26" max="31" width="25.5546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先填【114-1申請總表】第8列之B欄至CN欄'!G31</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先填【114-1申請總表】第8列之B欄至CN欄'!$N$31="弱勢家庭子女",'步驟1. 先填【114-1申請總表】第8列之B欄至CN欄'!$N$31="弱勢家庭身障學生或身障人士子女")),U4*(G4=0)),"1","0")</f>
        <v>0</v>
      </c>
      <c r="W4" s="148" t="str">
        <f t="shared" ref="W4:W22" si="3">IF(U4*V4,"Y","N")</f>
        <v>N</v>
      </c>
      <c r="X4" s="745">
        <f>COUNTIF(U4:U22,"1")</f>
        <v>1</v>
      </c>
      <c r="Y4" s="623">
        <f>'步驟1. 先填【114-1申請總表】第8列之B欄至CN欄'!N31</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61" priority="9" operator="containsText" text="0">
      <formula>NOT(ISERROR(SEARCH("0",S4)))</formula>
    </cfRule>
  </conditionalFormatting>
  <conditionalFormatting sqref="U4:U22">
    <cfRule type="containsText" dxfId="160" priority="8" operator="containsText" text="0">
      <formula>NOT(ISERROR(SEARCH("0",U4)))</formula>
    </cfRule>
  </conditionalFormatting>
  <conditionalFormatting sqref="V4:V22">
    <cfRule type="containsText" dxfId="159" priority="7" operator="containsText" text="1">
      <formula>NOT(ISERROR(SEARCH("1",V4)))</formula>
    </cfRule>
  </conditionalFormatting>
  <conditionalFormatting sqref="W4:W22 A23">
    <cfRule type="containsText" dxfId="158" priority="6" operator="containsText" text="Y">
      <formula>NOT(ISERROR(SEARCH("Y",A4)))</formula>
    </cfRule>
  </conditionalFormatting>
  <conditionalFormatting sqref="AC4:AE4">
    <cfRule type="cellIs" dxfId="157" priority="4" stopIfTrue="1" operator="equal">
      <formula>"身份空白"</formula>
    </cfRule>
    <cfRule type="cellIs" dxfId="15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4"/>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5.88671875" style="8" customWidth="1"/>
    <col min="3" max="9" width="15.21875" style="7" customWidth="1"/>
    <col min="10" max="10" width="26.6640625" style="9" customWidth="1"/>
    <col min="11" max="11" width="18.6640625" style="7" customWidth="1"/>
    <col min="12" max="12" width="20.77734375" style="10" customWidth="1"/>
    <col min="13" max="13" width="20" style="7" customWidth="1"/>
    <col min="14" max="16" width="22" style="11" customWidth="1"/>
    <col min="17" max="17" width="14.77734375" style="11" customWidth="1"/>
    <col min="18" max="18" width="22" style="11" customWidth="1"/>
    <col min="19" max="20" width="20.44140625" style="7" customWidth="1"/>
    <col min="21" max="21" width="18.44140625" style="7" customWidth="1"/>
    <col min="22" max="22" width="17.77734375" style="7" customWidth="1"/>
    <col min="23" max="23" width="17" style="7" customWidth="1"/>
    <col min="24" max="24" width="16.6640625" style="7" customWidth="1"/>
    <col min="25" max="25" width="19" style="12" customWidth="1"/>
    <col min="26" max="31" width="21.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39.80000000000001" customHeight="1">
      <c r="A3" s="56" t="s">
        <v>826</v>
      </c>
      <c r="B3" s="56" t="s">
        <v>827</v>
      </c>
      <c r="C3" s="56" t="s">
        <v>828</v>
      </c>
      <c r="D3" s="56" t="s">
        <v>829</v>
      </c>
      <c r="E3" s="56" t="s">
        <v>830</v>
      </c>
      <c r="F3" s="56" t="s">
        <v>321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6.8" customHeight="1">
      <c r="A4" s="144">
        <v>1</v>
      </c>
      <c r="B4" s="147">
        <f>'步驟1. 先填【114-1申請總表】第8列之B欄至CN欄'!G32</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先填【114-1申請總表】第8列之B欄至CN欄'!$N$32="弱勢家庭子女",'步驟1. 先填【114-1申請總表】第8列之B欄至CN欄'!$N$32="弱勢家庭身障學生或身障人士子女")),U4*(G4=0)),"1","0")</f>
        <v>0</v>
      </c>
      <c r="W4" s="148" t="str">
        <f t="shared" ref="W4:W22" si="3">IF(U4*V4,"Y","N")</f>
        <v>N</v>
      </c>
      <c r="X4" s="745">
        <f>COUNTIF(U4:U22,"1")</f>
        <v>1</v>
      </c>
      <c r="Y4" s="623">
        <f>'步驟1. 先填【114-1申請總表】第8列之B欄至CN欄'!N32</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19.8">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19.8">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55" priority="9" operator="containsText" text="0">
      <formula>NOT(ISERROR(SEARCH("0",S4)))</formula>
    </cfRule>
  </conditionalFormatting>
  <conditionalFormatting sqref="U4:U22">
    <cfRule type="containsText" dxfId="154" priority="8" operator="containsText" text="0">
      <formula>NOT(ISERROR(SEARCH("0",U4)))</formula>
    </cfRule>
  </conditionalFormatting>
  <conditionalFormatting sqref="V4:V22">
    <cfRule type="containsText" dxfId="153" priority="7" operator="containsText" text="1">
      <formula>NOT(ISERROR(SEARCH("1",V4)))</formula>
    </cfRule>
  </conditionalFormatting>
  <conditionalFormatting sqref="W4:W22 A23">
    <cfRule type="containsText" dxfId="152" priority="6" operator="containsText" text="Y">
      <formula>NOT(ISERROR(SEARCH("Y",A4)))</formula>
    </cfRule>
  </conditionalFormatting>
  <conditionalFormatting sqref="AC4:AE4">
    <cfRule type="cellIs" dxfId="151" priority="4" stopIfTrue="1" operator="equal">
      <formula>"身份空白"</formula>
    </cfRule>
    <cfRule type="cellIs" dxfId="15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5.88671875" style="8" customWidth="1"/>
    <col min="3" max="6" width="15.88671875" style="7" customWidth="1"/>
    <col min="7" max="7" width="13.109375" style="7" customWidth="1"/>
    <col min="8" max="8" width="12.77734375" style="7" customWidth="1"/>
    <col min="9" max="9" width="11.77734375" style="7" customWidth="1"/>
    <col min="10" max="10" width="24" style="9" customWidth="1"/>
    <col min="11" max="11" width="20.33203125" style="7" customWidth="1"/>
    <col min="12" max="12" width="20.44140625" style="10" customWidth="1"/>
    <col min="13" max="13" width="17.88671875" style="7" customWidth="1"/>
    <col min="14" max="16" width="21.44140625" style="11" customWidth="1"/>
    <col min="17" max="17" width="16.21875" style="11" customWidth="1"/>
    <col min="18" max="18" width="21.44140625" style="11" customWidth="1"/>
    <col min="19" max="20" width="21.77734375" style="7" customWidth="1"/>
    <col min="21" max="21" width="16.44140625" style="7" customWidth="1"/>
    <col min="22" max="22" width="19.109375" style="7" customWidth="1"/>
    <col min="23" max="23" width="17" style="7" customWidth="1"/>
    <col min="24" max="24" width="16.6640625" style="7" customWidth="1"/>
    <col min="25" max="25" width="19" style="12" customWidth="1"/>
    <col min="26" max="31" width="22.8867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42.19999999999999"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5" customHeight="1">
      <c r="A4" s="144">
        <v>1</v>
      </c>
      <c r="B4" s="147">
        <f>'步驟1. 先填【114-1申請總表】第8列之B欄至CN欄'!G33</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先填【114-1申請總表】第8列之B欄至CN欄'!$N$33="弱勢家庭子女",'步驟1. 先填【114-1申請總表】第8列之B欄至CN欄'!$N$33="弱勢家庭身障學生或身障人士子女")),U4*(G4=0)),"1","0")</f>
        <v>0</v>
      </c>
      <c r="W4" s="148" t="str">
        <f t="shared" ref="W4:W22" si="3">IF(U4*V4,"Y","N")</f>
        <v>N</v>
      </c>
      <c r="X4" s="745">
        <f>COUNTIF(U4:U22,"1")</f>
        <v>1</v>
      </c>
      <c r="Y4" s="623">
        <f>'步驟1. 先填【114-1申請總表】第8列之B欄至CN欄'!N33</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19.8">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19.8">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49" priority="9" operator="containsText" text="0">
      <formula>NOT(ISERROR(SEARCH("0",S4)))</formula>
    </cfRule>
  </conditionalFormatting>
  <conditionalFormatting sqref="U4:U22">
    <cfRule type="containsText" dxfId="148" priority="8" operator="containsText" text="0">
      <formula>NOT(ISERROR(SEARCH("0",U4)))</formula>
    </cfRule>
  </conditionalFormatting>
  <conditionalFormatting sqref="V4:V22">
    <cfRule type="containsText" dxfId="147" priority="7" operator="containsText" text="1">
      <formula>NOT(ISERROR(SEARCH("1",V4)))</formula>
    </cfRule>
  </conditionalFormatting>
  <conditionalFormatting sqref="W4:W22 A23">
    <cfRule type="containsText" dxfId="146" priority="6" operator="containsText" text="Y">
      <formula>NOT(ISERROR(SEARCH("Y",A4)))</formula>
    </cfRule>
  </conditionalFormatting>
  <conditionalFormatting sqref="AC4:AE4">
    <cfRule type="cellIs" dxfId="145" priority="4" stopIfTrue="1" operator="equal">
      <formula>"身份空白"</formula>
    </cfRule>
    <cfRule type="cellIs" dxfId="14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88671875" style="8" customWidth="1"/>
    <col min="3" max="3" width="13.77734375" style="7" customWidth="1"/>
    <col min="4" max="6" width="16.33203125" style="7" customWidth="1"/>
    <col min="7" max="7" width="14.109375" style="7" customWidth="1"/>
    <col min="8" max="9" width="13.77734375" style="7" customWidth="1"/>
    <col min="10" max="10" width="26.21875" style="9" customWidth="1"/>
    <col min="11" max="11" width="20.44140625" style="7" customWidth="1"/>
    <col min="12" max="12" width="19" style="10" customWidth="1"/>
    <col min="13" max="13" width="19.109375" style="7" customWidth="1"/>
    <col min="14" max="16" width="22.44140625" style="11" customWidth="1"/>
    <col min="17" max="17" width="16.88671875" style="11" customWidth="1"/>
    <col min="18" max="18" width="22.44140625" style="11" customWidth="1"/>
    <col min="19" max="20" width="21.88671875" style="7" customWidth="1"/>
    <col min="21" max="21" width="16.5546875" style="7" customWidth="1"/>
    <col min="22" max="22" width="19.109375" style="7" customWidth="1"/>
    <col min="23" max="23" width="17" style="7" customWidth="1"/>
    <col min="24" max="24" width="18.33203125" style="7" customWidth="1"/>
    <col min="25" max="25" width="19" style="12" customWidth="1"/>
    <col min="26" max="31" width="20.5546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45.19999999999999"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5" customHeight="1">
      <c r="A4" s="144">
        <v>1</v>
      </c>
      <c r="B4" s="147">
        <f>'步驟1. 先填【114-1申請總表】第8列之B欄至CN欄'!G34</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先填【114-1申請總表】第8列之B欄至CN欄'!$N$34="弱勢家庭子女",'步驟1. 先填【114-1申請總表】第8列之B欄至CN欄'!$N$34="弱勢家庭身障學生或身障人士子女")),U4*(G4=0)),"1","0")</f>
        <v>0</v>
      </c>
      <c r="W4" s="148" t="str">
        <f t="shared" ref="W4:W22" si="3">IF(U4*V4,"Y","N")</f>
        <v>N</v>
      </c>
      <c r="X4" s="745">
        <f>COUNTIF(U4:U22,"1")</f>
        <v>1</v>
      </c>
      <c r="Y4" s="623">
        <f>'步驟1. 先填【114-1申請總表】第8列之B欄至CN欄'!N34</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43" priority="9" operator="containsText" text="0">
      <formula>NOT(ISERROR(SEARCH("0",S4)))</formula>
    </cfRule>
  </conditionalFormatting>
  <conditionalFormatting sqref="U4:U22">
    <cfRule type="containsText" dxfId="142" priority="8" operator="containsText" text="0">
      <formula>NOT(ISERROR(SEARCH("0",U4)))</formula>
    </cfRule>
  </conditionalFormatting>
  <conditionalFormatting sqref="V4:V22">
    <cfRule type="containsText" dxfId="141" priority="7" operator="containsText" text="1">
      <formula>NOT(ISERROR(SEARCH("1",V4)))</formula>
    </cfRule>
  </conditionalFormatting>
  <conditionalFormatting sqref="W4:W22 A23">
    <cfRule type="containsText" dxfId="140" priority="6" operator="containsText" text="Y">
      <formula>NOT(ISERROR(SEARCH("Y",A4)))</formula>
    </cfRule>
  </conditionalFormatting>
  <conditionalFormatting sqref="AC4:AE4">
    <cfRule type="cellIs" dxfId="139" priority="4" stopIfTrue="1" operator="equal">
      <formula>"身份空白"</formula>
    </cfRule>
    <cfRule type="cellIs" dxfId="13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44140625" style="8" customWidth="1"/>
    <col min="3" max="3" width="11.88671875" style="7" customWidth="1"/>
    <col min="4" max="4" width="16.88671875" style="7" customWidth="1"/>
    <col min="5" max="5" width="14" style="7" customWidth="1"/>
    <col min="6" max="6" width="13.44140625" style="7" customWidth="1"/>
    <col min="7" max="7" width="12.77734375" style="7" customWidth="1"/>
    <col min="8" max="8" width="12.5546875" style="7" customWidth="1"/>
    <col min="9" max="9" width="11.44140625" style="7" customWidth="1"/>
    <col min="10" max="10" width="24.5546875" style="9" customWidth="1"/>
    <col min="11" max="11" width="18.88671875" style="7" customWidth="1"/>
    <col min="12" max="12" width="16.6640625" style="10" customWidth="1"/>
    <col min="13" max="13" width="18.109375" style="7" customWidth="1"/>
    <col min="14" max="16" width="19.33203125" style="11" customWidth="1"/>
    <col min="17" max="17" width="14" style="11" customWidth="1"/>
    <col min="18" max="18" width="19.33203125" style="11" customWidth="1"/>
    <col min="19" max="20" width="19.6640625" style="7" customWidth="1"/>
    <col min="21" max="21" width="18.44140625" style="7" customWidth="1"/>
    <col min="22" max="22" width="17.21875" style="7" customWidth="1"/>
    <col min="23" max="23" width="16.21875" style="7" customWidth="1"/>
    <col min="24" max="24" width="16.6640625" style="7" customWidth="1"/>
    <col min="25" max="25" width="19" style="12" customWidth="1"/>
    <col min="26" max="31" width="18.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41"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先填【114-1申請總表】第8列之B欄至CN欄'!G35</f>
        <v>0</v>
      </c>
      <c r="C4" s="114"/>
      <c r="D4" s="113">
        <v>1</v>
      </c>
      <c r="E4" s="113">
        <v>1</v>
      </c>
      <c r="F4" s="113">
        <v>0</v>
      </c>
      <c r="G4" s="114">
        <v>0</v>
      </c>
      <c r="H4" s="114">
        <v>0</v>
      </c>
      <c r="I4" s="113">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先填【114-1申請總表】第8列之B欄至CN欄'!$N$35="弱勢家庭子女",'步驟1. 先填【114-1申請總表】第8列之B欄至CN欄'!$N$35="弱勢家庭身障學生或身障人士子女")),U4*(G4=0)),"1","0")</f>
        <v>0</v>
      </c>
      <c r="W4" s="148" t="str">
        <f t="shared" ref="W4:W22" si="3">IF(U4*V4,"Y","N")</f>
        <v>N</v>
      </c>
      <c r="X4" s="745">
        <f>COUNTIF(U4:U22,"1")</f>
        <v>1</v>
      </c>
      <c r="Y4" s="623">
        <f>'步驟1. 先填【114-1申請總表】第8列之B欄至CN欄'!N35</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37" priority="9" operator="containsText" text="0">
      <formula>NOT(ISERROR(SEARCH("0",S4)))</formula>
    </cfRule>
  </conditionalFormatting>
  <conditionalFormatting sqref="U4:U22">
    <cfRule type="containsText" dxfId="136" priority="8" operator="containsText" text="0">
      <formula>NOT(ISERROR(SEARCH("0",U4)))</formula>
    </cfRule>
  </conditionalFormatting>
  <conditionalFormatting sqref="V4:V22">
    <cfRule type="containsText" dxfId="135" priority="7" operator="containsText" text="1">
      <formula>NOT(ISERROR(SEARCH("1",V4)))</formula>
    </cfRule>
  </conditionalFormatting>
  <conditionalFormatting sqref="W4:W22 A23">
    <cfRule type="containsText" dxfId="134" priority="6" operator="containsText" text="Y">
      <formula>NOT(ISERROR(SEARCH("Y",A4)))</formula>
    </cfRule>
  </conditionalFormatting>
  <conditionalFormatting sqref="AC4:AE4">
    <cfRule type="cellIs" dxfId="133" priority="4" stopIfTrue="1" operator="equal">
      <formula>"身份空白"</formula>
    </cfRule>
    <cfRule type="cellIs" dxfId="13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8"/>
  <dimension ref="A1:AE55"/>
  <sheetViews>
    <sheetView zoomScale="60" zoomScaleNormal="60" workbookViewId="0">
      <pane xSplit="2" ySplit="3" topLeftCell="C19"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4.21875" style="8" customWidth="1"/>
    <col min="3" max="3" width="11.5546875" style="7" customWidth="1"/>
    <col min="4" max="9" width="12.109375" style="7" customWidth="1"/>
    <col min="10" max="10" width="22.33203125" style="9" customWidth="1"/>
    <col min="11" max="11" width="21.77734375" style="7" customWidth="1"/>
    <col min="12" max="12" width="17.88671875" style="10" customWidth="1"/>
    <col min="13" max="13" width="17.5546875" style="7" customWidth="1"/>
    <col min="14" max="16" width="20.109375" style="11" customWidth="1"/>
    <col min="17" max="17" width="12.6640625" style="11" customWidth="1"/>
    <col min="18" max="18" width="20.109375" style="11" customWidth="1"/>
    <col min="19" max="20" width="18.33203125" style="7" customWidth="1"/>
    <col min="21" max="21" width="18.44140625" style="7" customWidth="1"/>
    <col min="22" max="22" width="17.6640625" style="7" customWidth="1"/>
    <col min="23" max="23" width="17" style="7" customWidth="1"/>
    <col min="24" max="24" width="16.6640625" style="7" customWidth="1"/>
    <col min="25" max="25" width="19" style="12" customWidth="1"/>
    <col min="26" max="31" width="19.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先填【114-1申請總表】第8列之B欄至CN欄'!G36</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先填【114-1申請總表】第8列之B欄至CN欄'!$N$36="弱勢家庭子女",'步驟1. 先填【114-1申請總表】第8列之B欄至CN欄'!$N$36="弱勢家庭身障學生或身障人士子女")),U4*(G4=0)),"1","0")</f>
        <v>0</v>
      </c>
      <c r="W4" s="148" t="str">
        <f t="shared" ref="W4:W22" si="3">IF(U4*V4,"Y","N")</f>
        <v>N</v>
      </c>
      <c r="X4" s="745">
        <f>COUNTIF(U4:U22,"1")</f>
        <v>1</v>
      </c>
      <c r="Y4" s="623">
        <f>'步驟1. 先填【114-1申請總表】第8列之B欄至CN欄'!N36</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857</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39.6">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31" priority="9" operator="containsText" text="0">
      <formula>NOT(ISERROR(SEARCH("0",S4)))</formula>
    </cfRule>
  </conditionalFormatting>
  <conditionalFormatting sqref="U4:U22">
    <cfRule type="containsText" dxfId="130" priority="8" operator="containsText" text="0">
      <formula>NOT(ISERROR(SEARCH("0",U4)))</formula>
    </cfRule>
  </conditionalFormatting>
  <conditionalFormatting sqref="V4:V22">
    <cfRule type="containsText" dxfId="129" priority="7" operator="containsText" text="1">
      <formula>NOT(ISERROR(SEARCH("1",V4)))</formula>
    </cfRule>
  </conditionalFormatting>
  <conditionalFormatting sqref="W4:W22 A23">
    <cfRule type="containsText" dxfId="128" priority="6" operator="containsText" text="Y">
      <formula>NOT(ISERROR(SEARCH("Y",A4)))</formula>
    </cfRule>
  </conditionalFormatting>
  <conditionalFormatting sqref="AC4:AE4">
    <cfRule type="cellIs" dxfId="127" priority="4" stopIfTrue="1" operator="equal">
      <formula>"身份空白"</formula>
    </cfRule>
    <cfRule type="cellIs" dxfId="12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8.77734375" style="8" customWidth="1"/>
    <col min="3" max="3" width="11" style="7" customWidth="1"/>
    <col min="4" max="9" width="13.6640625" style="7" customWidth="1"/>
    <col min="10" max="10" width="24.109375" style="9" customWidth="1"/>
    <col min="11" max="11" width="18.33203125" style="7" customWidth="1"/>
    <col min="12" max="12" width="18.5546875" style="10" customWidth="1"/>
    <col min="13" max="13" width="17.77734375" style="7" customWidth="1"/>
    <col min="14" max="16" width="18.6640625" style="11" customWidth="1"/>
    <col min="17" max="17" width="14.109375" style="11" customWidth="1"/>
    <col min="18" max="18" width="18.6640625" style="11" customWidth="1"/>
    <col min="19" max="20" width="19.21875" style="7" customWidth="1"/>
    <col min="21" max="21" width="15.5546875" style="7" customWidth="1"/>
    <col min="22" max="22" width="16.21875" style="7" customWidth="1"/>
    <col min="23" max="23" width="17" style="7" customWidth="1"/>
    <col min="24" max="24" width="16.6640625" style="7" customWidth="1"/>
    <col min="25" max="25" width="19" style="12" customWidth="1"/>
    <col min="26" max="31" width="19.2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先填【114-1申請總表】第8列之B欄至CN欄'!G37</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先填【114-1申請總表】第8列之B欄至CN欄'!$N$37="弱勢家庭子女",'步驟1. 先填【114-1申請總表】第8列之B欄至CN欄'!$N$37="弱勢家庭身障學生或身障人士子女")),U4*(G4=0)),"1","0")</f>
        <v>0</v>
      </c>
      <c r="W4" s="148" t="str">
        <f t="shared" ref="W4:W22" si="3">IF(U4*V4,"Y","N")</f>
        <v>N</v>
      </c>
      <c r="X4" s="745">
        <f>COUNTIF(U4:U22,"1")</f>
        <v>1</v>
      </c>
      <c r="Y4" s="623">
        <f>'步驟1. 先填【114-1申請總表】第8列之B欄至CN欄'!N37</f>
        <v>0</v>
      </c>
      <c r="Z4" s="775">
        <f>SUM(N23:P23)</f>
        <v>0</v>
      </c>
      <c r="AA4" s="775">
        <f>SUM(O23+AB4+Q23)</f>
        <v>0</v>
      </c>
      <c r="AB4" s="775">
        <f>O23/0.02095</f>
        <v>0</v>
      </c>
      <c r="AC4" s="763"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63"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63"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775"/>
      <c r="AA5" s="775"/>
      <c r="AB5" s="775"/>
      <c r="AC5" s="763"/>
      <c r="AD5" s="763"/>
      <c r="AE5" s="763"/>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775"/>
      <c r="AA6" s="775"/>
      <c r="AB6" s="775"/>
      <c r="AC6" s="763"/>
      <c r="AD6" s="763"/>
      <c r="AE6" s="763"/>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775"/>
      <c r="AA7" s="775"/>
      <c r="AB7" s="775"/>
      <c r="AC7" s="763"/>
      <c r="AD7" s="763"/>
      <c r="AE7" s="763"/>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775"/>
      <c r="AA8" s="775"/>
      <c r="AB8" s="775"/>
      <c r="AC8" s="763"/>
      <c r="AD8" s="763"/>
      <c r="AE8" s="763"/>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775"/>
      <c r="AA9" s="775"/>
      <c r="AB9" s="775"/>
      <c r="AC9" s="763"/>
      <c r="AD9" s="763"/>
      <c r="AE9" s="763"/>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775"/>
      <c r="AA10" s="775"/>
      <c r="AB10" s="775"/>
      <c r="AC10" s="763"/>
      <c r="AD10" s="763"/>
      <c r="AE10" s="763"/>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775"/>
      <c r="AA11" s="775"/>
      <c r="AB11" s="775"/>
      <c r="AC11" s="763"/>
      <c r="AD11" s="763"/>
      <c r="AE11" s="763"/>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775"/>
      <c r="AA12" s="775"/>
      <c r="AB12" s="775"/>
      <c r="AC12" s="763"/>
      <c r="AD12" s="763"/>
      <c r="AE12" s="763"/>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775"/>
      <c r="AA13" s="775"/>
      <c r="AB13" s="775"/>
      <c r="AC13" s="763"/>
      <c r="AD13" s="763"/>
      <c r="AE13" s="763"/>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775"/>
      <c r="AA14" s="775"/>
      <c r="AB14" s="775"/>
      <c r="AC14" s="763"/>
      <c r="AD14" s="763"/>
      <c r="AE14" s="763"/>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775"/>
      <c r="AA15" s="775"/>
      <c r="AB15" s="775"/>
      <c r="AC15" s="763"/>
      <c r="AD15" s="763"/>
      <c r="AE15" s="763"/>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775"/>
      <c r="AA16" s="775"/>
      <c r="AB16" s="775"/>
      <c r="AC16" s="763"/>
      <c r="AD16" s="763"/>
      <c r="AE16" s="763"/>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775"/>
      <c r="AA17" s="775"/>
      <c r="AB17" s="775"/>
      <c r="AC17" s="763"/>
      <c r="AD17" s="763"/>
      <c r="AE17" s="763"/>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775"/>
      <c r="AA18" s="775"/>
      <c r="AB18" s="775"/>
      <c r="AC18" s="763"/>
      <c r="AD18" s="763"/>
      <c r="AE18" s="763"/>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775"/>
      <c r="AA19" s="775"/>
      <c r="AB19" s="775"/>
      <c r="AC19" s="763"/>
      <c r="AD19" s="763"/>
      <c r="AE19" s="763"/>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775"/>
      <c r="AA20" s="775"/>
      <c r="AB20" s="775"/>
      <c r="AC20" s="763"/>
      <c r="AD20" s="763"/>
      <c r="AE20" s="763"/>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775"/>
      <c r="AA21" s="775"/>
      <c r="AB21" s="775"/>
      <c r="AC21" s="763"/>
      <c r="AD21" s="763"/>
      <c r="AE21" s="763"/>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775"/>
      <c r="AA22" s="775"/>
      <c r="AB22" s="775"/>
      <c r="AC22" s="763"/>
      <c r="AD22" s="763"/>
      <c r="AE22" s="763"/>
    </row>
    <row r="23" spans="1:31" s="162" customFormat="1" ht="49.95"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775"/>
      <c r="AA23" s="775"/>
      <c r="AB23" s="775"/>
      <c r="AC23" s="763"/>
      <c r="AD23" s="763"/>
      <c r="AE23" s="763"/>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25" priority="9" operator="containsText" text="0">
      <formula>NOT(ISERROR(SEARCH("0",S4)))</formula>
    </cfRule>
  </conditionalFormatting>
  <conditionalFormatting sqref="U4:U22">
    <cfRule type="containsText" dxfId="124" priority="8" operator="containsText" text="0">
      <formula>NOT(ISERROR(SEARCH("0",U4)))</formula>
    </cfRule>
  </conditionalFormatting>
  <conditionalFormatting sqref="V4:V22">
    <cfRule type="containsText" dxfId="123" priority="7" operator="containsText" text="1">
      <formula>NOT(ISERROR(SEARCH("1",V4)))</formula>
    </cfRule>
  </conditionalFormatting>
  <conditionalFormatting sqref="W4:W22 A23">
    <cfRule type="containsText" dxfId="122" priority="6" operator="containsText" text="Y">
      <formula>NOT(ISERROR(SEARCH("Y",A4)))</formula>
    </cfRule>
  </conditionalFormatting>
  <conditionalFormatting sqref="AC4:AE4">
    <cfRule type="cellIs" dxfId="121" priority="4" stopIfTrue="1" operator="equal">
      <formula>"身份空白"</formula>
    </cfRule>
    <cfRule type="cellIs" dxfId="12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8.21875" style="8" customWidth="1"/>
    <col min="3" max="3" width="11.88671875" style="7" customWidth="1"/>
    <col min="4" max="8" width="13.21875" style="7" customWidth="1"/>
    <col min="9" max="9" width="10" style="7" customWidth="1"/>
    <col min="10" max="10" width="22.6640625" style="9" customWidth="1"/>
    <col min="11" max="11" width="18.5546875" style="7" customWidth="1"/>
    <col min="12" max="12" width="18.33203125" style="10" customWidth="1"/>
    <col min="13" max="13" width="17.5546875" style="7" customWidth="1"/>
    <col min="14" max="16" width="19.5546875" style="11" customWidth="1"/>
    <col min="17" max="17" width="12.5546875" style="11" customWidth="1"/>
    <col min="18" max="18" width="19.5546875" style="11" customWidth="1"/>
    <col min="19" max="20" width="20.44140625" style="7" customWidth="1"/>
    <col min="21" max="21" width="15.5546875" style="7" customWidth="1"/>
    <col min="22" max="22" width="18.33203125" style="7" customWidth="1"/>
    <col min="23" max="23" width="15.5546875" style="7" customWidth="1"/>
    <col min="24" max="24" width="16.6640625" style="7" customWidth="1"/>
    <col min="25" max="25" width="19" style="12" customWidth="1"/>
    <col min="26" max="31" width="18.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先填【114-1申請總表】第8列之B欄至CN欄'!G38</f>
        <v>0</v>
      </c>
      <c r="C4" s="114"/>
      <c r="D4" s="113">
        <v>1</v>
      </c>
      <c r="E4" s="113">
        <v>1</v>
      </c>
      <c r="F4" s="113">
        <v>0</v>
      </c>
      <c r="G4" s="114">
        <v>0</v>
      </c>
      <c r="H4" s="114">
        <v>0</v>
      </c>
      <c r="I4" s="113">
        <v>1</v>
      </c>
      <c r="J4" s="113" t="str">
        <f>'步驟1. 先填【114-1申請總表】第8列之B欄至CN欄'!C8</f>
        <v>臺中市立臺中女子高級中等學校</v>
      </c>
      <c r="K4" s="113">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先填【114-1申請總表】第8列之B欄至CN欄'!$N$38="弱勢家庭子女",'步驟1. 先填【114-1申請總表】第8列之B欄至CN欄'!$N$38="弱勢家庭身障學生或身障人士子女")),U4*(G4=0)),"1","0")</f>
        <v>0</v>
      </c>
      <c r="W4" s="148" t="str">
        <f t="shared" ref="W4:W22" si="3">IF(U4*V4,"Y","N")</f>
        <v>N</v>
      </c>
      <c r="X4" s="745">
        <f>COUNTIF(U4:U22,"1")</f>
        <v>1</v>
      </c>
      <c r="Y4" s="623">
        <f>'步驟1. 先填【114-1申請總表】第8列之B欄至CN欄'!N38</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14"/>
      <c r="D5" s="114"/>
      <c r="E5" s="114"/>
      <c r="F5" s="114"/>
      <c r="G5" s="114">
        <v>0</v>
      </c>
      <c r="H5" s="114">
        <v>0</v>
      </c>
      <c r="I5" s="114"/>
      <c r="J5" s="114"/>
      <c r="K5" s="114"/>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14"/>
      <c r="D6" s="114"/>
      <c r="E6" s="114"/>
      <c r="F6" s="114"/>
      <c r="G6" s="114">
        <v>0</v>
      </c>
      <c r="H6" s="114">
        <v>0</v>
      </c>
      <c r="I6" s="114"/>
      <c r="J6" s="114"/>
      <c r="K6" s="114"/>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14"/>
      <c r="D7" s="114"/>
      <c r="E7" s="114"/>
      <c r="F7" s="114"/>
      <c r="G7" s="114">
        <v>0</v>
      </c>
      <c r="H7" s="114">
        <v>0</v>
      </c>
      <c r="I7" s="114"/>
      <c r="J7" s="114"/>
      <c r="K7" s="114"/>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14"/>
      <c r="D8" s="114"/>
      <c r="E8" s="114"/>
      <c r="F8" s="114"/>
      <c r="G8" s="114">
        <v>0</v>
      </c>
      <c r="H8" s="114">
        <v>0</v>
      </c>
      <c r="I8" s="114"/>
      <c r="J8" s="114"/>
      <c r="K8" s="114"/>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14"/>
      <c r="D9" s="114"/>
      <c r="E9" s="114"/>
      <c r="F9" s="114"/>
      <c r="G9" s="114">
        <v>0</v>
      </c>
      <c r="H9" s="114">
        <v>0</v>
      </c>
      <c r="I9" s="114"/>
      <c r="J9" s="114"/>
      <c r="K9" s="114"/>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14"/>
      <c r="D10" s="114"/>
      <c r="E10" s="114"/>
      <c r="F10" s="114"/>
      <c r="G10" s="114">
        <v>0</v>
      </c>
      <c r="H10" s="114">
        <v>0</v>
      </c>
      <c r="I10" s="114"/>
      <c r="J10" s="114"/>
      <c r="K10" s="114"/>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14"/>
      <c r="D11" s="114"/>
      <c r="E11" s="114"/>
      <c r="F11" s="114"/>
      <c r="G11" s="114">
        <v>0</v>
      </c>
      <c r="H11" s="114">
        <v>0</v>
      </c>
      <c r="I11" s="114"/>
      <c r="J11" s="114"/>
      <c r="K11" s="114"/>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14"/>
      <c r="D12" s="114"/>
      <c r="E12" s="114"/>
      <c r="F12" s="114"/>
      <c r="G12" s="114">
        <v>0</v>
      </c>
      <c r="H12" s="114">
        <v>0</v>
      </c>
      <c r="I12" s="114"/>
      <c r="J12" s="114"/>
      <c r="K12" s="114"/>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14"/>
      <c r="D13" s="114"/>
      <c r="E13" s="114"/>
      <c r="F13" s="114"/>
      <c r="G13" s="114">
        <v>0</v>
      </c>
      <c r="H13" s="114">
        <v>0</v>
      </c>
      <c r="I13" s="114"/>
      <c r="J13" s="114"/>
      <c r="K13" s="114"/>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14"/>
      <c r="D14" s="114"/>
      <c r="E14" s="114"/>
      <c r="F14" s="114"/>
      <c r="G14" s="114">
        <v>0</v>
      </c>
      <c r="H14" s="114">
        <v>0</v>
      </c>
      <c r="I14" s="114"/>
      <c r="J14" s="114"/>
      <c r="K14" s="114"/>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14"/>
      <c r="D15" s="114"/>
      <c r="E15" s="114"/>
      <c r="F15" s="114"/>
      <c r="G15" s="114">
        <v>0</v>
      </c>
      <c r="H15" s="114">
        <v>0</v>
      </c>
      <c r="I15" s="114"/>
      <c r="J15" s="114"/>
      <c r="K15" s="114"/>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14"/>
      <c r="D16" s="114"/>
      <c r="E16" s="114"/>
      <c r="F16" s="114"/>
      <c r="G16" s="114">
        <v>0</v>
      </c>
      <c r="H16" s="114">
        <v>0</v>
      </c>
      <c r="I16" s="114"/>
      <c r="J16" s="114"/>
      <c r="K16" s="114"/>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14"/>
      <c r="D17" s="114"/>
      <c r="E17" s="114"/>
      <c r="F17" s="114"/>
      <c r="G17" s="114">
        <v>0</v>
      </c>
      <c r="H17" s="114">
        <v>0</v>
      </c>
      <c r="I17" s="114"/>
      <c r="J17" s="114"/>
      <c r="K17" s="114"/>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14"/>
      <c r="D18" s="114"/>
      <c r="E18" s="114"/>
      <c r="F18" s="114"/>
      <c r="G18" s="114">
        <v>0</v>
      </c>
      <c r="H18" s="114">
        <v>0</v>
      </c>
      <c r="I18" s="114"/>
      <c r="J18" s="114"/>
      <c r="K18" s="114"/>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14"/>
      <c r="D19" s="114"/>
      <c r="E19" s="114"/>
      <c r="F19" s="114"/>
      <c r="G19" s="114">
        <v>0</v>
      </c>
      <c r="H19" s="114">
        <v>0</v>
      </c>
      <c r="I19" s="114"/>
      <c r="J19" s="114"/>
      <c r="K19" s="114"/>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14"/>
      <c r="D20" s="114"/>
      <c r="E20" s="114"/>
      <c r="F20" s="114"/>
      <c r="G20" s="114">
        <v>0</v>
      </c>
      <c r="H20" s="114">
        <v>0</v>
      </c>
      <c r="I20" s="114"/>
      <c r="J20" s="114"/>
      <c r="K20" s="114"/>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14"/>
      <c r="D21" s="114"/>
      <c r="E21" s="114"/>
      <c r="F21" s="114"/>
      <c r="G21" s="114">
        <v>0</v>
      </c>
      <c r="H21" s="114">
        <v>0</v>
      </c>
      <c r="I21" s="114"/>
      <c r="J21" s="114"/>
      <c r="K21" s="114"/>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14"/>
      <c r="D22" s="114"/>
      <c r="E22" s="114"/>
      <c r="F22" s="114"/>
      <c r="G22" s="114">
        <v>0</v>
      </c>
      <c r="H22" s="114">
        <v>0</v>
      </c>
      <c r="I22" s="114"/>
      <c r="J22" s="114"/>
      <c r="K22" s="114"/>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19" priority="9" operator="containsText" text="0">
      <formula>NOT(ISERROR(SEARCH("0",S4)))</formula>
    </cfRule>
  </conditionalFormatting>
  <conditionalFormatting sqref="U4:U22">
    <cfRule type="containsText" dxfId="118" priority="8" operator="containsText" text="0">
      <formula>NOT(ISERROR(SEARCH("0",U4)))</formula>
    </cfRule>
  </conditionalFormatting>
  <conditionalFormatting sqref="V4:V22">
    <cfRule type="containsText" dxfId="117" priority="7" operator="containsText" text="1">
      <formula>NOT(ISERROR(SEARCH("1",V4)))</formula>
    </cfRule>
  </conditionalFormatting>
  <conditionalFormatting sqref="W4:W22 A23">
    <cfRule type="containsText" dxfId="116" priority="6" operator="containsText" text="Y">
      <formula>NOT(ISERROR(SEARCH("Y",A4)))</formula>
    </cfRule>
  </conditionalFormatting>
  <conditionalFormatting sqref="AC4:AE4">
    <cfRule type="cellIs" dxfId="115" priority="4" stopIfTrue="1" operator="equal">
      <formula>"身份空白"</formula>
    </cfRule>
    <cfRule type="cellIs" dxfId="11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21875" style="8" customWidth="1"/>
    <col min="3" max="3" width="8.88671875" style="7" customWidth="1"/>
    <col min="4" max="4" width="14.77734375" style="7" customWidth="1"/>
    <col min="5" max="5" width="12.6640625" style="7" customWidth="1"/>
    <col min="6" max="6" width="14.77734375" style="7" customWidth="1"/>
    <col min="7" max="8" width="13.33203125" style="7" customWidth="1"/>
    <col min="9" max="9" width="10.44140625" style="7" customWidth="1"/>
    <col min="10" max="10" width="27.21875" style="9" customWidth="1"/>
    <col min="11" max="11" width="23.77734375" style="7" customWidth="1"/>
    <col min="12" max="12" width="18.21875" style="10" customWidth="1"/>
    <col min="13" max="13" width="17.44140625" style="7" customWidth="1"/>
    <col min="14" max="16" width="19.33203125" style="11" customWidth="1"/>
    <col min="17" max="17" width="13" style="11" customWidth="1"/>
    <col min="18" max="18" width="19.33203125" style="11" customWidth="1"/>
    <col min="19" max="20" width="18.88671875" style="7" customWidth="1"/>
    <col min="21" max="21" width="16.5546875" style="7" customWidth="1"/>
    <col min="22" max="22" width="18.44140625" style="7" customWidth="1"/>
    <col min="23" max="23" width="17" style="7" customWidth="1"/>
    <col min="24" max="24" width="16.6640625" style="7" customWidth="1"/>
    <col min="25" max="25" width="19" style="12" customWidth="1"/>
    <col min="26" max="31" width="18.8867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先填【114-1申請總表】第8列之B欄至CN欄'!G39</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先填【114-1申請總表】第8列之B欄至CN欄'!$N$39="弱勢家庭子女",'步驟1. 先填【114-1申請總表】第8列之B欄至CN欄'!$N$39="弱勢家庭身障學生或身障人士子女")),U4*(G4=0)),"1","0")</f>
        <v>0</v>
      </c>
      <c r="W4" s="148" t="str">
        <f t="shared" ref="W4:W22" si="3">IF(U4*V4,"Y","N")</f>
        <v>N</v>
      </c>
      <c r="X4" s="745">
        <f>COUNTIF(U4:U22,"1")</f>
        <v>1</v>
      </c>
      <c r="Y4" s="623">
        <f>'步驟1. 先填【114-1申請總表】第8列之B欄至CN欄'!N39</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13" priority="9" operator="containsText" text="0">
      <formula>NOT(ISERROR(SEARCH("0",S4)))</formula>
    </cfRule>
  </conditionalFormatting>
  <conditionalFormatting sqref="U4:U22">
    <cfRule type="containsText" dxfId="112" priority="8" operator="containsText" text="0">
      <formula>NOT(ISERROR(SEARCH("0",U4)))</formula>
    </cfRule>
  </conditionalFormatting>
  <conditionalFormatting sqref="V4:V22">
    <cfRule type="containsText" dxfId="111" priority="7" operator="containsText" text="1">
      <formula>NOT(ISERROR(SEARCH("1",V4)))</formula>
    </cfRule>
  </conditionalFormatting>
  <conditionalFormatting sqref="W4:W22 A23">
    <cfRule type="containsText" dxfId="110" priority="6" operator="containsText" text="Y">
      <formula>NOT(ISERROR(SEARCH("Y",A4)))</formula>
    </cfRule>
  </conditionalFormatting>
  <conditionalFormatting sqref="AC4:AE4">
    <cfRule type="cellIs" dxfId="109" priority="4" stopIfTrue="1" operator="equal">
      <formula>"身份空白"</formula>
    </cfRule>
    <cfRule type="cellIs" dxfId="10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57"/>
  <sheetViews>
    <sheetView zoomScaleNormal="100" zoomScaleSheetLayoutView="100" workbookViewId="0">
      <selection activeCell="T55" sqref="T55"/>
    </sheetView>
  </sheetViews>
  <sheetFormatPr defaultColWidth="9" defaultRowHeight="10.199999999999999"/>
  <cols>
    <col min="1" max="1" width="7.6640625" style="13" customWidth="1"/>
    <col min="2" max="3" width="5.88671875" style="13" customWidth="1"/>
    <col min="4" max="4" width="5.6640625" style="44" customWidth="1"/>
    <col min="5" max="5" width="7.21875" style="15" customWidth="1"/>
    <col min="6" max="6" width="6" style="15" customWidth="1"/>
    <col min="7" max="7" width="9.77734375" style="15" customWidth="1"/>
    <col min="8" max="8" width="7.109375" style="15" customWidth="1"/>
    <col min="9" max="9" width="8.44140625" style="44" customWidth="1"/>
    <col min="10" max="10" width="9.44140625" style="15" customWidth="1"/>
    <col min="11" max="11" width="14.33203125" style="15" customWidth="1"/>
    <col min="12" max="12" width="14.88671875" style="15" customWidth="1"/>
    <col min="13" max="13" width="15.44140625" style="15" customWidth="1"/>
    <col min="14" max="14" width="15" style="15" customWidth="1"/>
    <col min="15" max="16" width="10.77734375" style="15" customWidth="1"/>
    <col min="17" max="17" width="9.77734375" style="15" customWidth="1"/>
    <col min="18" max="18" width="11" style="15" customWidth="1"/>
    <col min="19" max="19" width="9.6640625" style="15" customWidth="1"/>
    <col min="20" max="21" width="13.44140625" style="14" customWidth="1"/>
    <col min="22" max="22" width="15.109375" style="14" customWidth="1"/>
    <col min="23" max="23" width="40.88671875" style="13" customWidth="1"/>
    <col min="24" max="16384" width="9" style="13"/>
  </cols>
  <sheetData>
    <row r="1" spans="1:23" ht="51" customHeight="1">
      <c r="D1" s="445" t="str">
        <f>'114-1學生領取匯款現金表(已保護儲存格，僅T、U欄可填)'!D1:W1</f>
        <v xml:space="preserve">學校中文名稱:
學校英文名稱: </v>
      </c>
      <c r="E1" s="446"/>
      <c r="F1" s="446"/>
      <c r="G1" s="446"/>
      <c r="H1" s="446"/>
      <c r="I1" s="446"/>
      <c r="J1" s="446"/>
      <c r="K1" s="446"/>
      <c r="L1" s="446"/>
      <c r="M1" s="446"/>
      <c r="N1" s="446"/>
      <c r="O1" s="446"/>
      <c r="P1" s="446"/>
      <c r="Q1" s="446"/>
      <c r="R1" s="446"/>
      <c r="S1" s="446"/>
      <c r="T1" s="446"/>
      <c r="U1" s="446"/>
      <c r="V1" s="446"/>
      <c r="W1" s="446"/>
    </row>
    <row r="2" spans="1:23" ht="29.25" customHeight="1">
      <c r="D2" s="447" t="s">
        <v>911</v>
      </c>
      <c r="E2" s="447"/>
      <c r="F2" s="447"/>
      <c r="G2" s="447"/>
      <c r="H2" s="447"/>
      <c r="I2" s="447"/>
      <c r="J2" s="447"/>
      <c r="K2" s="447"/>
      <c r="L2" s="447"/>
      <c r="M2" s="447"/>
      <c r="N2" s="447"/>
      <c r="O2" s="447"/>
      <c r="P2" s="447"/>
      <c r="Q2" s="447"/>
      <c r="R2" s="447"/>
      <c r="S2" s="447"/>
      <c r="T2" s="447"/>
      <c r="U2" s="447"/>
      <c r="V2" s="447"/>
      <c r="W2" s="447"/>
    </row>
    <row r="3" spans="1:23" ht="29.25" customHeight="1">
      <c r="D3" s="447" t="s">
        <v>1216</v>
      </c>
      <c r="E3" s="447"/>
      <c r="F3" s="447"/>
      <c r="G3" s="447"/>
      <c r="H3" s="447"/>
      <c r="I3" s="447"/>
      <c r="J3" s="447"/>
      <c r="K3" s="447"/>
      <c r="L3" s="447"/>
      <c r="M3" s="447"/>
      <c r="N3" s="447"/>
      <c r="O3" s="447"/>
      <c r="P3" s="447"/>
      <c r="Q3" s="447"/>
      <c r="R3" s="447"/>
      <c r="S3" s="447"/>
      <c r="T3" s="447"/>
      <c r="U3" s="447"/>
      <c r="V3" s="447"/>
      <c r="W3" s="447"/>
    </row>
    <row r="4" spans="1:23" s="23" customFormat="1" ht="37.950000000000003" customHeight="1">
      <c r="A4" s="448" t="s">
        <v>115</v>
      </c>
      <c r="B4" s="450" t="s">
        <v>116</v>
      </c>
      <c r="C4" s="450" t="s">
        <v>117</v>
      </c>
      <c r="D4" s="451" t="s">
        <v>118</v>
      </c>
      <c r="E4" s="442" t="s">
        <v>119</v>
      </c>
      <c r="F4" s="442" t="s">
        <v>120</v>
      </c>
      <c r="G4" s="442" t="s">
        <v>121</v>
      </c>
      <c r="H4" s="442" t="s">
        <v>122</v>
      </c>
      <c r="I4" s="451" t="s">
        <v>123</v>
      </c>
      <c r="J4" s="442" t="s">
        <v>124</v>
      </c>
      <c r="K4" s="442" t="s">
        <v>125</v>
      </c>
      <c r="L4" s="442" t="s">
        <v>1214</v>
      </c>
      <c r="M4" s="442" t="s">
        <v>127</v>
      </c>
      <c r="N4" s="442" t="s">
        <v>128</v>
      </c>
      <c r="O4" s="442" t="s">
        <v>130</v>
      </c>
      <c r="P4" s="442"/>
      <c r="Q4" s="442"/>
      <c r="R4" s="442"/>
      <c r="S4" s="442"/>
      <c r="T4" s="443" t="s">
        <v>105</v>
      </c>
      <c r="U4" s="443" t="s">
        <v>106</v>
      </c>
      <c r="V4" s="440" t="s">
        <v>107</v>
      </c>
      <c r="W4" s="452" t="s">
        <v>133</v>
      </c>
    </row>
    <row r="5" spans="1:23" s="23" customFormat="1" ht="66.599999999999994" customHeight="1">
      <c r="A5" s="449"/>
      <c r="B5" s="450"/>
      <c r="C5" s="450"/>
      <c r="D5" s="451"/>
      <c r="E5" s="442"/>
      <c r="F5" s="442"/>
      <c r="G5" s="442"/>
      <c r="H5" s="442"/>
      <c r="I5" s="451"/>
      <c r="J5" s="442"/>
      <c r="K5" s="442"/>
      <c r="L5" s="442"/>
      <c r="M5" s="442"/>
      <c r="N5" s="442"/>
      <c r="O5" s="395" t="s">
        <v>110</v>
      </c>
      <c r="P5" s="395" t="s">
        <v>111</v>
      </c>
      <c r="Q5" s="395" t="s">
        <v>112</v>
      </c>
      <c r="R5" s="395" t="s">
        <v>113</v>
      </c>
      <c r="S5" s="395" t="s">
        <v>114</v>
      </c>
      <c r="T5" s="444"/>
      <c r="U5" s="444"/>
      <c r="V5" s="441"/>
      <c r="W5" s="452"/>
    </row>
    <row r="6" spans="1:23" s="33" customFormat="1" ht="68.099999999999994" customHeight="1">
      <c r="A6" s="28" t="s">
        <v>1218</v>
      </c>
      <c r="B6" s="27" t="str">
        <f>'114-1學生領取匯款現金表(已保護儲存格，僅T、U欄可填)'!B6</f>
        <v>臺中市</v>
      </c>
      <c r="C6" s="27" t="str">
        <f>'114-1學生領取匯款現金表(已保護儲存格，僅T、U欄可填)'!C6</f>
        <v>臺中市立臺中女子高級中等學校</v>
      </c>
      <c r="D6" s="43" t="str">
        <f>'114-1學生領取匯款現金表(已保護儲存格，僅T、U欄可填)'!D6</f>
        <v>1</v>
      </c>
      <c r="E6" s="29" t="str">
        <f>'114-1學生領取匯款現金表(已保護儲存格，僅T、U欄可填)'!E6</f>
        <v>大學部</v>
      </c>
      <c r="F6" s="29" t="str">
        <f>'114-1學生領取匯款現金表(已保護儲存格，僅T、U欄可填)'!F6</f>
        <v>舊生</v>
      </c>
      <c r="G6" s="29" t="str">
        <f>'114-1學生領取匯款現金表(已保護儲存格，僅T、U欄可填)'!G6</f>
        <v>許大明</v>
      </c>
      <c r="H6" s="29" t="str">
        <f>'114-1學生領取匯款現金表(已保護儲存格，僅T、U欄可填)'!H6</f>
        <v>英文系</v>
      </c>
      <c r="I6" s="29" t="str">
        <f>'114-1學生領取匯款現金表(已保護儲存格，僅T、U欄可填)'!I6</f>
        <v>1</v>
      </c>
      <c r="J6" s="29" t="str">
        <f>'114-1學生領取匯款現金表(已保護儲存格，僅T、U欄可填)'!J6</f>
        <v>甲</v>
      </c>
      <c r="K6" s="29" t="str">
        <f>'114-1學生領取匯款現金表(已保護儲存格，僅T、U欄可填)'!K6</f>
        <v>123456</v>
      </c>
      <c r="L6" s="29" t="str">
        <f>'114-1學生領取匯款現金表(已保護儲存格，僅T、U欄可填)'!L6</f>
        <v>T123456789</v>
      </c>
      <c r="M6" s="29">
        <f>'114-1學生領取匯款現金表(已保護儲存格，僅T、U欄可填)'!M6</f>
        <v>36526</v>
      </c>
      <c r="N6" s="29" t="str">
        <f>'114-1學生領取匯款現金表(已保護儲存格，僅T、U欄可填)'!N6</f>
        <v>低收入戶子女</v>
      </c>
      <c r="O6" s="29" t="str">
        <f>'114-1學生領取匯款現金表(已保護儲存格，僅T、U欄可填)'!O6</f>
        <v>郵政存簿</v>
      </c>
      <c r="P6" s="29" t="str">
        <f>'114-1學生領取匯款現金表(已保護儲存格，僅T、U欄可填)'!P6</f>
        <v>大同郵局</v>
      </c>
      <c r="Q6" s="29" t="str">
        <f>'114-1學生領取匯款現金表(已保護儲存格，僅T、U欄可填)'!Q6</f>
        <v>許大明</v>
      </c>
      <c r="R6" s="29" t="str">
        <f>'114-1學生領取匯款現金表(已保護儲存格，僅T、U欄可填)'!R6</f>
        <v>7000021</v>
      </c>
      <c r="S6" s="29" t="str">
        <f>'114-1學生領取匯款現金表(已保護儲存格，僅T、U欄可填)'!S6</f>
        <v>12345678912345</v>
      </c>
      <c r="T6" s="16"/>
      <c r="U6" s="16"/>
      <c r="V6" s="31">
        <f>'114-1學生領取匯款現金表(已保護儲存格，僅T、U欄可填)'!V6</f>
        <v>34000</v>
      </c>
      <c r="W6" s="32"/>
    </row>
    <row r="7" spans="1:23" s="33" customFormat="1" ht="68.099999999999994" customHeight="1">
      <c r="A7" s="28" t="str">
        <f>A6</f>
        <v>114學年度第二學期</v>
      </c>
      <c r="B7" s="27">
        <f>'114-1學生領取匯款現金表(已保護儲存格，僅T、U欄可填)'!B7</f>
        <v>0</v>
      </c>
      <c r="C7" s="27">
        <f>'114-1學生領取匯款現金表(已保護儲存格，僅T、U欄可填)'!C7</f>
        <v>0</v>
      </c>
      <c r="D7" s="43" t="str">
        <f>'114-1學生領取匯款現金表(已保護儲存格，僅T、U欄可填)'!D7</f>
        <v>2</v>
      </c>
      <c r="E7" s="29">
        <f>'114-1學生領取匯款現金表(已保護儲存格，僅T、U欄可填)'!E7</f>
        <v>0</v>
      </c>
      <c r="F7" s="29">
        <f>'114-1學生領取匯款現金表(已保護儲存格，僅T、U欄可填)'!F7</f>
        <v>0</v>
      </c>
      <c r="G7" s="29">
        <f>'114-1學生領取匯款現金表(已保護儲存格，僅T、U欄可填)'!G7</f>
        <v>0</v>
      </c>
      <c r="H7" s="29">
        <f>'114-1學生領取匯款現金表(已保護儲存格，僅T、U欄可填)'!H7</f>
        <v>0</v>
      </c>
      <c r="I7" s="29">
        <f>'114-1學生領取匯款現金表(已保護儲存格，僅T、U欄可填)'!I7</f>
        <v>0</v>
      </c>
      <c r="J7" s="29">
        <f>'114-1學生領取匯款現金表(已保護儲存格，僅T、U欄可填)'!J7</f>
        <v>0</v>
      </c>
      <c r="K7" s="29">
        <f>'114-1學生領取匯款現金表(已保護儲存格，僅T、U欄可填)'!K7</f>
        <v>0</v>
      </c>
      <c r="L7" s="29">
        <f>'114-1學生領取匯款現金表(已保護儲存格，僅T、U欄可填)'!L7</f>
        <v>0</v>
      </c>
      <c r="M7" s="29">
        <f>'114-1學生領取匯款現金表(已保護儲存格，僅T、U欄可填)'!M7</f>
        <v>0</v>
      </c>
      <c r="N7" s="29">
        <f>'114-1學生領取匯款現金表(已保護儲存格，僅T、U欄可填)'!N7</f>
        <v>0</v>
      </c>
      <c r="O7" s="29">
        <f>'114-1學生領取匯款現金表(已保護儲存格，僅T、U欄可填)'!O7</f>
        <v>0</v>
      </c>
      <c r="P7" s="29">
        <f>'114-1學生領取匯款現金表(已保護儲存格，僅T、U欄可填)'!P7</f>
        <v>0</v>
      </c>
      <c r="Q7" s="29">
        <f>'114-1學生領取匯款現金表(已保護儲存格，僅T、U欄可填)'!Q7</f>
        <v>0</v>
      </c>
      <c r="R7" s="29" t="str">
        <f>'114-1學生領取匯款現金表(已保護儲存格，僅T、U欄可填)'!R7</f>
        <v>7000021</v>
      </c>
      <c r="S7" s="29">
        <f>'114-1學生領取匯款現金表(已保護儲存格，僅T、U欄可填)'!S7</f>
        <v>0</v>
      </c>
      <c r="T7" s="16"/>
      <c r="U7" s="16"/>
      <c r="V7" s="31" t="str">
        <f>'114-1學生領取匯款現金表(已保護儲存格，僅T、U欄可填)'!V7</f>
        <v/>
      </c>
      <c r="W7" s="32"/>
    </row>
    <row r="8" spans="1:23" s="33" customFormat="1" ht="68.099999999999994" customHeight="1">
      <c r="A8" s="28" t="str">
        <f t="shared" ref="A8:A55" si="0">A7</f>
        <v>114學年度第二學期</v>
      </c>
      <c r="B8" s="27">
        <f>'114-1學生領取匯款現金表(已保護儲存格，僅T、U欄可填)'!B8</f>
        <v>0</v>
      </c>
      <c r="C8" s="27">
        <f>'114-1學生領取匯款現金表(已保護儲存格，僅T、U欄可填)'!C8</f>
        <v>0</v>
      </c>
      <c r="D8" s="43" t="str">
        <f>'114-1學生領取匯款現金表(已保護儲存格，僅T、U欄可填)'!D8</f>
        <v>3</v>
      </c>
      <c r="E8" s="29">
        <f>'114-1學生領取匯款現金表(已保護儲存格，僅T、U欄可填)'!E8</f>
        <v>0</v>
      </c>
      <c r="F8" s="29">
        <f>'114-1學生領取匯款現金表(已保護儲存格，僅T、U欄可填)'!F8</f>
        <v>0</v>
      </c>
      <c r="G8" s="29">
        <f>'114-1學生領取匯款現金表(已保護儲存格，僅T、U欄可填)'!G8</f>
        <v>0</v>
      </c>
      <c r="H8" s="29">
        <f>'114-1學生領取匯款現金表(已保護儲存格，僅T、U欄可填)'!H8</f>
        <v>0</v>
      </c>
      <c r="I8" s="29">
        <f>'114-1學生領取匯款現金表(已保護儲存格，僅T、U欄可填)'!I8</f>
        <v>0</v>
      </c>
      <c r="J8" s="29">
        <f>'114-1學生領取匯款現金表(已保護儲存格，僅T、U欄可填)'!J8</f>
        <v>0</v>
      </c>
      <c r="K8" s="29">
        <f>'114-1學生領取匯款現金表(已保護儲存格，僅T、U欄可填)'!K8</f>
        <v>0</v>
      </c>
      <c r="L8" s="29">
        <f>'114-1學生領取匯款現金表(已保護儲存格，僅T、U欄可填)'!L8</f>
        <v>0</v>
      </c>
      <c r="M8" s="29">
        <f>'114-1學生領取匯款現金表(已保護儲存格，僅T、U欄可填)'!M8</f>
        <v>0</v>
      </c>
      <c r="N8" s="29">
        <f>'114-1學生領取匯款現金表(已保護儲存格，僅T、U欄可填)'!N8</f>
        <v>0</v>
      </c>
      <c r="O8" s="29">
        <f>'114-1學生領取匯款現金表(已保護儲存格，僅T、U欄可填)'!O8</f>
        <v>0</v>
      </c>
      <c r="P8" s="29">
        <f>'114-1學生領取匯款現金表(已保護儲存格，僅T、U欄可填)'!P8</f>
        <v>0</v>
      </c>
      <c r="Q8" s="29">
        <f>'114-1學生領取匯款現金表(已保護儲存格，僅T、U欄可填)'!Q8</f>
        <v>0</v>
      </c>
      <c r="R8" s="29" t="str">
        <f>'114-1學生領取匯款現金表(已保護儲存格，僅T、U欄可填)'!R8</f>
        <v>7000021</v>
      </c>
      <c r="S8" s="29">
        <f>'114-1學生領取匯款現金表(已保護儲存格，僅T、U欄可填)'!S8</f>
        <v>0</v>
      </c>
      <c r="T8" s="16"/>
      <c r="U8" s="16"/>
      <c r="V8" s="31" t="str">
        <f>'114-1學生領取匯款現金表(已保護儲存格，僅T、U欄可填)'!V8</f>
        <v/>
      </c>
      <c r="W8" s="32"/>
    </row>
    <row r="9" spans="1:23" s="33" customFormat="1" ht="68.099999999999994" customHeight="1">
      <c r="A9" s="28" t="str">
        <f t="shared" si="0"/>
        <v>114學年度第二學期</v>
      </c>
      <c r="B9" s="27">
        <f>'114-1學生領取匯款現金表(已保護儲存格，僅T、U欄可填)'!B9</f>
        <v>0</v>
      </c>
      <c r="C9" s="27">
        <f>'114-1學生領取匯款現金表(已保護儲存格，僅T、U欄可填)'!C9</f>
        <v>0</v>
      </c>
      <c r="D9" s="43" t="str">
        <f>'114-1學生領取匯款現金表(已保護儲存格，僅T、U欄可填)'!D9</f>
        <v>4</v>
      </c>
      <c r="E9" s="29">
        <f>'114-1學生領取匯款現金表(已保護儲存格，僅T、U欄可填)'!E9</f>
        <v>0</v>
      </c>
      <c r="F9" s="29">
        <f>'114-1學生領取匯款現金表(已保護儲存格，僅T、U欄可填)'!F9</f>
        <v>0</v>
      </c>
      <c r="G9" s="29">
        <f>'114-1學生領取匯款現金表(已保護儲存格，僅T、U欄可填)'!G9</f>
        <v>0</v>
      </c>
      <c r="H9" s="29">
        <f>'114-1學生領取匯款現金表(已保護儲存格，僅T、U欄可填)'!H9</f>
        <v>0</v>
      </c>
      <c r="I9" s="29">
        <f>'114-1學生領取匯款現金表(已保護儲存格，僅T、U欄可填)'!I9</f>
        <v>0</v>
      </c>
      <c r="J9" s="29">
        <f>'114-1學生領取匯款現金表(已保護儲存格，僅T、U欄可填)'!J9</f>
        <v>0</v>
      </c>
      <c r="K9" s="29">
        <f>'114-1學生領取匯款現金表(已保護儲存格，僅T、U欄可填)'!K9</f>
        <v>0</v>
      </c>
      <c r="L9" s="29">
        <f>'114-1學生領取匯款現金表(已保護儲存格，僅T、U欄可填)'!L9</f>
        <v>0</v>
      </c>
      <c r="M9" s="29">
        <f>'114-1學生領取匯款現金表(已保護儲存格，僅T、U欄可填)'!M9</f>
        <v>0</v>
      </c>
      <c r="N9" s="29">
        <f>'114-1學生領取匯款現金表(已保護儲存格，僅T、U欄可填)'!N9</f>
        <v>0</v>
      </c>
      <c r="O9" s="29">
        <f>'114-1學生領取匯款現金表(已保護儲存格，僅T、U欄可填)'!O9</f>
        <v>0</v>
      </c>
      <c r="P9" s="29">
        <f>'114-1學生領取匯款現金表(已保護儲存格，僅T、U欄可填)'!P9</f>
        <v>0</v>
      </c>
      <c r="Q9" s="29">
        <f>'114-1學生領取匯款現金表(已保護儲存格，僅T、U欄可填)'!Q9</f>
        <v>0</v>
      </c>
      <c r="R9" s="29" t="str">
        <f>'114-1學生領取匯款現金表(已保護儲存格，僅T、U欄可填)'!R9</f>
        <v>7000021</v>
      </c>
      <c r="S9" s="29">
        <f>'114-1學生領取匯款現金表(已保護儲存格，僅T、U欄可填)'!S9</f>
        <v>0</v>
      </c>
      <c r="T9" s="16"/>
      <c r="U9" s="16"/>
      <c r="V9" s="31" t="str">
        <f>'114-1學生領取匯款現金表(已保護儲存格，僅T、U欄可填)'!V9</f>
        <v/>
      </c>
      <c r="W9" s="32"/>
    </row>
    <row r="10" spans="1:23" s="33" customFormat="1" ht="68.099999999999994" customHeight="1">
      <c r="A10" s="28" t="str">
        <f t="shared" si="0"/>
        <v>114學年度第二學期</v>
      </c>
      <c r="B10" s="27">
        <f>'114-1學生領取匯款現金表(已保護儲存格，僅T、U欄可填)'!B10</f>
        <v>0</v>
      </c>
      <c r="C10" s="27">
        <f>'114-1學生領取匯款現金表(已保護儲存格，僅T、U欄可填)'!C10</f>
        <v>0</v>
      </c>
      <c r="D10" s="43" t="str">
        <f>'114-1學生領取匯款現金表(已保護儲存格，僅T、U欄可填)'!D10</f>
        <v>5</v>
      </c>
      <c r="E10" s="29">
        <f>'114-1學生領取匯款現金表(已保護儲存格，僅T、U欄可填)'!E10</f>
        <v>0</v>
      </c>
      <c r="F10" s="29">
        <f>'114-1學生領取匯款現金表(已保護儲存格，僅T、U欄可填)'!F10</f>
        <v>0</v>
      </c>
      <c r="G10" s="29">
        <f>'114-1學生領取匯款現金表(已保護儲存格，僅T、U欄可填)'!G10</f>
        <v>0</v>
      </c>
      <c r="H10" s="29">
        <f>'114-1學生領取匯款現金表(已保護儲存格，僅T、U欄可填)'!H10</f>
        <v>0</v>
      </c>
      <c r="I10" s="29">
        <f>'114-1學生領取匯款現金表(已保護儲存格，僅T、U欄可填)'!I10</f>
        <v>0</v>
      </c>
      <c r="J10" s="29">
        <f>'114-1學生領取匯款現金表(已保護儲存格，僅T、U欄可填)'!J10</f>
        <v>0</v>
      </c>
      <c r="K10" s="29">
        <f>'114-1學生領取匯款現金表(已保護儲存格，僅T、U欄可填)'!K10</f>
        <v>0</v>
      </c>
      <c r="L10" s="29">
        <f>'114-1學生領取匯款現金表(已保護儲存格，僅T、U欄可填)'!L10</f>
        <v>0</v>
      </c>
      <c r="M10" s="29">
        <f>'114-1學生領取匯款現金表(已保護儲存格，僅T、U欄可填)'!M10</f>
        <v>0</v>
      </c>
      <c r="N10" s="29">
        <f>'114-1學生領取匯款現金表(已保護儲存格，僅T、U欄可填)'!N10</f>
        <v>0</v>
      </c>
      <c r="O10" s="29">
        <f>'114-1學生領取匯款現金表(已保護儲存格，僅T、U欄可填)'!O10</f>
        <v>0</v>
      </c>
      <c r="P10" s="29">
        <f>'114-1學生領取匯款現金表(已保護儲存格，僅T、U欄可填)'!P10</f>
        <v>0</v>
      </c>
      <c r="Q10" s="29">
        <f>'114-1學生領取匯款現金表(已保護儲存格，僅T、U欄可填)'!Q10</f>
        <v>0</v>
      </c>
      <c r="R10" s="29" t="str">
        <f>'114-1學生領取匯款現金表(已保護儲存格，僅T、U欄可填)'!R10</f>
        <v>7000021</v>
      </c>
      <c r="S10" s="29">
        <f>'114-1學生領取匯款現金表(已保護儲存格，僅T、U欄可填)'!S10</f>
        <v>0</v>
      </c>
      <c r="T10" s="16"/>
      <c r="U10" s="16"/>
      <c r="V10" s="31" t="str">
        <f>'114-1學生領取匯款現金表(已保護儲存格，僅T、U欄可填)'!V10</f>
        <v/>
      </c>
      <c r="W10" s="32"/>
    </row>
    <row r="11" spans="1:23" s="33" customFormat="1" ht="68.099999999999994" customHeight="1">
      <c r="A11" s="28" t="str">
        <f t="shared" si="0"/>
        <v>114學年度第二學期</v>
      </c>
      <c r="B11" s="27">
        <f>'114-1學生領取匯款現金表(已保護儲存格，僅T、U欄可填)'!B11</f>
        <v>0</v>
      </c>
      <c r="C11" s="27">
        <f>'114-1學生領取匯款現金表(已保護儲存格，僅T、U欄可填)'!C11</f>
        <v>0</v>
      </c>
      <c r="D11" s="43" t="str">
        <f>'114-1學生領取匯款現金表(已保護儲存格，僅T、U欄可填)'!D11</f>
        <v>6</v>
      </c>
      <c r="E11" s="29">
        <f>'114-1學生領取匯款現金表(已保護儲存格，僅T、U欄可填)'!E11</f>
        <v>0</v>
      </c>
      <c r="F11" s="29">
        <f>'114-1學生領取匯款現金表(已保護儲存格，僅T、U欄可填)'!F11</f>
        <v>0</v>
      </c>
      <c r="G11" s="29">
        <f>'114-1學生領取匯款現金表(已保護儲存格，僅T、U欄可填)'!G11</f>
        <v>0</v>
      </c>
      <c r="H11" s="29">
        <f>'114-1學生領取匯款現金表(已保護儲存格，僅T、U欄可填)'!H11</f>
        <v>0</v>
      </c>
      <c r="I11" s="29">
        <f>'114-1學生領取匯款現金表(已保護儲存格，僅T、U欄可填)'!I11</f>
        <v>0</v>
      </c>
      <c r="J11" s="29">
        <f>'114-1學生領取匯款現金表(已保護儲存格，僅T、U欄可填)'!J11</f>
        <v>0</v>
      </c>
      <c r="K11" s="29">
        <f>'114-1學生領取匯款現金表(已保護儲存格，僅T、U欄可填)'!K11</f>
        <v>0</v>
      </c>
      <c r="L11" s="29">
        <f>'114-1學生領取匯款現金表(已保護儲存格，僅T、U欄可填)'!L11</f>
        <v>0</v>
      </c>
      <c r="M11" s="29">
        <f>'114-1學生領取匯款現金表(已保護儲存格，僅T、U欄可填)'!M11</f>
        <v>0</v>
      </c>
      <c r="N11" s="29">
        <f>'114-1學生領取匯款現金表(已保護儲存格，僅T、U欄可填)'!N11</f>
        <v>0</v>
      </c>
      <c r="O11" s="29">
        <f>'114-1學生領取匯款現金表(已保護儲存格，僅T、U欄可填)'!O11</f>
        <v>0</v>
      </c>
      <c r="P11" s="29">
        <f>'114-1學生領取匯款現金表(已保護儲存格，僅T、U欄可填)'!P11</f>
        <v>0</v>
      </c>
      <c r="Q11" s="29">
        <f>'114-1學生領取匯款現金表(已保護儲存格，僅T、U欄可填)'!Q11</f>
        <v>0</v>
      </c>
      <c r="R11" s="29" t="str">
        <f>'114-1學生領取匯款現金表(已保護儲存格，僅T、U欄可填)'!R11</f>
        <v>7000021</v>
      </c>
      <c r="S11" s="29">
        <f>'114-1學生領取匯款現金表(已保護儲存格，僅T、U欄可填)'!S11</f>
        <v>0</v>
      </c>
      <c r="T11" s="16"/>
      <c r="U11" s="16"/>
      <c r="V11" s="31" t="str">
        <f>'114-1學生領取匯款現金表(已保護儲存格，僅T、U欄可填)'!V11</f>
        <v/>
      </c>
      <c r="W11" s="32"/>
    </row>
    <row r="12" spans="1:23" s="33" customFormat="1" ht="68.099999999999994" customHeight="1">
      <c r="A12" s="28" t="str">
        <f t="shared" si="0"/>
        <v>114學年度第二學期</v>
      </c>
      <c r="B12" s="27">
        <f>'114-1學生領取匯款現金表(已保護儲存格，僅T、U欄可填)'!B12</f>
        <v>0</v>
      </c>
      <c r="C12" s="27">
        <f>'114-1學生領取匯款現金表(已保護儲存格，僅T、U欄可填)'!C12</f>
        <v>0</v>
      </c>
      <c r="D12" s="43" t="str">
        <f>'114-1學生領取匯款現金表(已保護儲存格，僅T、U欄可填)'!D12</f>
        <v>7</v>
      </c>
      <c r="E12" s="29">
        <f>'114-1學生領取匯款現金表(已保護儲存格，僅T、U欄可填)'!E12</f>
        <v>0</v>
      </c>
      <c r="F12" s="29">
        <f>'114-1學生領取匯款現金表(已保護儲存格，僅T、U欄可填)'!F12</f>
        <v>0</v>
      </c>
      <c r="G12" s="29">
        <f>'114-1學生領取匯款現金表(已保護儲存格，僅T、U欄可填)'!G12</f>
        <v>0</v>
      </c>
      <c r="H12" s="29">
        <f>'114-1學生領取匯款現金表(已保護儲存格，僅T、U欄可填)'!H12</f>
        <v>0</v>
      </c>
      <c r="I12" s="29">
        <f>'114-1學生領取匯款現金表(已保護儲存格，僅T、U欄可填)'!I12</f>
        <v>0</v>
      </c>
      <c r="J12" s="29">
        <f>'114-1學生領取匯款現金表(已保護儲存格，僅T、U欄可填)'!J12</f>
        <v>0</v>
      </c>
      <c r="K12" s="29">
        <f>'114-1學生領取匯款現金表(已保護儲存格，僅T、U欄可填)'!K12</f>
        <v>0</v>
      </c>
      <c r="L12" s="29">
        <f>'114-1學生領取匯款現金表(已保護儲存格，僅T、U欄可填)'!L12</f>
        <v>0</v>
      </c>
      <c r="M12" s="29">
        <f>'114-1學生領取匯款現金表(已保護儲存格，僅T、U欄可填)'!M12</f>
        <v>0</v>
      </c>
      <c r="N12" s="29">
        <f>'114-1學生領取匯款現金表(已保護儲存格，僅T、U欄可填)'!N12</f>
        <v>0</v>
      </c>
      <c r="O12" s="29">
        <f>'114-1學生領取匯款現金表(已保護儲存格，僅T、U欄可填)'!O12</f>
        <v>0</v>
      </c>
      <c r="P12" s="29">
        <f>'114-1學生領取匯款現金表(已保護儲存格，僅T、U欄可填)'!P12</f>
        <v>0</v>
      </c>
      <c r="Q12" s="29">
        <f>'114-1學生領取匯款現金表(已保護儲存格，僅T、U欄可填)'!Q12</f>
        <v>0</v>
      </c>
      <c r="R12" s="29" t="str">
        <f>'114-1學生領取匯款現金表(已保護儲存格，僅T、U欄可填)'!R12</f>
        <v>7000021</v>
      </c>
      <c r="S12" s="29">
        <f>'114-1學生領取匯款現金表(已保護儲存格，僅T、U欄可填)'!S12</f>
        <v>0</v>
      </c>
      <c r="T12" s="16"/>
      <c r="U12" s="16"/>
      <c r="V12" s="31" t="str">
        <f>'114-1學生領取匯款現金表(已保護儲存格，僅T、U欄可填)'!V12</f>
        <v/>
      </c>
      <c r="W12" s="32"/>
    </row>
    <row r="13" spans="1:23" s="33" customFormat="1" ht="68.099999999999994" customHeight="1">
      <c r="A13" s="28" t="str">
        <f t="shared" si="0"/>
        <v>114學年度第二學期</v>
      </c>
      <c r="B13" s="27">
        <f>'114-1學生領取匯款現金表(已保護儲存格，僅T、U欄可填)'!B13</f>
        <v>0</v>
      </c>
      <c r="C13" s="27">
        <f>'114-1學生領取匯款現金表(已保護儲存格，僅T、U欄可填)'!C13</f>
        <v>0</v>
      </c>
      <c r="D13" s="43" t="str">
        <f>'114-1學生領取匯款現金表(已保護儲存格，僅T、U欄可填)'!D13</f>
        <v>8</v>
      </c>
      <c r="E13" s="29">
        <f>'114-1學生領取匯款現金表(已保護儲存格，僅T、U欄可填)'!E13</f>
        <v>0</v>
      </c>
      <c r="F13" s="29">
        <f>'114-1學生領取匯款現金表(已保護儲存格，僅T、U欄可填)'!F13</f>
        <v>0</v>
      </c>
      <c r="G13" s="29">
        <f>'114-1學生領取匯款現金表(已保護儲存格，僅T、U欄可填)'!G13</f>
        <v>0</v>
      </c>
      <c r="H13" s="29">
        <f>'114-1學生領取匯款現金表(已保護儲存格，僅T、U欄可填)'!H13</f>
        <v>0</v>
      </c>
      <c r="I13" s="29">
        <f>'114-1學生領取匯款現金表(已保護儲存格，僅T、U欄可填)'!I13</f>
        <v>0</v>
      </c>
      <c r="J13" s="29">
        <f>'114-1學生領取匯款現金表(已保護儲存格，僅T、U欄可填)'!J13</f>
        <v>0</v>
      </c>
      <c r="K13" s="29">
        <f>'114-1學生領取匯款現金表(已保護儲存格，僅T、U欄可填)'!K13</f>
        <v>0</v>
      </c>
      <c r="L13" s="29">
        <f>'114-1學生領取匯款現金表(已保護儲存格，僅T、U欄可填)'!L13</f>
        <v>0</v>
      </c>
      <c r="M13" s="29">
        <f>'114-1學生領取匯款現金表(已保護儲存格，僅T、U欄可填)'!M13</f>
        <v>0</v>
      </c>
      <c r="N13" s="29">
        <f>'114-1學生領取匯款現金表(已保護儲存格，僅T、U欄可填)'!N13</f>
        <v>0</v>
      </c>
      <c r="O13" s="29">
        <f>'114-1學生領取匯款現金表(已保護儲存格，僅T、U欄可填)'!O13</f>
        <v>0</v>
      </c>
      <c r="P13" s="29">
        <f>'114-1學生領取匯款現金表(已保護儲存格，僅T、U欄可填)'!P13</f>
        <v>0</v>
      </c>
      <c r="Q13" s="29">
        <f>'114-1學生領取匯款現金表(已保護儲存格，僅T、U欄可填)'!Q13</f>
        <v>0</v>
      </c>
      <c r="R13" s="29" t="str">
        <f>'114-1學生領取匯款現金表(已保護儲存格，僅T、U欄可填)'!R13</f>
        <v>7000021</v>
      </c>
      <c r="S13" s="29">
        <f>'114-1學生領取匯款現金表(已保護儲存格，僅T、U欄可填)'!S13</f>
        <v>0</v>
      </c>
      <c r="T13" s="16"/>
      <c r="U13" s="16"/>
      <c r="V13" s="31" t="str">
        <f>'114-1學生領取匯款現金表(已保護儲存格，僅T、U欄可填)'!V13</f>
        <v/>
      </c>
      <c r="W13" s="32"/>
    </row>
    <row r="14" spans="1:23" s="33" customFormat="1" ht="68.099999999999994" customHeight="1">
      <c r="A14" s="28" t="str">
        <f t="shared" si="0"/>
        <v>114學年度第二學期</v>
      </c>
      <c r="B14" s="27">
        <f>'114-1學生領取匯款現金表(已保護儲存格，僅T、U欄可填)'!B14</f>
        <v>0</v>
      </c>
      <c r="C14" s="27">
        <f>'114-1學生領取匯款現金表(已保護儲存格，僅T、U欄可填)'!C14</f>
        <v>0</v>
      </c>
      <c r="D14" s="43" t="str">
        <f>'114-1學生領取匯款現金表(已保護儲存格，僅T、U欄可填)'!D14</f>
        <v>9</v>
      </c>
      <c r="E14" s="29">
        <f>'114-1學生領取匯款現金表(已保護儲存格，僅T、U欄可填)'!E14</f>
        <v>0</v>
      </c>
      <c r="F14" s="29">
        <f>'114-1學生領取匯款現金表(已保護儲存格，僅T、U欄可填)'!F14</f>
        <v>0</v>
      </c>
      <c r="G14" s="29">
        <f>'114-1學生領取匯款現金表(已保護儲存格，僅T、U欄可填)'!G14</f>
        <v>0</v>
      </c>
      <c r="H14" s="29">
        <f>'114-1學生領取匯款現金表(已保護儲存格，僅T、U欄可填)'!H14</f>
        <v>0</v>
      </c>
      <c r="I14" s="29">
        <f>'114-1學生領取匯款現金表(已保護儲存格，僅T、U欄可填)'!I14</f>
        <v>0</v>
      </c>
      <c r="J14" s="29">
        <f>'114-1學生領取匯款現金表(已保護儲存格，僅T、U欄可填)'!J14</f>
        <v>0</v>
      </c>
      <c r="K14" s="29">
        <f>'114-1學生領取匯款現金表(已保護儲存格，僅T、U欄可填)'!K14</f>
        <v>0</v>
      </c>
      <c r="L14" s="29">
        <f>'114-1學生領取匯款現金表(已保護儲存格，僅T、U欄可填)'!L14</f>
        <v>0</v>
      </c>
      <c r="M14" s="29">
        <f>'114-1學生領取匯款現金表(已保護儲存格，僅T、U欄可填)'!M14</f>
        <v>0</v>
      </c>
      <c r="N14" s="29">
        <f>'114-1學生領取匯款現金表(已保護儲存格，僅T、U欄可填)'!N14</f>
        <v>0</v>
      </c>
      <c r="O14" s="29">
        <f>'114-1學生領取匯款現金表(已保護儲存格，僅T、U欄可填)'!O14</f>
        <v>0</v>
      </c>
      <c r="P14" s="29">
        <f>'114-1學生領取匯款現金表(已保護儲存格，僅T、U欄可填)'!P14</f>
        <v>0</v>
      </c>
      <c r="Q14" s="29">
        <f>'114-1學生領取匯款現金表(已保護儲存格，僅T、U欄可填)'!Q14</f>
        <v>0</v>
      </c>
      <c r="R14" s="29" t="str">
        <f>'114-1學生領取匯款現金表(已保護儲存格，僅T、U欄可填)'!R14</f>
        <v>7000021</v>
      </c>
      <c r="S14" s="29">
        <f>'114-1學生領取匯款現金表(已保護儲存格，僅T、U欄可填)'!S14</f>
        <v>0</v>
      </c>
      <c r="T14" s="16"/>
      <c r="U14" s="16"/>
      <c r="V14" s="31" t="str">
        <f>'114-1學生領取匯款現金表(已保護儲存格，僅T、U欄可填)'!V14</f>
        <v/>
      </c>
      <c r="W14" s="32"/>
    </row>
    <row r="15" spans="1:23" s="33" customFormat="1" ht="68.099999999999994" customHeight="1">
      <c r="A15" s="28" t="str">
        <f t="shared" si="0"/>
        <v>114學年度第二學期</v>
      </c>
      <c r="B15" s="27">
        <f>'114-1學生領取匯款現金表(已保護儲存格，僅T、U欄可填)'!B15</f>
        <v>0</v>
      </c>
      <c r="C15" s="27">
        <f>'114-1學生領取匯款現金表(已保護儲存格，僅T、U欄可填)'!C15</f>
        <v>0</v>
      </c>
      <c r="D15" s="43" t="str">
        <f>'114-1學生領取匯款現金表(已保護儲存格，僅T、U欄可填)'!D15</f>
        <v>10</v>
      </c>
      <c r="E15" s="29">
        <f>'114-1學生領取匯款現金表(已保護儲存格，僅T、U欄可填)'!E15</f>
        <v>0</v>
      </c>
      <c r="F15" s="29">
        <f>'114-1學生領取匯款現金表(已保護儲存格，僅T、U欄可填)'!F15</f>
        <v>0</v>
      </c>
      <c r="G15" s="29">
        <f>'114-1學生領取匯款現金表(已保護儲存格，僅T、U欄可填)'!G15</f>
        <v>0</v>
      </c>
      <c r="H15" s="29">
        <f>'114-1學生領取匯款現金表(已保護儲存格，僅T、U欄可填)'!H15</f>
        <v>0</v>
      </c>
      <c r="I15" s="29">
        <f>'114-1學生領取匯款現金表(已保護儲存格，僅T、U欄可填)'!I15</f>
        <v>0</v>
      </c>
      <c r="J15" s="29">
        <f>'114-1學生領取匯款現金表(已保護儲存格，僅T、U欄可填)'!J15</f>
        <v>0</v>
      </c>
      <c r="K15" s="29">
        <f>'114-1學生領取匯款現金表(已保護儲存格，僅T、U欄可填)'!K15</f>
        <v>0</v>
      </c>
      <c r="L15" s="29">
        <f>'114-1學生領取匯款現金表(已保護儲存格，僅T、U欄可填)'!L15</f>
        <v>0</v>
      </c>
      <c r="M15" s="29">
        <f>'114-1學生領取匯款現金表(已保護儲存格，僅T、U欄可填)'!M15</f>
        <v>0</v>
      </c>
      <c r="N15" s="29">
        <f>'114-1學生領取匯款現金表(已保護儲存格，僅T、U欄可填)'!N15</f>
        <v>0</v>
      </c>
      <c r="O15" s="29">
        <f>'114-1學生領取匯款現金表(已保護儲存格，僅T、U欄可填)'!O15</f>
        <v>0</v>
      </c>
      <c r="P15" s="29">
        <f>'114-1學生領取匯款現金表(已保護儲存格，僅T、U欄可填)'!P15</f>
        <v>0</v>
      </c>
      <c r="Q15" s="29">
        <f>'114-1學生領取匯款現金表(已保護儲存格，僅T、U欄可填)'!Q15</f>
        <v>0</v>
      </c>
      <c r="R15" s="29" t="str">
        <f>'114-1學生領取匯款現金表(已保護儲存格，僅T、U欄可填)'!R15</f>
        <v>7000021</v>
      </c>
      <c r="S15" s="29">
        <f>'114-1學生領取匯款現金表(已保護儲存格，僅T、U欄可填)'!S15</f>
        <v>0</v>
      </c>
      <c r="T15" s="16"/>
      <c r="U15" s="16"/>
      <c r="V15" s="31" t="str">
        <f>'114-1學生領取匯款現金表(已保護儲存格，僅T、U欄可填)'!V15</f>
        <v/>
      </c>
      <c r="W15" s="32"/>
    </row>
    <row r="16" spans="1:23" s="33" customFormat="1" ht="68.099999999999994" customHeight="1">
      <c r="A16" s="28" t="str">
        <f t="shared" si="0"/>
        <v>114學年度第二學期</v>
      </c>
      <c r="B16" s="27">
        <f>'114-1學生領取匯款現金表(已保護儲存格，僅T、U欄可填)'!B16</f>
        <v>0</v>
      </c>
      <c r="C16" s="27">
        <f>'114-1學生領取匯款現金表(已保護儲存格，僅T、U欄可填)'!C16</f>
        <v>0</v>
      </c>
      <c r="D16" s="43" t="str">
        <f>'114-1學生領取匯款現金表(已保護儲存格，僅T、U欄可填)'!D16</f>
        <v>11</v>
      </c>
      <c r="E16" s="29">
        <f>'114-1學生領取匯款現金表(已保護儲存格，僅T、U欄可填)'!E16</f>
        <v>0</v>
      </c>
      <c r="F16" s="29">
        <f>'114-1學生領取匯款現金表(已保護儲存格，僅T、U欄可填)'!F16</f>
        <v>0</v>
      </c>
      <c r="G16" s="29">
        <f>'114-1學生領取匯款現金表(已保護儲存格，僅T、U欄可填)'!G16</f>
        <v>0</v>
      </c>
      <c r="H16" s="29">
        <f>'114-1學生領取匯款現金表(已保護儲存格，僅T、U欄可填)'!H16</f>
        <v>0</v>
      </c>
      <c r="I16" s="29">
        <f>'114-1學生領取匯款現金表(已保護儲存格，僅T、U欄可填)'!I16</f>
        <v>0</v>
      </c>
      <c r="J16" s="29">
        <f>'114-1學生領取匯款現金表(已保護儲存格，僅T、U欄可填)'!J16</f>
        <v>0</v>
      </c>
      <c r="K16" s="29">
        <f>'114-1學生領取匯款現金表(已保護儲存格，僅T、U欄可填)'!K16</f>
        <v>0</v>
      </c>
      <c r="L16" s="29">
        <f>'114-1學生領取匯款現金表(已保護儲存格，僅T、U欄可填)'!L16</f>
        <v>0</v>
      </c>
      <c r="M16" s="29">
        <f>'114-1學生領取匯款現金表(已保護儲存格，僅T、U欄可填)'!M16</f>
        <v>0</v>
      </c>
      <c r="N16" s="29">
        <f>'114-1學生領取匯款現金表(已保護儲存格，僅T、U欄可填)'!N16</f>
        <v>0</v>
      </c>
      <c r="O16" s="29">
        <f>'114-1學生領取匯款現金表(已保護儲存格，僅T、U欄可填)'!O16</f>
        <v>0</v>
      </c>
      <c r="P16" s="29">
        <f>'114-1學生領取匯款現金表(已保護儲存格，僅T、U欄可填)'!P16</f>
        <v>0</v>
      </c>
      <c r="Q16" s="29">
        <f>'114-1學生領取匯款現金表(已保護儲存格，僅T、U欄可填)'!Q16</f>
        <v>0</v>
      </c>
      <c r="R16" s="29" t="str">
        <f>'114-1學生領取匯款現金表(已保護儲存格，僅T、U欄可填)'!R16</f>
        <v>7000021</v>
      </c>
      <c r="S16" s="29">
        <f>'114-1學生領取匯款現金表(已保護儲存格，僅T、U欄可填)'!S16</f>
        <v>0</v>
      </c>
      <c r="T16" s="16"/>
      <c r="U16" s="16"/>
      <c r="V16" s="31" t="str">
        <f>'114-1學生領取匯款現金表(已保護儲存格，僅T、U欄可填)'!V16</f>
        <v/>
      </c>
      <c r="W16" s="32"/>
    </row>
    <row r="17" spans="1:23" s="33" customFormat="1" ht="68.099999999999994" customHeight="1">
      <c r="A17" s="28" t="str">
        <f t="shared" si="0"/>
        <v>114學年度第二學期</v>
      </c>
      <c r="B17" s="27">
        <f>'114-1學生領取匯款現金表(已保護儲存格，僅T、U欄可填)'!B17</f>
        <v>0</v>
      </c>
      <c r="C17" s="27">
        <f>'114-1學生領取匯款現金表(已保護儲存格，僅T、U欄可填)'!C17</f>
        <v>0</v>
      </c>
      <c r="D17" s="43" t="str">
        <f>'114-1學生領取匯款現金表(已保護儲存格，僅T、U欄可填)'!D17</f>
        <v>12</v>
      </c>
      <c r="E17" s="29">
        <f>'114-1學生領取匯款現金表(已保護儲存格，僅T、U欄可填)'!E17</f>
        <v>0</v>
      </c>
      <c r="F17" s="29">
        <f>'114-1學生領取匯款現金表(已保護儲存格，僅T、U欄可填)'!F17</f>
        <v>0</v>
      </c>
      <c r="G17" s="29">
        <f>'114-1學生領取匯款現金表(已保護儲存格，僅T、U欄可填)'!G17</f>
        <v>0</v>
      </c>
      <c r="H17" s="29">
        <f>'114-1學生領取匯款現金表(已保護儲存格，僅T、U欄可填)'!H17</f>
        <v>0</v>
      </c>
      <c r="I17" s="29">
        <f>'114-1學生領取匯款現金表(已保護儲存格，僅T、U欄可填)'!I17</f>
        <v>0</v>
      </c>
      <c r="J17" s="29">
        <f>'114-1學生領取匯款現金表(已保護儲存格，僅T、U欄可填)'!J17</f>
        <v>0</v>
      </c>
      <c r="K17" s="29">
        <f>'114-1學生領取匯款現金表(已保護儲存格，僅T、U欄可填)'!K17</f>
        <v>0</v>
      </c>
      <c r="L17" s="29">
        <f>'114-1學生領取匯款現金表(已保護儲存格，僅T、U欄可填)'!L17</f>
        <v>0</v>
      </c>
      <c r="M17" s="29">
        <f>'114-1學生領取匯款現金表(已保護儲存格，僅T、U欄可填)'!M17</f>
        <v>0</v>
      </c>
      <c r="N17" s="29">
        <f>'114-1學生領取匯款現金表(已保護儲存格，僅T、U欄可填)'!N17</f>
        <v>0</v>
      </c>
      <c r="O17" s="29">
        <f>'114-1學生領取匯款現金表(已保護儲存格，僅T、U欄可填)'!O17</f>
        <v>0</v>
      </c>
      <c r="P17" s="29">
        <f>'114-1學生領取匯款現金表(已保護儲存格，僅T、U欄可填)'!P17</f>
        <v>0</v>
      </c>
      <c r="Q17" s="29">
        <f>'114-1學生領取匯款現金表(已保護儲存格，僅T、U欄可填)'!Q17</f>
        <v>0</v>
      </c>
      <c r="R17" s="29" t="str">
        <f>'114-1學生領取匯款現金表(已保護儲存格，僅T、U欄可填)'!R17</f>
        <v>7000021</v>
      </c>
      <c r="S17" s="29">
        <f>'114-1學生領取匯款現金表(已保護儲存格，僅T、U欄可填)'!S17</f>
        <v>0</v>
      </c>
      <c r="T17" s="16"/>
      <c r="U17" s="16"/>
      <c r="V17" s="31" t="str">
        <f>'114-1學生領取匯款現金表(已保護儲存格，僅T、U欄可填)'!V17</f>
        <v/>
      </c>
      <c r="W17" s="32"/>
    </row>
    <row r="18" spans="1:23" s="33" customFormat="1" ht="68.099999999999994" customHeight="1">
      <c r="A18" s="28" t="str">
        <f t="shared" si="0"/>
        <v>114學年度第二學期</v>
      </c>
      <c r="B18" s="27">
        <f>'114-1學生領取匯款現金表(已保護儲存格，僅T、U欄可填)'!B18</f>
        <v>0</v>
      </c>
      <c r="C18" s="27">
        <f>'114-1學生領取匯款現金表(已保護儲存格，僅T、U欄可填)'!C18</f>
        <v>0</v>
      </c>
      <c r="D18" s="43" t="str">
        <f>'114-1學生領取匯款現金表(已保護儲存格，僅T、U欄可填)'!D18</f>
        <v>13</v>
      </c>
      <c r="E18" s="29">
        <f>'114-1學生領取匯款現金表(已保護儲存格，僅T、U欄可填)'!E18</f>
        <v>0</v>
      </c>
      <c r="F18" s="29">
        <f>'114-1學生領取匯款現金表(已保護儲存格，僅T、U欄可填)'!F18</f>
        <v>0</v>
      </c>
      <c r="G18" s="29">
        <f>'114-1學生領取匯款現金表(已保護儲存格，僅T、U欄可填)'!G18</f>
        <v>0</v>
      </c>
      <c r="H18" s="29">
        <f>'114-1學生領取匯款現金表(已保護儲存格，僅T、U欄可填)'!H18</f>
        <v>0</v>
      </c>
      <c r="I18" s="29">
        <f>'114-1學生領取匯款現金表(已保護儲存格，僅T、U欄可填)'!I18</f>
        <v>0</v>
      </c>
      <c r="J18" s="29">
        <f>'114-1學生領取匯款現金表(已保護儲存格，僅T、U欄可填)'!J18</f>
        <v>0</v>
      </c>
      <c r="K18" s="29">
        <f>'114-1學生領取匯款現金表(已保護儲存格，僅T、U欄可填)'!K18</f>
        <v>0</v>
      </c>
      <c r="L18" s="29">
        <f>'114-1學生領取匯款現金表(已保護儲存格，僅T、U欄可填)'!L18</f>
        <v>0</v>
      </c>
      <c r="M18" s="29">
        <f>'114-1學生領取匯款現金表(已保護儲存格，僅T、U欄可填)'!M18</f>
        <v>0</v>
      </c>
      <c r="N18" s="29">
        <f>'114-1學生領取匯款現金表(已保護儲存格，僅T、U欄可填)'!N18</f>
        <v>0</v>
      </c>
      <c r="O18" s="29">
        <f>'114-1學生領取匯款現金表(已保護儲存格，僅T、U欄可填)'!O18</f>
        <v>0</v>
      </c>
      <c r="P18" s="29">
        <f>'114-1學生領取匯款現金表(已保護儲存格，僅T、U欄可填)'!P18</f>
        <v>0</v>
      </c>
      <c r="Q18" s="29">
        <f>'114-1學生領取匯款現金表(已保護儲存格，僅T、U欄可填)'!Q18</f>
        <v>0</v>
      </c>
      <c r="R18" s="29" t="str">
        <f>'114-1學生領取匯款現金表(已保護儲存格，僅T、U欄可填)'!R18</f>
        <v>7000021</v>
      </c>
      <c r="S18" s="29">
        <f>'114-1學生領取匯款現金表(已保護儲存格，僅T、U欄可填)'!S18</f>
        <v>0</v>
      </c>
      <c r="T18" s="16"/>
      <c r="U18" s="16"/>
      <c r="V18" s="31" t="str">
        <f>'114-1學生領取匯款現金表(已保護儲存格，僅T、U欄可填)'!V18</f>
        <v/>
      </c>
      <c r="W18" s="32"/>
    </row>
    <row r="19" spans="1:23" s="33" customFormat="1" ht="68.099999999999994" customHeight="1">
      <c r="A19" s="28" t="str">
        <f t="shared" si="0"/>
        <v>114學年度第二學期</v>
      </c>
      <c r="B19" s="27">
        <f>'114-1學生領取匯款現金表(已保護儲存格，僅T、U欄可填)'!B19</f>
        <v>0</v>
      </c>
      <c r="C19" s="27">
        <f>'114-1學生領取匯款現金表(已保護儲存格，僅T、U欄可填)'!C19</f>
        <v>0</v>
      </c>
      <c r="D19" s="43" t="str">
        <f>'114-1學生領取匯款現金表(已保護儲存格，僅T、U欄可填)'!D19</f>
        <v>14</v>
      </c>
      <c r="E19" s="29">
        <f>'114-1學生領取匯款現金表(已保護儲存格，僅T、U欄可填)'!E19</f>
        <v>0</v>
      </c>
      <c r="F19" s="29">
        <f>'114-1學生領取匯款現金表(已保護儲存格，僅T、U欄可填)'!F19</f>
        <v>0</v>
      </c>
      <c r="G19" s="29">
        <f>'114-1學生領取匯款現金表(已保護儲存格，僅T、U欄可填)'!G19</f>
        <v>0</v>
      </c>
      <c r="H19" s="29">
        <f>'114-1學生領取匯款現金表(已保護儲存格，僅T、U欄可填)'!H19</f>
        <v>0</v>
      </c>
      <c r="I19" s="29">
        <f>'114-1學生領取匯款現金表(已保護儲存格，僅T、U欄可填)'!I19</f>
        <v>0</v>
      </c>
      <c r="J19" s="29">
        <f>'114-1學生領取匯款現金表(已保護儲存格，僅T、U欄可填)'!J19</f>
        <v>0</v>
      </c>
      <c r="K19" s="29">
        <f>'114-1學生領取匯款現金表(已保護儲存格，僅T、U欄可填)'!K19</f>
        <v>0</v>
      </c>
      <c r="L19" s="29">
        <f>'114-1學生領取匯款現金表(已保護儲存格，僅T、U欄可填)'!L19</f>
        <v>0</v>
      </c>
      <c r="M19" s="29">
        <f>'114-1學生領取匯款現金表(已保護儲存格，僅T、U欄可填)'!M19</f>
        <v>0</v>
      </c>
      <c r="N19" s="29">
        <f>'114-1學生領取匯款現金表(已保護儲存格，僅T、U欄可填)'!N19</f>
        <v>0</v>
      </c>
      <c r="O19" s="29">
        <f>'114-1學生領取匯款現金表(已保護儲存格，僅T、U欄可填)'!O19</f>
        <v>0</v>
      </c>
      <c r="P19" s="29">
        <f>'114-1學生領取匯款現金表(已保護儲存格，僅T、U欄可填)'!P19</f>
        <v>0</v>
      </c>
      <c r="Q19" s="29">
        <f>'114-1學生領取匯款現金表(已保護儲存格，僅T、U欄可填)'!Q19</f>
        <v>0</v>
      </c>
      <c r="R19" s="29" t="str">
        <f>'114-1學生領取匯款現金表(已保護儲存格，僅T、U欄可填)'!R19</f>
        <v>7000021</v>
      </c>
      <c r="S19" s="29">
        <f>'114-1學生領取匯款現金表(已保護儲存格，僅T、U欄可填)'!S19</f>
        <v>0</v>
      </c>
      <c r="T19" s="16"/>
      <c r="U19" s="16"/>
      <c r="V19" s="31" t="str">
        <f>'114-1學生領取匯款現金表(已保護儲存格，僅T、U欄可填)'!V19</f>
        <v/>
      </c>
      <c r="W19" s="32"/>
    </row>
    <row r="20" spans="1:23" s="33" customFormat="1" ht="68.099999999999994" customHeight="1">
      <c r="A20" s="28" t="str">
        <f t="shared" si="0"/>
        <v>114學年度第二學期</v>
      </c>
      <c r="B20" s="27">
        <f>'114-1學生領取匯款現金表(已保護儲存格，僅T、U欄可填)'!B20</f>
        <v>0</v>
      </c>
      <c r="C20" s="27">
        <f>'114-1學生領取匯款現金表(已保護儲存格，僅T、U欄可填)'!C20</f>
        <v>0</v>
      </c>
      <c r="D20" s="43" t="str">
        <f>'114-1學生領取匯款現金表(已保護儲存格，僅T、U欄可填)'!D20</f>
        <v>15</v>
      </c>
      <c r="E20" s="29">
        <f>'114-1學生領取匯款現金表(已保護儲存格，僅T、U欄可填)'!E20</f>
        <v>0</v>
      </c>
      <c r="F20" s="29">
        <f>'114-1學生領取匯款現金表(已保護儲存格，僅T、U欄可填)'!F20</f>
        <v>0</v>
      </c>
      <c r="G20" s="29">
        <f>'114-1學生領取匯款現金表(已保護儲存格，僅T、U欄可填)'!G20</f>
        <v>0</v>
      </c>
      <c r="H20" s="29">
        <f>'114-1學生領取匯款現金表(已保護儲存格，僅T、U欄可填)'!H20</f>
        <v>0</v>
      </c>
      <c r="I20" s="29">
        <f>'114-1學生領取匯款現金表(已保護儲存格，僅T、U欄可填)'!I20</f>
        <v>0</v>
      </c>
      <c r="J20" s="29">
        <f>'114-1學生領取匯款現金表(已保護儲存格，僅T、U欄可填)'!J20</f>
        <v>0</v>
      </c>
      <c r="K20" s="29">
        <f>'114-1學生領取匯款現金表(已保護儲存格，僅T、U欄可填)'!K20</f>
        <v>0</v>
      </c>
      <c r="L20" s="29">
        <f>'114-1學生領取匯款現金表(已保護儲存格，僅T、U欄可填)'!L20</f>
        <v>0</v>
      </c>
      <c r="M20" s="29">
        <f>'114-1學生領取匯款現金表(已保護儲存格，僅T、U欄可填)'!M20</f>
        <v>0</v>
      </c>
      <c r="N20" s="29">
        <f>'114-1學生領取匯款現金表(已保護儲存格，僅T、U欄可填)'!N20</f>
        <v>0</v>
      </c>
      <c r="O20" s="29">
        <f>'114-1學生領取匯款現金表(已保護儲存格，僅T、U欄可填)'!O20</f>
        <v>0</v>
      </c>
      <c r="P20" s="29">
        <f>'114-1學生領取匯款現金表(已保護儲存格，僅T、U欄可填)'!P20</f>
        <v>0</v>
      </c>
      <c r="Q20" s="29">
        <f>'114-1學生領取匯款現金表(已保護儲存格，僅T、U欄可填)'!Q20</f>
        <v>0</v>
      </c>
      <c r="R20" s="29" t="str">
        <f>'114-1學生領取匯款現金表(已保護儲存格，僅T、U欄可填)'!R20</f>
        <v>7000021</v>
      </c>
      <c r="S20" s="29">
        <f>'114-1學生領取匯款現金表(已保護儲存格，僅T、U欄可填)'!S20</f>
        <v>0</v>
      </c>
      <c r="T20" s="16"/>
      <c r="U20" s="16"/>
      <c r="V20" s="31" t="str">
        <f>'114-1學生領取匯款現金表(已保護儲存格，僅T、U欄可填)'!V20</f>
        <v/>
      </c>
      <c r="W20" s="32"/>
    </row>
    <row r="21" spans="1:23" s="33" customFormat="1" ht="68.099999999999994" customHeight="1">
      <c r="A21" s="28" t="str">
        <f t="shared" si="0"/>
        <v>114學年度第二學期</v>
      </c>
      <c r="B21" s="27">
        <f>'114-1學生領取匯款現金表(已保護儲存格，僅T、U欄可填)'!B21</f>
        <v>0</v>
      </c>
      <c r="C21" s="27">
        <f>'114-1學生領取匯款現金表(已保護儲存格，僅T、U欄可填)'!C21</f>
        <v>0</v>
      </c>
      <c r="D21" s="43" t="str">
        <f>'114-1學生領取匯款現金表(已保護儲存格，僅T、U欄可填)'!D21</f>
        <v>16</v>
      </c>
      <c r="E21" s="29">
        <f>'114-1學生領取匯款現金表(已保護儲存格，僅T、U欄可填)'!E21</f>
        <v>0</v>
      </c>
      <c r="F21" s="29">
        <f>'114-1學生領取匯款現金表(已保護儲存格，僅T、U欄可填)'!F21</f>
        <v>0</v>
      </c>
      <c r="G21" s="29">
        <f>'114-1學生領取匯款現金表(已保護儲存格，僅T、U欄可填)'!G21</f>
        <v>0</v>
      </c>
      <c r="H21" s="29">
        <f>'114-1學生領取匯款現金表(已保護儲存格，僅T、U欄可填)'!H21</f>
        <v>0</v>
      </c>
      <c r="I21" s="29">
        <f>'114-1學生領取匯款現金表(已保護儲存格，僅T、U欄可填)'!I21</f>
        <v>0</v>
      </c>
      <c r="J21" s="29">
        <f>'114-1學生領取匯款現金表(已保護儲存格，僅T、U欄可填)'!J21</f>
        <v>0</v>
      </c>
      <c r="K21" s="29">
        <f>'114-1學生領取匯款現金表(已保護儲存格，僅T、U欄可填)'!K21</f>
        <v>0</v>
      </c>
      <c r="L21" s="29">
        <f>'114-1學生領取匯款現金表(已保護儲存格，僅T、U欄可填)'!L21</f>
        <v>0</v>
      </c>
      <c r="M21" s="29">
        <f>'114-1學生領取匯款現金表(已保護儲存格，僅T、U欄可填)'!M21</f>
        <v>0</v>
      </c>
      <c r="N21" s="29">
        <f>'114-1學生領取匯款現金表(已保護儲存格，僅T、U欄可填)'!N21</f>
        <v>0</v>
      </c>
      <c r="O21" s="29">
        <f>'114-1學生領取匯款現金表(已保護儲存格，僅T、U欄可填)'!O21</f>
        <v>0</v>
      </c>
      <c r="P21" s="29">
        <f>'114-1學生領取匯款現金表(已保護儲存格，僅T、U欄可填)'!P21</f>
        <v>0</v>
      </c>
      <c r="Q21" s="29">
        <f>'114-1學生領取匯款現金表(已保護儲存格，僅T、U欄可填)'!Q21</f>
        <v>0</v>
      </c>
      <c r="R21" s="29" t="str">
        <f>'114-1學生領取匯款現金表(已保護儲存格，僅T、U欄可填)'!R21</f>
        <v>7000021</v>
      </c>
      <c r="S21" s="29">
        <f>'114-1學生領取匯款現金表(已保護儲存格，僅T、U欄可填)'!S21</f>
        <v>0</v>
      </c>
      <c r="T21" s="16"/>
      <c r="U21" s="16"/>
      <c r="V21" s="31" t="str">
        <f>'114-1學生領取匯款現金表(已保護儲存格，僅T、U欄可填)'!V21</f>
        <v/>
      </c>
      <c r="W21" s="32"/>
    </row>
    <row r="22" spans="1:23" s="33" customFormat="1" ht="68.099999999999994" customHeight="1">
      <c r="A22" s="28" t="str">
        <f t="shared" si="0"/>
        <v>114學年度第二學期</v>
      </c>
      <c r="B22" s="27">
        <f>'114-1學生領取匯款現金表(已保護儲存格，僅T、U欄可填)'!B22</f>
        <v>0</v>
      </c>
      <c r="C22" s="27">
        <f>'114-1學生領取匯款現金表(已保護儲存格，僅T、U欄可填)'!C22</f>
        <v>0</v>
      </c>
      <c r="D22" s="43" t="str">
        <f>'114-1學生領取匯款現金表(已保護儲存格，僅T、U欄可填)'!D22</f>
        <v>17</v>
      </c>
      <c r="E22" s="29">
        <f>'114-1學生領取匯款現金表(已保護儲存格，僅T、U欄可填)'!E22</f>
        <v>0</v>
      </c>
      <c r="F22" s="29">
        <f>'114-1學生領取匯款現金表(已保護儲存格，僅T、U欄可填)'!F22</f>
        <v>0</v>
      </c>
      <c r="G22" s="29">
        <f>'114-1學生領取匯款現金表(已保護儲存格，僅T、U欄可填)'!G22</f>
        <v>0</v>
      </c>
      <c r="H22" s="29">
        <f>'114-1學生領取匯款現金表(已保護儲存格，僅T、U欄可填)'!H22</f>
        <v>0</v>
      </c>
      <c r="I22" s="29">
        <f>'114-1學生領取匯款現金表(已保護儲存格，僅T、U欄可填)'!I22</f>
        <v>0</v>
      </c>
      <c r="J22" s="29">
        <f>'114-1學生領取匯款現金表(已保護儲存格，僅T、U欄可填)'!J22</f>
        <v>0</v>
      </c>
      <c r="K22" s="29">
        <f>'114-1學生領取匯款現金表(已保護儲存格，僅T、U欄可填)'!K22</f>
        <v>0</v>
      </c>
      <c r="L22" s="29">
        <f>'114-1學生領取匯款現金表(已保護儲存格，僅T、U欄可填)'!L22</f>
        <v>0</v>
      </c>
      <c r="M22" s="29">
        <f>'114-1學生領取匯款現金表(已保護儲存格，僅T、U欄可填)'!M22</f>
        <v>0</v>
      </c>
      <c r="N22" s="29">
        <f>'114-1學生領取匯款現金表(已保護儲存格，僅T、U欄可填)'!N22</f>
        <v>0</v>
      </c>
      <c r="O22" s="29">
        <f>'114-1學生領取匯款現金表(已保護儲存格，僅T、U欄可填)'!O22</f>
        <v>0</v>
      </c>
      <c r="P22" s="29">
        <f>'114-1學生領取匯款現金表(已保護儲存格，僅T、U欄可填)'!P22</f>
        <v>0</v>
      </c>
      <c r="Q22" s="29">
        <f>'114-1學生領取匯款現金表(已保護儲存格，僅T、U欄可填)'!Q22</f>
        <v>0</v>
      </c>
      <c r="R22" s="29" t="str">
        <f>'114-1學生領取匯款現金表(已保護儲存格，僅T、U欄可填)'!R22</f>
        <v>7000021</v>
      </c>
      <c r="S22" s="29">
        <f>'114-1學生領取匯款現金表(已保護儲存格，僅T、U欄可填)'!S22</f>
        <v>0</v>
      </c>
      <c r="T22" s="16"/>
      <c r="U22" s="16"/>
      <c r="V22" s="31" t="str">
        <f>'114-1學生領取匯款現金表(已保護儲存格，僅T、U欄可填)'!V22</f>
        <v/>
      </c>
      <c r="W22" s="32"/>
    </row>
    <row r="23" spans="1:23" s="33" customFormat="1" ht="68.099999999999994" customHeight="1">
      <c r="A23" s="28" t="str">
        <f t="shared" si="0"/>
        <v>114學年度第二學期</v>
      </c>
      <c r="B23" s="27">
        <f>'114-1學生領取匯款現金表(已保護儲存格，僅T、U欄可填)'!B23</f>
        <v>0</v>
      </c>
      <c r="C23" s="27">
        <f>'114-1學生領取匯款現金表(已保護儲存格，僅T、U欄可填)'!C23</f>
        <v>0</v>
      </c>
      <c r="D23" s="43" t="str">
        <f>'114-1學生領取匯款現金表(已保護儲存格，僅T、U欄可填)'!D23</f>
        <v>18</v>
      </c>
      <c r="E23" s="29">
        <f>'114-1學生領取匯款現金表(已保護儲存格，僅T、U欄可填)'!E23</f>
        <v>0</v>
      </c>
      <c r="F23" s="29">
        <f>'114-1學生領取匯款現金表(已保護儲存格，僅T、U欄可填)'!F23</f>
        <v>0</v>
      </c>
      <c r="G23" s="29">
        <f>'114-1學生領取匯款現金表(已保護儲存格，僅T、U欄可填)'!G23</f>
        <v>0</v>
      </c>
      <c r="H23" s="29">
        <f>'114-1學生領取匯款現金表(已保護儲存格，僅T、U欄可填)'!H23</f>
        <v>0</v>
      </c>
      <c r="I23" s="29">
        <f>'114-1學生領取匯款現金表(已保護儲存格，僅T、U欄可填)'!I23</f>
        <v>0</v>
      </c>
      <c r="J23" s="29">
        <f>'114-1學生領取匯款現金表(已保護儲存格，僅T、U欄可填)'!J23</f>
        <v>0</v>
      </c>
      <c r="K23" s="29">
        <f>'114-1學生領取匯款現金表(已保護儲存格，僅T、U欄可填)'!K23</f>
        <v>0</v>
      </c>
      <c r="L23" s="29">
        <f>'114-1學生領取匯款現金表(已保護儲存格，僅T、U欄可填)'!L23</f>
        <v>0</v>
      </c>
      <c r="M23" s="29">
        <f>'114-1學生領取匯款現金表(已保護儲存格，僅T、U欄可填)'!M23</f>
        <v>0</v>
      </c>
      <c r="N23" s="29">
        <f>'114-1學生領取匯款現金表(已保護儲存格，僅T、U欄可填)'!N23</f>
        <v>0</v>
      </c>
      <c r="O23" s="29">
        <f>'114-1學生領取匯款現金表(已保護儲存格，僅T、U欄可填)'!O23</f>
        <v>0</v>
      </c>
      <c r="P23" s="29">
        <f>'114-1學生領取匯款現金表(已保護儲存格，僅T、U欄可填)'!P23</f>
        <v>0</v>
      </c>
      <c r="Q23" s="29">
        <f>'114-1學生領取匯款現金表(已保護儲存格，僅T、U欄可填)'!Q23</f>
        <v>0</v>
      </c>
      <c r="R23" s="29" t="str">
        <f>'114-1學生領取匯款現金表(已保護儲存格，僅T、U欄可填)'!R23</f>
        <v>7000021</v>
      </c>
      <c r="S23" s="29">
        <f>'114-1學生領取匯款現金表(已保護儲存格，僅T、U欄可填)'!S23</f>
        <v>0</v>
      </c>
      <c r="T23" s="16"/>
      <c r="U23" s="16"/>
      <c r="V23" s="31" t="str">
        <f>'114-1學生領取匯款現金表(已保護儲存格，僅T、U欄可填)'!V23</f>
        <v/>
      </c>
      <c r="W23" s="32"/>
    </row>
    <row r="24" spans="1:23" s="33" customFormat="1" ht="68.099999999999994" customHeight="1">
      <c r="A24" s="28" t="str">
        <f t="shared" si="0"/>
        <v>114學年度第二學期</v>
      </c>
      <c r="B24" s="27">
        <f>'114-1學生領取匯款現金表(已保護儲存格，僅T、U欄可填)'!B24</f>
        <v>0</v>
      </c>
      <c r="C24" s="27">
        <f>'114-1學生領取匯款現金表(已保護儲存格，僅T、U欄可填)'!C24</f>
        <v>0</v>
      </c>
      <c r="D24" s="43" t="str">
        <f>'114-1學生領取匯款現金表(已保護儲存格，僅T、U欄可填)'!D24</f>
        <v>19</v>
      </c>
      <c r="E24" s="29">
        <f>'114-1學生領取匯款現金表(已保護儲存格，僅T、U欄可填)'!E24</f>
        <v>0</v>
      </c>
      <c r="F24" s="29">
        <f>'114-1學生領取匯款現金表(已保護儲存格，僅T、U欄可填)'!F24</f>
        <v>0</v>
      </c>
      <c r="G24" s="29">
        <f>'114-1學生領取匯款現金表(已保護儲存格，僅T、U欄可填)'!G24</f>
        <v>0</v>
      </c>
      <c r="H24" s="29">
        <f>'114-1學生領取匯款現金表(已保護儲存格，僅T、U欄可填)'!H24</f>
        <v>0</v>
      </c>
      <c r="I24" s="29">
        <f>'114-1學生領取匯款現金表(已保護儲存格，僅T、U欄可填)'!I24</f>
        <v>0</v>
      </c>
      <c r="J24" s="29">
        <f>'114-1學生領取匯款現金表(已保護儲存格，僅T、U欄可填)'!J24</f>
        <v>0</v>
      </c>
      <c r="K24" s="29">
        <f>'114-1學生領取匯款現金表(已保護儲存格，僅T、U欄可填)'!K24</f>
        <v>0</v>
      </c>
      <c r="L24" s="29">
        <f>'114-1學生領取匯款現金表(已保護儲存格，僅T、U欄可填)'!L24</f>
        <v>0</v>
      </c>
      <c r="M24" s="29">
        <f>'114-1學生領取匯款現金表(已保護儲存格，僅T、U欄可填)'!M24</f>
        <v>0</v>
      </c>
      <c r="N24" s="29">
        <f>'114-1學生領取匯款現金表(已保護儲存格，僅T、U欄可填)'!N24</f>
        <v>0</v>
      </c>
      <c r="O24" s="29">
        <f>'114-1學生領取匯款現金表(已保護儲存格，僅T、U欄可填)'!O24</f>
        <v>0</v>
      </c>
      <c r="P24" s="29">
        <f>'114-1學生領取匯款現金表(已保護儲存格，僅T、U欄可填)'!P24</f>
        <v>0</v>
      </c>
      <c r="Q24" s="29">
        <f>'114-1學生領取匯款現金表(已保護儲存格，僅T、U欄可填)'!Q24</f>
        <v>0</v>
      </c>
      <c r="R24" s="29" t="str">
        <f>'114-1學生領取匯款現金表(已保護儲存格，僅T、U欄可填)'!R24</f>
        <v>7000021</v>
      </c>
      <c r="S24" s="29">
        <f>'114-1學生領取匯款現金表(已保護儲存格，僅T、U欄可填)'!S24</f>
        <v>0</v>
      </c>
      <c r="T24" s="16"/>
      <c r="U24" s="16"/>
      <c r="V24" s="31" t="str">
        <f>'114-1學生領取匯款現金表(已保護儲存格，僅T、U欄可填)'!V24</f>
        <v/>
      </c>
      <c r="W24" s="32"/>
    </row>
    <row r="25" spans="1:23" s="17" customFormat="1" ht="68.099999999999994" customHeight="1">
      <c r="A25" s="28" t="str">
        <f t="shared" si="0"/>
        <v>114學年度第二學期</v>
      </c>
      <c r="B25" s="27">
        <f>'114-1學生領取匯款現金表(已保護儲存格，僅T、U欄可填)'!B25</f>
        <v>0</v>
      </c>
      <c r="C25" s="27">
        <f>'114-1學生領取匯款現金表(已保護儲存格，僅T、U欄可填)'!C25</f>
        <v>0</v>
      </c>
      <c r="D25" s="43" t="str">
        <f>'114-1學生領取匯款現金表(已保護儲存格，僅T、U欄可填)'!D25</f>
        <v>20</v>
      </c>
      <c r="E25" s="29">
        <f>'114-1學生領取匯款現金表(已保護儲存格，僅T、U欄可填)'!E25</f>
        <v>0</v>
      </c>
      <c r="F25" s="29">
        <f>'114-1學生領取匯款現金表(已保護儲存格，僅T、U欄可填)'!F25</f>
        <v>0</v>
      </c>
      <c r="G25" s="29">
        <f>'114-1學生領取匯款現金表(已保護儲存格，僅T、U欄可填)'!G25</f>
        <v>0</v>
      </c>
      <c r="H25" s="29">
        <f>'114-1學生領取匯款現金表(已保護儲存格，僅T、U欄可填)'!H25</f>
        <v>0</v>
      </c>
      <c r="I25" s="29">
        <f>'114-1學生領取匯款現金表(已保護儲存格，僅T、U欄可填)'!I25</f>
        <v>0</v>
      </c>
      <c r="J25" s="29">
        <f>'114-1學生領取匯款現金表(已保護儲存格，僅T、U欄可填)'!J25</f>
        <v>0</v>
      </c>
      <c r="K25" s="29">
        <f>'114-1學生領取匯款現金表(已保護儲存格，僅T、U欄可填)'!K25</f>
        <v>0</v>
      </c>
      <c r="L25" s="29">
        <f>'114-1學生領取匯款現金表(已保護儲存格，僅T、U欄可填)'!L25</f>
        <v>0</v>
      </c>
      <c r="M25" s="29">
        <f>'114-1學生領取匯款現金表(已保護儲存格，僅T、U欄可填)'!M25</f>
        <v>0</v>
      </c>
      <c r="N25" s="29">
        <f>'114-1學生領取匯款現金表(已保護儲存格，僅T、U欄可填)'!N25</f>
        <v>0</v>
      </c>
      <c r="O25" s="29">
        <f>'114-1學生領取匯款現金表(已保護儲存格，僅T、U欄可填)'!O25</f>
        <v>0</v>
      </c>
      <c r="P25" s="29">
        <f>'114-1學生領取匯款現金表(已保護儲存格，僅T、U欄可填)'!P25</f>
        <v>0</v>
      </c>
      <c r="Q25" s="29">
        <f>'114-1學生領取匯款現金表(已保護儲存格，僅T、U欄可填)'!Q25</f>
        <v>0</v>
      </c>
      <c r="R25" s="29" t="str">
        <f>'114-1學生領取匯款現金表(已保護儲存格，僅T、U欄可填)'!R25</f>
        <v>7000021</v>
      </c>
      <c r="S25" s="29">
        <f>'114-1學生領取匯款現金表(已保護儲存格，僅T、U欄可填)'!S25</f>
        <v>0</v>
      </c>
      <c r="T25" s="16"/>
      <c r="U25" s="16"/>
      <c r="V25" s="31" t="str">
        <f>'114-1學生領取匯款現金表(已保護儲存格，僅T、U欄可填)'!V25</f>
        <v/>
      </c>
      <c r="W25" s="34"/>
    </row>
    <row r="26" spans="1:23" s="17" customFormat="1" ht="68.099999999999994" customHeight="1">
      <c r="A26" s="28" t="str">
        <f t="shared" si="0"/>
        <v>114學年度第二學期</v>
      </c>
      <c r="B26" s="27">
        <f>'114-1學生領取匯款現金表(已保護儲存格，僅T、U欄可填)'!B26</f>
        <v>0</v>
      </c>
      <c r="C26" s="27">
        <f>'114-1學生領取匯款現金表(已保護儲存格，僅T、U欄可填)'!C26</f>
        <v>0</v>
      </c>
      <c r="D26" s="43" t="str">
        <f>'114-1學生領取匯款現金表(已保護儲存格，僅T、U欄可填)'!D26</f>
        <v>21</v>
      </c>
      <c r="E26" s="29">
        <f>'114-1學生領取匯款現金表(已保護儲存格，僅T、U欄可填)'!E26</f>
        <v>0</v>
      </c>
      <c r="F26" s="29">
        <f>'114-1學生領取匯款現金表(已保護儲存格，僅T、U欄可填)'!F26</f>
        <v>0</v>
      </c>
      <c r="G26" s="29">
        <f>'114-1學生領取匯款現金表(已保護儲存格，僅T、U欄可填)'!G26</f>
        <v>0</v>
      </c>
      <c r="H26" s="29">
        <f>'114-1學生領取匯款現金表(已保護儲存格，僅T、U欄可填)'!H26</f>
        <v>0</v>
      </c>
      <c r="I26" s="29">
        <f>'114-1學生領取匯款現金表(已保護儲存格，僅T、U欄可填)'!I26</f>
        <v>0</v>
      </c>
      <c r="J26" s="29">
        <f>'114-1學生領取匯款現金表(已保護儲存格，僅T、U欄可填)'!J26</f>
        <v>0</v>
      </c>
      <c r="K26" s="29">
        <f>'114-1學生領取匯款現金表(已保護儲存格，僅T、U欄可填)'!K26</f>
        <v>0</v>
      </c>
      <c r="L26" s="29">
        <f>'114-1學生領取匯款現金表(已保護儲存格，僅T、U欄可填)'!L26</f>
        <v>0</v>
      </c>
      <c r="M26" s="29">
        <f>'114-1學生領取匯款現金表(已保護儲存格，僅T、U欄可填)'!M26</f>
        <v>0</v>
      </c>
      <c r="N26" s="29">
        <f>'114-1學生領取匯款現金表(已保護儲存格，僅T、U欄可填)'!N26</f>
        <v>0</v>
      </c>
      <c r="O26" s="29">
        <f>'114-1學生領取匯款現金表(已保護儲存格，僅T、U欄可填)'!O26</f>
        <v>0</v>
      </c>
      <c r="P26" s="29">
        <f>'114-1學生領取匯款現金表(已保護儲存格，僅T、U欄可填)'!P26</f>
        <v>0</v>
      </c>
      <c r="Q26" s="29">
        <f>'114-1學生領取匯款現金表(已保護儲存格，僅T、U欄可填)'!Q26</f>
        <v>0</v>
      </c>
      <c r="R26" s="29" t="str">
        <f>'114-1學生領取匯款現金表(已保護儲存格，僅T、U欄可填)'!R26</f>
        <v>7000021</v>
      </c>
      <c r="S26" s="29">
        <f>'114-1學生領取匯款現金表(已保護儲存格，僅T、U欄可填)'!S26</f>
        <v>0</v>
      </c>
      <c r="T26" s="16"/>
      <c r="U26" s="16"/>
      <c r="V26" s="31" t="str">
        <f>'114-1學生領取匯款現金表(已保護儲存格，僅T、U欄可填)'!V26</f>
        <v/>
      </c>
      <c r="W26" s="34"/>
    </row>
    <row r="27" spans="1:23" s="17" customFormat="1" ht="68.099999999999994" customHeight="1">
      <c r="A27" s="28" t="str">
        <f t="shared" si="0"/>
        <v>114學年度第二學期</v>
      </c>
      <c r="B27" s="27">
        <f>'114-1學生領取匯款現金表(已保護儲存格，僅T、U欄可填)'!B27</f>
        <v>0</v>
      </c>
      <c r="C27" s="27">
        <f>'114-1學生領取匯款現金表(已保護儲存格，僅T、U欄可填)'!C27</f>
        <v>0</v>
      </c>
      <c r="D27" s="43" t="str">
        <f>'114-1學生領取匯款現金表(已保護儲存格，僅T、U欄可填)'!D27</f>
        <v>22</v>
      </c>
      <c r="E27" s="29">
        <f>'114-1學生領取匯款現金表(已保護儲存格，僅T、U欄可填)'!E27</f>
        <v>0</v>
      </c>
      <c r="F27" s="29">
        <f>'114-1學生領取匯款現金表(已保護儲存格，僅T、U欄可填)'!F27</f>
        <v>0</v>
      </c>
      <c r="G27" s="29">
        <f>'114-1學生領取匯款現金表(已保護儲存格，僅T、U欄可填)'!G27</f>
        <v>0</v>
      </c>
      <c r="H27" s="29">
        <f>'114-1學生領取匯款現金表(已保護儲存格，僅T、U欄可填)'!H27</f>
        <v>0</v>
      </c>
      <c r="I27" s="29">
        <f>'114-1學生領取匯款現金表(已保護儲存格，僅T、U欄可填)'!I27</f>
        <v>0</v>
      </c>
      <c r="J27" s="29">
        <f>'114-1學生領取匯款現金表(已保護儲存格，僅T、U欄可填)'!J27</f>
        <v>0</v>
      </c>
      <c r="K27" s="29">
        <f>'114-1學生領取匯款現金表(已保護儲存格，僅T、U欄可填)'!K27</f>
        <v>0</v>
      </c>
      <c r="L27" s="29">
        <f>'114-1學生領取匯款現金表(已保護儲存格，僅T、U欄可填)'!L27</f>
        <v>0</v>
      </c>
      <c r="M27" s="29">
        <f>'114-1學生領取匯款現金表(已保護儲存格，僅T、U欄可填)'!M27</f>
        <v>0</v>
      </c>
      <c r="N27" s="29">
        <f>'114-1學生領取匯款現金表(已保護儲存格，僅T、U欄可填)'!N27</f>
        <v>0</v>
      </c>
      <c r="O27" s="29">
        <f>'114-1學生領取匯款現金表(已保護儲存格，僅T、U欄可填)'!O27</f>
        <v>0</v>
      </c>
      <c r="P27" s="29">
        <f>'114-1學生領取匯款現金表(已保護儲存格，僅T、U欄可填)'!P27</f>
        <v>0</v>
      </c>
      <c r="Q27" s="29">
        <f>'114-1學生領取匯款現金表(已保護儲存格，僅T、U欄可填)'!Q27</f>
        <v>0</v>
      </c>
      <c r="R27" s="29" t="str">
        <f>'114-1學生領取匯款現金表(已保護儲存格，僅T、U欄可填)'!R27</f>
        <v>7000021</v>
      </c>
      <c r="S27" s="29">
        <f>'114-1學生領取匯款現金表(已保護儲存格，僅T、U欄可填)'!S27</f>
        <v>0</v>
      </c>
      <c r="T27" s="16"/>
      <c r="U27" s="16"/>
      <c r="V27" s="31" t="str">
        <f>'114-1學生領取匯款現金表(已保護儲存格，僅T、U欄可填)'!V27</f>
        <v/>
      </c>
      <c r="W27" s="34"/>
    </row>
    <row r="28" spans="1:23" s="17" customFormat="1" ht="68.099999999999994" customHeight="1">
      <c r="A28" s="28" t="str">
        <f t="shared" si="0"/>
        <v>114學年度第二學期</v>
      </c>
      <c r="B28" s="27">
        <f>'114-1學生領取匯款現金表(已保護儲存格，僅T、U欄可填)'!B28</f>
        <v>0</v>
      </c>
      <c r="C28" s="27">
        <f>'114-1學生領取匯款現金表(已保護儲存格，僅T、U欄可填)'!C28</f>
        <v>0</v>
      </c>
      <c r="D28" s="43" t="str">
        <f>'114-1學生領取匯款現金表(已保護儲存格，僅T、U欄可填)'!D28</f>
        <v>23</v>
      </c>
      <c r="E28" s="29">
        <f>'114-1學生領取匯款現金表(已保護儲存格，僅T、U欄可填)'!E28</f>
        <v>0</v>
      </c>
      <c r="F28" s="29">
        <f>'114-1學生領取匯款現金表(已保護儲存格，僅T、U欄可填)'!F28</f>
        <v>0</v>
      </c>
      <c r="G28" s="29">
        <f>'114-1學生領取匯款現金表(已保護儲存格，僅T、U欄可填)'!G28</f>
        <v>0</v>
      </c>
      <c r="H28" s="29">
        <f>'114-1學生領取匯款現金表(已保護儲存格，僅T、U欄可填)'!H28</f>
        <v>0</v>
      </c>
      <c r="I28" s="29">
        <f>'114-1學生領取匯款現金表(已保護儲存格，僅T、U欄可填)'!I28</f>
        <v>0</v>
      </c>
      <c r="J28" s="29">
        <f>'114-1學生領取匯款現金表(已保護儲存格，僅T、U欄可填)'!J28</f>
        <v>0</v>
      </c>
      <c r="K28" s="29">
        <f>'114-1學生領取匯款現金表(已保護儲存格，僅T、U欄可填)'!K28</f>
        <v>0</v>
      </c>
      <c r="L28" s="29">
        <f>'114-1學生領取匯款現金表(已保護儲存格，僅T、U欄可填)'!L28</f>
        <v>0</v>
      </c>
      <c r="M28" s="29">
        <f>'114-1學生領取匯款現金表(已保護儲存格，僅T、U欄可填)'!M28</f>
        <v>0</v>
      </c>
      <c r="N28" s="29">
        <f>'114-1學生領取匯款現金表(已保護儲存格，僅T、U欄可填)'!N28</f>
        <v>0</v>
      </c>
      <c r="O28" s="29">
        <f>'114-1學生領取匯款現金表(已保護儲存格，僅T、U欄可填)'!O28</f>
        <v>0</v>
      </c>
      <c r="P28" s="29">
        <f>'114-1學生領取匯款現金表(已保護儲存格，僅T、U欄可填)'!P28</f>
        <v>0</v>
      </c>
      <c r="Q28" s="29">
        <f>'114-1學生領取匯款現金表(已保護儲存格，僅T、U欄可填)'!Q28</f>
        <v>0</v>
      </c>
      <c r="R28" s="29" t="str">
        <f>'114-1學生領取匯款現金表(已保護儲存格，僅T、U欄可填)'!R28</f>
        <v>7000021</v>
      </c>
      <c r="S28" s="29">
        <f>'114-1學生領取匯款現金表(已保護儲存格，僅T、U欄可填)'!S28</f>
        <v>0</v>
      </c>
      <c r="T28" s="16"/>
      <c r="U28" s="16"/>
      <c r="V28" s="31" t="str">
        <f>'114-1學生領取匯款現金表(已保護儲存格，僅T、U欄可填)'!V28</f>
        <v/>
      </c>
      <c r="W28" s="34"/>
    </row>
    <row r="29" spans="1:23" s="17" customFormat="1" ht="68.099999999999994" customHeight="1">
      <c r="A29" s="28" t="str">
        <f t="shared" si="0"/>
        <v>114學年度第二學期</v>
      </c>
      <c r="B29" s="27">
        <f>'114-1學生領取匯款現金表(已保護儲存格，僅T、U欄可填)'!B29</f>
        <v>0</v>
      </c>
      <c r="C29" s="27">
        <f>'114-1學生領取匯款現金表(已保護儲存格，僅T、U欄可填)'!C29</f>
        <v>0</v>
      </c>
      <c r="D29" s="43" t="str">
        <f>'114-1學生領取匯款現金表(已保護儲存格，僅T、U欄可填)'!D29</f>
        <v>24</v>
      </c>
      <c r="E29" s="29">
        <f>'114-1學生領取匯款現金表(已保護儲存格，僅T、U欄可填)'!E29</f>
        <v>0</v>
      </c>
      <c r="F29" s="29">
        <f>'114-1學生領取匯款現金表(已保護儲存格，僅T、U欄可填)'!F29</f>
        <v>0</v>
      </c>
      <c r="G29" s="29">
        <f>'114-1學生領取匯款現金表(已保護儲存格，僅T、U欄可填)'!G29</f>
        <v>0</v>
      </c>
      <c r="H29" s="29">
        <f>'114-1學生領取匯款現金表(已保護儲存格，僅T、U欄可填)'!H29</f>
        <v>0</v>
      </c>
      <c r="I29" s="29">
        <f>'114-1學生領取匯款現金表(已保護儲存格，僅T、U欄可填)'!I29</f>
        <v>0</v>
      </c>
      <c r="J29" s="29">
        <f>'114-1學生領取匯款現金表(已保護儲存格，僅T、U欄可填)'!J29</f>
        <v>0</v>
      </c>
      <c r="K29" s="29">
        <f>'114-1學生領取匯款現金表(已保護儲存格，僅T、U欄可填)'!K29</f>
        <v>0</v>
      </c>
      <c r="L29" s="29">
        <f>'114-1學生領取匯款現金表(已保護儲存格，僅T、U欄可填)'!L29</f>
        <v>0</v>
      </c>
      <c r="M29" s="29">
        <f>'114-1學生領取匯款現金表(已保護儲存格，僅T、U欄可填)'!M29</f>
        <v>0</v>
      </c>
      <c r="N29" s="29">
        <f>'114-1學生領取匯款現金表(已保護儲存格，僅T、U欄可填)'!N29</f>
        <v>0</v>
      </c>
      <c r="O29" s="29">
        <f>'114-1學生領取匯款現金表(已保護儲存格，僅T、U欄可填)'!O29</f>
        <v>0</v>
      </c>
      <c r="P29" s="29">
        <f>'114-1學生領取匯款現金表(已保護儲存格，僅T、U欄可填)'!P29</f>
        <v>0</v>
      </c>
      <c r="Q29" s="29">
        <f>'114-1學生領取匯款現金表(已保護儲存格，僅T、U欄可填)'!Q29</f>
        <v>0</v>
      </c>
      <c r="R29" s="29" t="str">
        <f>'114-1學生領取匯款現金表(已保護儲存格，僅T、U欄可填)'!R29</f>
        <v>7000021</v>
      </c>
      <c r="S29" s="29">
        <f>'114-1學生領取匯款現金表(已保護儲存格，僅T、U欄可填)'!S29</f>
        <v>0</v>
      </c>
      <c r="T29" s="16"/>
      <c r="U29" s="16"/>
      <c r="V29" s="31" t="str">
        <f>'114-1學生領取匯款現金表(已保護儲存格，僅T、U欄可填)'!V29</f>
        <v/>
      </c>
      <c r="W29" s="34"/>
    </row>
    <row r="30" spans="1:23" s="17" customFormat="1" ht="68.099999999999994" customHeight="1">
      <c r="A30" s="28" t="str">
        <f t="shared" si="0"/>
        <v>114學年度第二學期</v>
      </c>
      <c r="B30" s="27">
        <f>'114-1學生領取匯款現金表(已保護儲存格，僅T、U欄可填)'!B30</f>
        <v>0</v>
      </c>
      <c r="C30" s="27">
        <f>'114-1學生領取匯款現金表(已保護儲存格，僅T、U欄可填)'!C30</f>
        <v>0</v>
      </c>
      <c r="D30" s="43" t="str">
        <f>'114-1學生領取匯款現金表(已保護儲存格，僅T、U欄可填)'!D30</f>
        <v>25</v>
      </c>
      <c r="E30" s="29">
        <f>'114-1學生領取匯款現金表(已保護儲存格，僅T、U欄可填)'!E30</f>
        <v>0</v>
      </c>
      <c r="F30" s="29">
        <f>'114-1學生領取匯款現金表(已保護儲存格，僅T、U欄可填)'!F30</f>
        <v>0</v>
      </c>
      <c r="G30" s="29">
        <f>'114-1學生領取匯款現金表(已保護儲存格，僅T、U欄可填)'!G30</f>
        <v>0</v>
      </c>
      <c r="H30" s="29">
        <f>'114-1學生領取匯款現金表(已保護儲存格，僅T、U欄可填)'!H30</f>
        <v>0</v>
      </c>
      <c r="I30" s="29">
        <f>'114-1學生領取匯款現金表(已保護儲存格，僅T、U欄可填)'!I30</f>
        <v>0</v>
      </c>
      <c r="J30" s="29">
        <f>'114-1學生領取匯款現金表(已保護儲存格，僅T、U欄可填)'!J30</f>
        <v>0</v>
      </c>
      <c r="K30" s="29">
        <f>'114-1學生領取匯款現金表(已保護儲存格，僅T、U欄可填)'!K30</f>
        <v>0</v>
      </c>
      <c r="L30" s="29">
        <f>'114-1學生領取匯款現金表(已保護儲存格，僅T、U欄可填)'!L30</f>
        <v>0</v>
      </c>
      <c r="M30" s="29">
        <f>'114-1學生領取匯款現金表(已保護儲存格，僅T、U欄可填)'!M30</f>
        <v>0</v>
      </c>
      <c r="N30" s="29">
        <f>'114-1學生領取匯款現金表(已保護儲存格，僅T、U欄可填)'!N30</f>
        <v>0</v>
      </c>
      <c r="O30" s="29">
        <f>'114-1學生領取匯款現金表(已保護儲存格，僅T、U欄可填)'!O30</f>
        <v>0</v>
      </c>
      <c r="P30" s="29">
        <f>'114-1學生領取匯款現金表(已保護儲存格，僅T、U欄可填)'!P30</f>
        <v>0</v>
      </c>
      <c r="Q30" s="29">
        <f>'114-1學生領取匯款現金表(已保護儲存格，僅T、U欄可填)'!Q30</f>
        <v>0</v>
      </c>
      <c r="R30" s="29" t="str">
        <f>'114-1學生領取匯款現金表(已保護儲存格，僅T、U欄可填)'!R30</f>
        <v>7000021</v>
      </c>
      <c r="S30" s="29">
        <f>'114-1學生領取匯款現金表(已保護儲存格，僅T、U欄可填)'!S30</f>
        <v>0</v>
      </c>
      <c r="T30" s="16"/>
      <c r="U30" s="16"/>
      <c r="V30" s="31" t="str">
        <f>'114-1學生領取匯款現金表(已保護儲存格，僅T、U欄可填)'!V30</f>
        <v/>
      </c>
      <c r="W30" s="34"/>
    </row>
    <row r="31" spans="1:23" s="17" customFormat="1" ht="68.099999999999994" customHeight="1">
      <c r="A31" s="28" t="str">
        <f t="shared" si="0"/>
        <v>114學年度第二學期</v>
      </c>
      <c r="B31" s="27">
        <f>'114-1學生領取匯款現金表(已保護儲存格，僅T、U欄可填)'!B31</f>
        <v>0</v>
      </c>
      <c r="C31" s="27">
        <f>'114-1學生領取匯款現金表(已保護儲存格，僅T、U欄可填)'!C31</f>
        <v>0</v>
      </c>
      <c r="D31" s="43" t="str">
        <f>'114-1學生領取匯款現金表(已保護儲存格，僅T、U欄可填)'!D31</f>
        <v>26</v>
      </c>
      <c r="E31" s="29">
        <f>'114-1學生領取匯款現金表(已保護儲存格，僅T、U欄可填)'!E31</f>
        <v>0</v>
      </c>
      <c r="F31" s="29">
        <f>'114-1學生領取匯款現金表(已保護儲存格，僅T、U欄可填)'!F31</f>
        <v>0</v>
      </c>
      <c r="G31" s="29">
        <f>'114-1學生領取匯款現金表(已保護儲存格，僅T、U欄可填)'!G31</f>
        <v>0</v>
      </c>
      <c r="H31" s="29">
        <f>'114-1學生領取匯款現金表(已保護儲存格，僅T、U欄可填)'!H31</f>
        <v>0</v>
      </c>
      <c r="I31" s="29">
        <f>'114-1學生領取匯款現金表(已保護儲存格，僅T、U欄可填)'!I31</f>
        <v>0</v>
      </c>
      <c r="J31" s="29">
        <f>'114-1學生領取匯款現金表(已保護儲存格，僅T、U欄可填)'!J31</f>
        <v>0</v>
      </c>
      <c r="K31" s="29">
        <f>'114-1學生領取匯款現金表(已保護儲存格，僅T、U欄可填)'!K31</f>
        <v>0</v>
      </c>
      <c r="L31" s="29">
        <f>'114-1學生領取匯款現金表(已保護儲存格，僅T、U欄可填)'!L31</f>
        <v>0</v>
      </c>
      <c r="M31" s="29">
        <f>'114-1學生領取匯款現金表(已保護儲存格，僅T、U欄可填)'!M31</f>
        <v>0</v>
      </c>
      <c r="N31" s="29">
        <f>'114-1學生領取匯款現金表(已保護儲存格，僅T、U欄可填)'!N31</f>
        <v>0</v>
      </c>
      <c r="O31" s="29">
        <f>'114-1學生領取匯款現金表(已保護儲存格，僅T、U欄可填)'!O31</f>
        <v>0</v>
      </c>
      <c r="P31" s="29">
        <f>'114-1學生領取匯款現金表(已保護儲存格，僅T、U欄可填)'!P31</f>
        <v>0</v>
      </c>
      <c r="Q31" s="29">
        <f>'114-1學生領取匯款現金表(已保護儲存格，僅T、U欄可填)'!Q31</f>
        <v>0</v>
      </c>
      <c r="R31" s="29" t="str">
        <f>'114-1學生領取匯款現金表(已保護儲存格，僅T、U欄可填)'!R31</f>
        <v>7000021</v>
      </c>
      <c r="S31" s="29">
        <f>'114-1學生領取匯款現金表(已保護儲存格，僅T、U欄可填)'!S31</f>
        <v>0</v>
      </c>
      <c r="T31" s="16"/>
      <c r="U31" s="16"/>
      <c r="V31" s="31" t="str">
        <f>'114-1學生領取匯款現金表(已保護儲存格，僅T、U欄可填)'!V31</f>
        <v/>
      </c>
      <c r="W31" s="34"/>
    </row>
    <row r="32" spans="1:23" s="17" customFormat="1" ht="68.099999999999994" customHeight="1">
      <c r="A32" s="28" t="str">
        <f t="shared" si="0"/>
        <v>114學年度第二學期</v>
      </c>
      <c r="B32" s="27">
        <f>'114-1學生領取匯款現金表(已保護儲存格，僅T、U欄可填)'!B32</f>
        <v>0</v>
      </c>
      <c r="C32" s="27">
        <f>'114-1學生領取匯款現金表(已保護儲存格，僅T、U欄可填)'!C32</f>
        <v>0</v>
      </c>
      <c r="D32" s="43" t="str">
        <f>'114-1學生領取匯款現金表(已保護儲存格，僅T、U欄可填)'!D32</f>
        <v>27</v>
      </c>
      <c r="E32" s="29">
        <f>'114-1學生領取匯款現金表(已保護儲存格，僅T、U欄可填)'!E32</f>
        <v>0</v>
      </c>
      <c r="F32" s="29">
        <f>'114-1學生領取匯款現金表(已保護儲存格，僅T、U欄可填)'!F32</f>
        <v>0</v>
      </c>
      <c r="G32" s="29">
        <f>'114-1學生領取匯款現金表(已保護儲存格，僅T、U欄可填)'!G32</f>
        <v>0</v>
      </c>
      <c r="H32" s="29">
        <f>'114-1學生領取匯款現金表(已保護儲存格，僅T、U欄可填)'!H32</f>
        <v>0</v>
      </c>
      <c r="I32" s="29">
        <f>'114-1學生領取匯款現金表(已保護儲存格，僅T、U欄可填)'!I32</f>
        <v>0</v>
      </c>
      <c r="J32" s="29">
        <f>'114-1學生領取匯款現金表(已保護儲存格，僅T、U欄可填)'!J32</f>
        <v>0</v>
      </c>
      <c r="K32" s="29">
        <f>'114-1學生領取匯款現金表(已保護儲存格，僅T、U欄可填)'!K32</f>
        <v>0</v>
      </c>
      <c r="L32" s="29">
        <f>'114-1學生領取匯款現金表(已保護儲存格，僅T、U欄可填)'!L32</f>
        <v>0</v>
      </c>
      <c r="M32" s="29">
        <f>'114-1學生領取匯款現金表(已保護儲存格，僅T、U欄可填)'!M32</f>
        <v>0</v>
      </c>
      <c r="N32" s="29">
        <f>'114-1學生領取匯款現金表(已保護儲存格，僅T、U欄可填)'!N32</f>
        <v>0</v>
      </c>
      <c r="O32" s="29">
        <f>'114-1學生領取匯款現金表(已保護儲存格，僅T、U欄可填)'!O32</f>
        <v>0</v>
      </c>
      <c r="P32" s="29">
        <f>'114-1學生領取匯款現金表(已保護儲存格，僅T、U欄可填)'!P32</f>
        <v>0</v>
      </c>
      <c r="Q32" s="29">
        <f>'114-1學生領取匯款現金表(已保護儲存格，僅T、U欄可填)'!Q32</f>
        <v>0</v>
      </c>
      <c r="R32" s="29" t="str">
        <f>'114-1學生領取匯款現金表(已保護儲存格，僅T、U欄可填)'!R32</f>
        <v>7000021</v>
      </c>
      <c r="S32" s="29">
        <f>'114-1學生領取匯款現金表(已保護儲存格，僅T、U欄可填)'!S32</f>
        <v>0</v>
      </c>
      <c r="T32" s="16"/>
      <c r="U32" s="16"/>
      <c r="V32" s="31" t="str">
        <f>'114-1學生領取匯款現金表(已保護儲存格，僅T、U欄可填)'!V32</f>
        <v/>
      </c>
      <c r="W32" s="34"/>
    </row>
    <row r="33" spans="1:23" s="17" customFormat="1" ht="68.099999999999994" customHeight="1">
      <c r="A33" s="28" t="str">
        <f t="shared" si="0"/>
        <v>114學年度第二學期</v>
      </c>
      <c r="B33" s="27">
        <f>'114-1學生領取匯款現金表(已保護儲存格，僅T、U欄可填)'!B33</f>
        <v>0</v>
      </c>
      <c r="C33" s="27">
        <f>'114-1學生領取匯款現金表(已保護儲存格，僅T、U欄可填)'!C33</f>
        <v>0</v>
      </c>
      <c r="D33" s="43" t="str">
        <f>'114-1學生領取匯款現金表(已保護儲存格，僅T、U欄可填)'!D33</f>
        <v>28</v>
      </c>
      <c r="E33" s="29">
        <f>'114-1學生領取匯款現金表(已保護儲存格，僅T、U欄可填)'!E33</f>
        <v>0</v>
      </c>
      <c r="F33" s="29">
        <f>'114-1學生領取匯款現金表(已保護儲存格，僅T、U欄可填)'!F33</f>
        <v>0</v>
      </c>
      <c r="G33" s="29">
        <f>'114-1學生領取匯款現金表(已保護儲存格，僅T、U欄可填)'!G33</f>
        <v>0</v>
      </c>
      <c r="H33" s="29">
        <f>'114-1學生領取匯款現金表(已保護儲存格，僅T、U欄可填)'!H33</f>
        <v>0</v>
      </c>
      <c r="I33" s="29">
        <f>'114-1學生領取匯款現金表(已保護儲存格，僅T、U欄可填)'!I33</f>
        <v>0</v>
      </c>
      <c r="J33" s="29">
        <f>'114-1學生領取匯款現金表(已保護儲存格，僅T、U欄可填)'!J33</f>
        <v>0</v>
      </c>
      <c r="K33" s="29">
        <f>'114-1學生領取匯款現金表(已保護儲存格，僅T、U欄可填)'!K33</f>
        <v>0</v>
      </c>
      <c r="L33" s="29">
        <f>'114-1學生領取匯款現金表(已保護儲存格，僅T、U欄可填)'!L33</f>
        <v>0</v>
      </c>
      <c r="M33" s="29">
        <f>'114-1學生領取匯款現金表(已保護儲存格，僅T、U欄可填)'!M33</f>
        <v>0</v>
      </c>
      <c r="N33" s="29">
        <f>'114-1學生領取匯款現金表(已保護儲存格，僅T、U欄可填)'!N33</f>
        <v>0</v>
      </c>
      <c r="O33" s="29">
        <f>'114-1學生領取匯款現金表(已保護儲存格，僅T、U欄可填)'!O33</f>
        <v>0</v>
      </c>
      <c r="P33" s="29">
        <f>'114-1學生領取匯款現金表(已保護儲存格，僅T、U欄可填)'!P33</f>
        <v>0</v>
      </c>
      <c r="Q33" s="29">
        <f>'114-1學生領取匯款現金表(已保護儲存格，僅T、U欄可填)'!Q33</f>
        <v>0</v>
      </c>
      <c r="R33" s="29" t="str">
        <f>'114-1學生領取匯款現金表(已保護儲存格，僅T、U欄可填)'!R33</f>
        <v>7000021</v>
      </c>
      <c r="S33" s="29">
        <f>'114-1學生領取匯款現金表(已保護儲存格，僅T、U欄可填)'!S33</f>
        <v>0</v>
      </c>
      <c r="T33" s="16"/>
      <c r="U33" s="16"/>
      <c r="V33" s="31" t="str">
        <f>'114-1學生領取匯款現金表(已保護儲存格，僅T、U欄可填)'!V33</f>
        <v/>
      </c>
      <c r="W33" s="34"/>
    </row>
    <row r="34" spans="1:23" s="17" customFormat="1" ht="68.099999999999994" customHeight="1">
      <c r="A34" s="28" t="str">
        <f t="shared" si="0"/>
        <v>114學年度第二學期</v>
      </c>
      <c r="B34" s="27">
        <f>'114-1學生領取匯款現金表(已保護儲存格，僅T、U欄可填)'!B34</f>
        <v>0</v>
      </c>
      <c r="C34" s="27">
        <f>'114-1學生領取匯款現金表(已保護儲存格，僅T、U欄可填)'!C34</f>
        <v>0</v>
      </c>
      <c r="D34" s="43" t="str">
        <f>'114-1學生領取匯款現金表(已保護儲存格，僅T、U欄可填)'!D34</f>
        <v>29</v>
      </c>
      <c r="E34" s="29">
        <f>'114-1學生領取匯款現金表(已保護儲存格，僅T、U欄可填)'!E34</f>
        <v>0</v>
      </c>
      <c r="F34" s="29">
        <f>'114-1學生領取匯款現金表(已保護儲存格，僅T、U欄可填)'!F34</f>
        <v>0</v>
      </c>
      <c r="G34" s="29">
        <f>'114-1學生領取匯款現金表(已保護儲存格，僅T、U欄可填)'!G34</f>
        <v>0</v>
      </c>
      <c r="H34" s="29">
        <f>'114-1學生領取匯款現金表(已保護儲存格，僅T、U欄可填)'!H34</f>
        <v>0</v>
      </c>
      <c r="I34" s="29">
        <f>'114-1學生領取匯款現金表(已保護儲存格，僅T、U欄可填)'!I34</f>
        <v>0</v>
      </c>
      <c r="J34" s="29">
        <f>'114-1學生領取匯款現金表(已保護儲存格，僅T、U欄可填)'!J34</f>
        <v>0</v>
      </c>
      <c r="K34" s="29">
        <f>'114-1學生領取匯款現金表(已保護儲存格，僅T、U欄可填)'!K34</f>
        <v>0</v>
      </c>
      <c r="L34" s="29">
        <f>'114-1學生領取匯款現金表(已保護儲存格，僅T、U欄可填)'!L34</f>
        <v>0</v>
      </c>
      <c r="M34" s="29">
        <f>'114-1學生領取匯款現金表(已保護儲存格，僅T、U欄可填)'!M34</f>
        <v>0</v>
      </c>
      <c r="N34" s="29">
        <f>'114-1學生領取匯款現金表(已保護儲存格，僅T、U欄可填)'!N34</f>
        <v>0</v>
      </c>
      <c r="O34" s="29">
        <f>'114-1學生領取匯款現金表(已保護儲存格，僅T、U欄可填)'!O34</f>
        <v>0</v>
      </c>
      <c r="P34" s="29">
        <f>'114-1學生領取匯款現金表(已保護儲存格，僅T、U欄可填)'!P34</f>
        <v>0</v>
      </c>
      <c r="Q34" s="29">
        <f>'114-1學生領取匯款現金表(已保護儲存格，僅T、U欄可填)'!Q34</f>
        <v>0</v>
      </c>
      <c r="R34" s="29" t="str">
        <f>'114-1學生領取匯款現金表(已保護儲存格，僅T、U欄可填)'!R34</f>
        <v>7000021</v>
      </c>
      <c r="S34" s="29">
        <f>'114-1學生領取匯款現金表(已保護儲存格，僅T、U欄可填)'!S34</f>
        <v>0</v>
      </c>
      <c r="T34" s="16"/>
      <c r="U34" s="16"/>
      <c r="V34" s="31" t="str">
        <f>'114-1學生領取匯款現金表(已保護儲存格，僅T、U欄可填)'!V34</f>
        <v/>
      </c>
      <c r="W34" s="34"/>
    </row>
    <row r="35" spans="1:23" s="17" customFormat="1" ht="68.099999999999994" customHeight="1">
      <c r="A35" s="28" t="str">
        <f t="shared" si="0"/>
        <v>114學年度第二學期</v>
      </c>
      <c r="B35" s="27">
        <f>'114-1學生領取匯款現金表(已保護儲存格，僅T、U欄可填)'!B35</f>
        <v>0</v>
      </c>
      <c r="C35" s="27">
        <f>'114-1學生領取匯款現金表(已保護儲存格，僅T、U欄可填)'!C35</f>
        <v>0</v>
      </c>
      <c r="D35" s="43" t="str">
        <f>'114-1學生領取匯款現金表(已保護儲存格，僅T、U欄可填)'!D35</f>
        <v>30</v>
      </c>
      <c r="E35" s="29">
        <f>'114-1學生領取匯款現金表(已保護儲存格，僅T、U欄可填)'!E35</f>
        <v>0</v>
      </c>
      <c r="F35" s="29">
        <f>'114-1學生領取匯款現金表(已保護儲存格，僅T、U欄可填)'!F35</f>
        <v>0</v>
      </c>
      <c r="G35" s="29">
        <f>'114-1學生領取匯款現金表(已保護儲存格，僅T、U欄可填)'!G35</f>
        <v>0</v>
      </c>
      <c r="H35" s="29">
        <f>'114-1學生領取匯款現金表(已保護儲存格，僅T、U欄可填)'!H35</f>
        <v>0</v>
      </c>
      <c r="I35" s="29">
        <f>'114-1學生領取匯款現金表(已保護儲存格，僅T、U欄可填)'!I35</f>
        <v>0</v>
      </c>
      <c r="J35" s="29">
        <f>'114-1學生領取匯款現金表(已保護儲存格，僅T、U欄可填)'!J35</f>
        <v>0</v>
      </c>
      <c r="K35" s="29">
        <f>'114-1學生領取匯款現金表(已保護儲存格，僅T、U欄可填)'!K35</f>
        <v>0</v>
      </c>
      <c r="L35" s="29">
        <f>'114-1學生領取匯款現金表(已保護儲存格，僅T、U欄可填)'!L35</f>
        <v>0</v>
      </c>
      <c r="M35" s="29">
        <f>'114-1學生領取匯款現金表(已保護儲存格，僅T、U欄可填)'!M35</f>
        <v>0</v>
      </c>
      <c r="N35" s="29">
        <f>'114-1學生領取匯款現金表(已保護儲存格，僅T、U欄可填)'!N35</f>
        <v>0</v>
      </c>
      <c r="O35" s="29">
        <f>'114-1學生領取匯款現金表(已保護儲存格，僅T、U欄可填)'!O35</f>
        <v>0</v>
      </c>
      <c r="P35" s="29">
        <f>'114-1學生領取匯款現金表(已保護儲存格，僅T、U欄可填)'!P35</f>
        <v>0</v>
      </c>
      <c r="Q35" s="29">
        <f>'114-1學生領取匯款現金表(已保護儲存格，僅T、U欄可填)'!Q35</f>
        <v>0</v>
      </c>
      <c r="R35" s="29" t="str">
        <f>'114-1學生領取匯款現金表(已保護儲存格，僅T、U欄可填)'!R35</f>
        <v>7000021</v>
      </c>
      <c r="S35" s="29">
        <f>'114-1學生領取匯款現金表(已保護儲存格，僅T、U欄可填)'!S35</f>
        <v>0</v>
      </c>
      <c r="T35" s="16"/>
      <c r="U35" s="16"/>
      <c r="V35" s="31" t="str">
        <f>'114-1學生領取匯款現金表(已保護儲存格，僅T、U欄可填)'!V35</f>
        <v/>
      </c>
      <c r="W35" s="34"/>
    </row>
    <row r="36" spans="1:23" s="17" customFormat="1" ht="68.099999999999994" customHeight="1">
      <c r="A36" s="28" t="str">
        <f t="shared" si="0"/>
        <v>114學年度第二學期</v>
      </c>
      <c r="B36" s="27">
        <f>'114-1學生領取匯款現金表(已保護儲存格，僅T、U欄可填)'!B36</f>
        <v>0</v>
      </c>
      <c r="C36" s="27">
        <f>'114-1學生領取匯款現金表(已保護儲存格，僅T、U欄可填)'!C36</f>
        <v>0</v>
      </c>
      <c r="D36" s="43" t="str">
        <f>'114-1學生領取匯款現金表(已保護儲存格，僅T、U欄可填)'!D36</f>
        <v>31</v>
      </c>
      <c r="E36" s="29">
        <f>'114-1學生領取匯款現金表(已保護儲存格，僅T、U欄可填)'!E36</f>
        <v>0</v>
      </c>
      <c r="F36" s="29">
        <f>'114-1學生領取匯款現金表(已保護儲存格，僅T、U欄可填)'!F36</f>
        <v>0</v>
      </c>
      <c r="G36" s="29">
        <f>'114-1學生領取匯款現金表(已保護儲存格，僅T、U欄可填)'!G36</f>
        <v>0</v>
      </c>
      <c r="H36" s="29">
        <f>'114-1學生領取匯款現金表(已保護儲存格，僅T、U欄可填)'!H36</f>
        <v>0</v>
      </c>
      <c r="I36" s="29">
        <f>'114-1學生領取匯款現金表(已保護儲存格，僅T、U欄可填)'!I36</f>
        <v>0</v>
      </c>
      <c r="J36" s="29">
        <f>'114-1學生領取匯款現金表(已保護儲存格，僅T、U欄可填)'!J36</f>
        <v>0</v>
      </c>
      <c r="K36" s="29">
        <f>'114-1學生領取匯款現金表(已保護儲存格，僅T、U欄可填)'!K36</f>
        <v>0</v>
      </c>
      <c r="L36" s="29">
        <f>'114-1學生領取匯款現金表(已保護儲存格，僅T、U欄可填)'!L36</f>
        <v>0</v>
      </c>
      <c r="M36" s="29">
        <f>'114-1學生領取匯款現金表(已保護儲存格，僅T、U欄可填)'!M36</f>
        <v>0</v>
      </c>
      <c r="N36" s="29">
        <f>'114-1學生領取匯款現金表(已保護儲存格，僅T、U欄可填)'!N36</f>
        <v>0</v>
      </c>
      <c r="O36" s="29">
        <f>'114-1學生領取匯款現金表(已保護儲存格，僅T、U欄可填)'!O36</f>
        <v>0</v>
      </c>
      <c r="P36" s="29">
        <f>'114-1學生領取匯款現金表(已保護儲存格，僅T、U欄可填)'!P36</f>
        <v>0</v>
      </c>
      <c r="Q36" s="29">
        <f>'114-1學生領取匯款現金表(已保護儲存格，僅T、U欄可填)'!Q36</f>
        <v>0</v>
      </c>
      <c r="R36" s="29" t="str">
        <f>'114-1學生領取匯款現金表(已保護儲存格，僅T、U欄可填)'!R36</f>
        <v>7000021</v>
      </c>
      <c r="S36" s="29">
        <f>'114-1學生領取匯款現金表(已保護儲存格，僅T、U欄可填)'!S36</f>
        <v>0</v>
      </c>
      <c r="T36" s="16"/>
      <c r="U36" s="16"/>
      <c r="V36" s="31" t="str">
        <f>'114-1學生領取匯款現金表(已保護儲存格，僅T、U欄可填)'!V36</f>
        <v/>
      </c>
      <c r="W36" s="34"/>
    </row>
    <row r="37" spans="1:23" s="17" customFormat="1" ht="68.099999999999994" customHeight="1">
      <c r="A37" s="28" t="str">
        <f t="shared" si="0"/>
        <v>114學年度第二學期</v>
      </c>
      <c r="B37" s="27">
        <f>'114-1學生領取匯款現金表(已保護儲存格，僅T、U欄可填)'!B37</f>
        <v>0</v>
      </c>
      <c r="C37" s="27">
        <f>'114-1學生領取匯款現金表(已保護儲存格，僅T、U欄可填)'!C37</f>
        <v>0</v>
      </c>
      <c r="D37" s="43" t="str">
        <f>'114-1學生領取匯款現金表(已保護儲存格，僅T、U欄可填)'!D37</f>
        <v>32</v>
      </c>
      <c r="E37" s="29">
        <f>'114-1學生領取匯款現金表(已保護儲存格，僅T、U欄可填)'!E37</f>
        <v>0</v>
      </c>
      <c r="F37" s="29">
        <f>'114-1學生領取匯款現金表(已保護儲存格，僅T、U欄可填)'!F37</f>
        <v>0</v>
      </c>
      <c r="G37" s="29">
        <f>'114-1學生領取匯款現金表(已保護儲存格，僅T、U欄可填)'!G37</f>
        <v>0</v>
      </c>
      <c r="H37" s="29">
        <f>'114-1學生領取匯款現金表(已保護儲存格，僅T、U欄可填)'!H37</f>
        <v>0</v>
      </c>
      <c r="I37" s="29">
        <f>'114-1學生領取匯款現金表(已保護儲存格，僅T、U欄可填)'!I37</f>
        <v>0</v>
      </c>
      <c r="J37" s="29">
        <f>'114-1學生領取匯款現金表(已保護儲存格，僅T、U欄可填)'!J37</f>
        <v>0</v>
      </c>
      <c r="K37" s="29">
        <f>'114-1學生領取匯款現金表(已保護儲存格，僅T、U欄可填)'!K37</f>
        <v>0</v>
      </c>
      <c r="L37" s="29">
        <f>'114-1學生領取匯款現金表(已保護儲存格，僅T、U欄可填)'!L37</f>
        <v>0</v>
      </c>
      <c r="M37" s="29">
        <f>'114-1學生領取匯款現金表(已保護儲存格，僅T、U欄可填)'!M37</f>
        <v>0</v>
      </c>
      <c r="N37" s="29">
        <f>'114-1學生領取匯款現金表(已保護儲存格，僅T、U欄可填)'!N37</f>
        <v>0</v>
      </c>
      <c r="O37" s="29">
        <f>'114-1學生領取匯款現金表(已保護儲存格，僅T、U欄可填)'!O37</f>
        <v>0</v>
      </c>
      <c r="P37" s="29">
        <f>'114-1學生領取匯款現金表(已保護儲存格，僅T、U欄可填)'!P37</f>
        <v>0</v>
      </c>
      <c r="Q37" s="29">
        <f>'114-1學生領取匯款現金表(已保護儲存格，僅T、U欄可填)'!Q37</f>
        <v>0</v>
      </c>
      <c r="R37" s="29" t="str">
        <f>'114-1學生領取匯款現金表(已保護儲存格，僅T、U欄可填)'!R37</f>
        <v>7000021</v>
      </c>
      <c r="S37" s="29">
        <f>'114-1學生領取匯款現金表(已保護儲存格，僅T、U欄可填)'!S37</f>
        <v>0</v>
      </c>
      <c r="T37" s="16"/>
      <c r="U37" s="16"/>
      <c r="V37" s="31" t="str">
        <f>'114-1學生領取匯款現金表(已保護儲存格，僅T、U欄可填)'!V37</f>
        <v/>
      </c>
      <c r="W37" s="34"/>
    </row>
    <row r="38" spans="1:23" s="17" customFormat="1" ht="68.099999999999994" customHeight="1">
      <c r="A38" s="28" t="str">
        <f t="shared" si="0"/>
        <v>114學年度第二學期</v>
      </c>
      <c r="B38" s="27">
        <f>'114-1學生領取匯款現金表(已保護儲存格，僅T、U欄可填)'!B38</f>
        <v>0</v>
      </c>
      <c r="C38" s="27">
        <f>'114-1學生領取匯款現金表(已保護儲存格，僅T、U欄可填)'!C38</f>
        <v>0</v>
      </c>
      <c r="D38" s="43" t="str">
        <f>'114-1學生領取匯款現金表(已保護儲存格，僅T、U欄可填)'!D38</f>
        <v>33</v>
      </c>
      <c r="E38" s="29">
        <f>'114-1學生領取匯款現金表(已保護儲存格，僅T、U欄可填)'!E38</f>
        <v>0</v>
      </c>
      <c r="F38" s="29">
        <f>'114-1學生領取匯款現金表(已保護儲存格，僅T、U欄可填)'!F38</f>
        <v>0</v>
      </c>
      <c r="G38" s="29">
        <f>'114-1學生領取匯款現金表(已保護儲存格，僅T、U欄可填)'!G38</f>
        <v>0</v>
      </c>
      <c r="H38" s="29">
        <f>'114-1學生領取匯款現金表(已保護儲存格，僅T、U欄可填)'!H38</f>
        <v>0</v>
      </c>
      <c r="I38" s="29">
        <f>'114-1學生領取匯款現金表(已保護儲存格，僅T、U欄可填)'!I38</f>
        <v>0</v>
      </c>
      <c r="J38" s="29">
        <f>'114-1學生領取匯款現金表(已保護儲存格，僅T、U欄可填)'!J38</f>
        <v>0</v>
      </c>
      <c r="K38" s="29">
        <f>'114-1學生領取匯款現金表(已保護儲存格，僅T、U欄可填)'!K38</f>
        <v>0</v>
      </c>
      <c r="L38" s="29">
        <f>'114-1學生領取匯款現金表(已保護儲存格，僅T、U欄可填)'!L38</f>
        <v>0</v>
      </c>
      <c r="M38" s="29">
        <f>'114-1學生領取匯款現金表(已保護儲存格，僅T、U欄可填)'!M38</f>
        <v>0</v>
      </c>
      <c r="N38" s="29">
        <f>'114-1學生領取匯款現金表(已保護儲存格，僅T、U欄可填)'!N38</f>
        <v>0</v>
      </c>
      <c r="O38" s="29">
        <f>'114-1學生領取匯款現金表(已保護儲存格，僅T、U欄可填)'!O38</f>
        <v>0</v>
      </c>
      <c r="P38" s="29">
        <f>'114-1學生領取匯款現金表(已保護儲存格，僅T、U欄可填)'!P38</f>
        <v>0</v>
      </c>
      <c r="Q38" s="29">
        <f>'114-1學生領取匯款現金表(已保護儲存格，僅T、U欄可填)'!Q38</f>
        <v>0</v>
      </c>
      <c r="R38" s="29" t="str">
        <f>'114-1學生領取匯款現金表(已保護儲存格，僅T、U欄可填)'!R38</f>
        <v>7000021</v>
      </c>
      <c r="S38" s="29">
        <f>'114-1學生領取匯款現金表(已保護儲存格，僅T、U欄可填)'!S38</f>
        <v>0</v>
      </c>
      <c r="T38" s="16"/>
      <c r="U38" s="16"/>
      <c r="V38" s="31" t="str">
        <f>'114-1學生領取匯款現金表(已保護儲存格，僅T、U欄可填)'!V38</f>
        <v/>
      </c>
      <c r="W38" s="34"/>
    </row>
    <row r="39" spans="1:23" s="17" customFormat="1" ht="68.099999999999994" customHeight="1">
      <c r="A39" s="28" t="str">
        <f t="shared" si="0"/>
        <v>114學年度第二學期</v>
      </c>
      <c r="B39" s="27">
        <f>'114-1學生領取匯款現金表(已保護儲存格，僅T、U欄可填)'!B39</f>
        <v>0</v>
      </c>
      <c r="C39" s="27">
        <f>'114-1學生領取匯款現金表(已保護儲存格，僅T、U欄可填)'!C39</f>
        <v>0</v>
      </c>
      <c r="D39" s="43" t="str">
        <f>'114-1學生領取匯款現金表(已保護儲存格，僅T、U欄可填)'!D39</f>
        <v>34</v>
      </c>
      <c r="E39" s="29">
        <f>'114-1學生領取匯款現金表(已保護儲存格，僅T、U欄可填)'!E39</f>
        <v>0</v>
      </c>
      <c r="F39" s="29">
        <f>'114-1學生領取匯款現金表(已保護儲存格，僅T、U欄可填)'!F39</f>
        <v>0</v>
      </c>
      <c r="G39" s="29">
        <f>'114-1學生領取匯款現金表(已保護儲存格，僅T、U欄可填)'!G39</f>
        <v>0</v>
      </c>
      <c r="H39" s="29">
        <f>'114-1學生領取匯款現金表(已保護儲存格，僅T、U欄可填)'!H39</f>
        <v>0</v>
      </c>
      <c r="I39" s="29">
        <f>'114-1學生領取匯款現金表(已保護儲存格，僅T、U欄可填)'!I39</f>
        <v>0</v>
      </c>
      <c r="J39" s="29">
        <f>'114-1學生領取匯款現金表(已保護儲存格，僅T、U欄可填)'!J39</f>
        <v>0</v>
      </c>
      <c r="K39" s="29">
        <f>'114-1學生領取匯款現金表(已保護儲存格，僅T、U欄可填)'!K39</f>
        <v>0</v>
      </c>
      <c r="L39" s="29">
        <f>'114-1學生領取匯款現金表(已保護儲存格，僅T、U欄可填)'!L39</f>
        <v>0</v>
      </c>
      <c r="M39" s="29">
        <f>'114-1學生領取匯款現金表(已保護儲存格，僅T、U欄可填)'!M39</f>
        <v>0</v>
      </c>
      <c r="N39" s="29">
        <f>'114-1學生領取匯款現金表(已保護儲存格，僅T、U欄可填)'!N39</f>
        <v>0</v>
      </c>
      <c r="O39" s="29">
        <f>'114-1學生領取匯款現金表(已保護儲存格，僅T、U欄可填)'!O39</f>
        <v>0</v>
      </c>
      <c r="P39" s="29">
        <f>'114-1學生領取匯款現金表(已保護儲存格，僅T、U欄可填)'!P39</f>
        <v>0</v>
      </c>
      <c r="Q39" s="29">
        <f>'114-1學生領取匯款現金表(已保護儲存格，僅T、U欄可填)'!Q39</f>
        <v>0</v>
      </c>
      <c r="R39" s="29" t="str">
        <f>'114-1學生領取匯款現金表(已保護儲存格，僅T、U欄可填)'!R39</f>
        <v>7000021</v>
      </c>
      <c r="S39" s="29">
        <f>'114-1學生領取匯款現金表(已保護儲存格，僅T、U欄可填)'!S39</f>
        <v>0</v>
      </c>
      <c r="T39" s="16"/>
      <c r="U39" s="16"/>
      <c r="V39" s="31" t="str">
        <f>'114-1學生領取匯款現金表(已保護儲存格，僅T、U欄可填)'!V39</f>
        <v/>
      </c>
      <c r="W39" s="34"/>
    </row>
    <row r="40" spans="1:23" s="17" customFormat="1" ht="68.099999999999994" customHeight="1">
      <c r="A40" s="28" t="str">
        <f t="shared" si="0"/>
        <v>114學年度第二學期</v>
      </c>
      <c r="B40" s="27">
        <f>'114-1學生領取匯款現金表(已保護儲存格，僅T、U欄可填)'!B40</f>
        <v>0</v>
      </c>
      <c r="C40" s="27">
        <f>'114-1學生領取匯款現金表(已保護儲存格，僅T、U欄可填)'!C40</f>
        <v>0</v>
      </c>
      <c r="D40" s="43" t="str">
        <f>'114-1學生領取匯款現金表(已保護儲存格，僅T、U欄可填)'!D40</f>
        <v>35</v>
      </c>
      <c r="E40" s="29">
        <f>'114-1學生領取匯款現金表(已保護儲存格，僅T、U欄可填)'!E40</f>
        <v>0</v>
      </c>
      <c r="F40" s="29">
        <f>'114-1學生領取匯款現金表(已保護儲存格，僅T、U欄可填)'!F40</f>
        <v>0</v>
      </c>
      <c r="G40" s="29">
        <f>'114-1學生領取匯款現金表(已保護儲存格，僅T、U欄可填)'!G40</f>
        <v>0</v>
      </c>
      <c r="H40" s="29">
        <f>'114-1學生領取匯款現金表(已保護儲存格，僅T、U欄可填)'!H40</f>
        <v>0</v>
      </c>
      <c r="I40" s="29">
        <f>'114-1學生領取匯款現金表(已保護儲存格，僅T、U欄可填)'!I40</f>
        <v>0</v>
      </c>
      <c r="J40" s="29">
        <f>'114-1學生領取匯款現金表(已保護儲存格，僅T、U欄可填)'!J40</f>
        <v>0</v>
      </c>
      <c r="K40" s="29">
        <f>'114-1學生領取匯款現金表(已保護儲存格，僅T、U欄可填)'!K40</f>
        <v>0</v>
      </c>
      <c r="L40" s="29">
        <f>'114-1學生領取匯款現金表(已保護儲存格，僅T、U欄可填)'!L40</f>
        <v>0</v>
      </c>
      <c r="M40" s="29">
        <f>'114-1學生領取匯款現金表(已保護儲存格，僅T、U欄可填)'!M40</f>
        <v>0</v>
      </c>
      <c r="N40" s="29">
        <f>'114-1學生領取匯款現金表(已保護儲存格，僅T、U欄可填)'!N40</f>
        <v>0</v>
      </c>
      <c r="O40" s="29">
        <f>'114-1學生領取匯款現金表(已保護儲存格，僅T、U欄可填)'!O40</f>
        <v>0</v>
      </c>
      <c r="P40" s="29">
        <f>'114-1學生領取匯款現金表(已保護儲存格，僅T、U欄可填)'!P40</f>
        <v>0</v>
      </c>
      <c r="Q40" s="29">
        <f>'114-1學生領取匯款現金表(已保護儲存格，僅T、U欄可填)'!Q40</f>
        <v>0</v>
      </c>
      <c r="R40" s="29" t="str">
        <f>'114-1學生領取匯款現金表(已保護儲存格，僅T、U欄可填)'!R40</f>
        <v>7000021</v>
      </c>
      <c r="S40" s="29">
        <f>'114-1學生領取匯款現金表(已保護儲存格，僅T、U欄可填)'!S40</f>
        <v>0</v>
      </c>
      <c r="T40" s="16"/>
      <c r="U40" s="16"/>
      <c r="V40" s="31" t="str">
        <f>'114-1學生領取匯款現金表(已保護儲存格，僅T、U欄可填)'!V40</f>
        <v/>
      </c>
      <c r="W40" s="34"/>
    </row>
    <row r="41" spans="1:23" s="17" customFormat="1" ht="68.099999999999994" customHeight="1">
      <c r="A41" s="28" t="str">
        <f t="shared" si="0"/>
        <v>114學年度第二學期</v>
      </c>
      <c r="B41" s="27">
        <f>'114-1學生領取匯款現金表(已保護儲存格，僅T、U欄可填)'!B41</f>
        <v>0</v>
      </c>
      <c r="C41" s="27">
        <f>'114-1學生領取匯款現金表(已保護儲存格，僅T、U欄可填)'!C41</f>
        <v>0</v>
      </c>
      <c r="D41" s="43" t="str">
        <f>'114-1學生領取匯款現金表(已保護儲存格，僅T、U欄可填)'!D41</f>
        <v>36</v>
      </c>
      <c r="E41" s="29">
        <f>'114-1學生領取匯款現金表(已保護儲存格，僅T、U欄可填)'!E41</f>
        <v>0</v>
      </c>
      <c r="F41" s="29">
        <f>'114-1學生領取匯款現金表(已保護儲存格，僅T、U欄可填)'!F41</f>
        <v>0</v>
      </c>
      <c r="G41" s="29">
        <f>'114-1學生領取匯款現金表(已保護儲存格，僅T、U欄可填)'!G41</f>
        <v>0</v>
      </c>
      <c r="H41" s="29">
        <f>'114-1學生領取匯款現金表(已保護儲存格，僅T、U欄可填)'!H41</f>
        <v>0</v>
      </c>
      <c r="I41" s="29">
        <f>'114-1學生領取匯款現金表(已保護儲存格，僅T、U欄可填)'!I41</f>
        <v>0</v>
      </c>
      <c r="J41" s="29">
        <f>'114-1學生領取匯款現金表(已保護儲存格，僅T、U欄可填)'!J41</f>
        <v>0</v>
      </c>
      <c r="K41" s="29">
        <f>'114-1學生領取匯款現金表(已保護儲存格，僅T、U欄可填)'!K41</f>
        <v>0</v>
      </c>
      <c r="L41" s="29">
        <f>'114-1學生領取匯款現金表(已保護儲存格，僅T、U欄可填)'!L41</f>
        <v>0</v>
      </c>
      <c r="M41" s="29">
        <f>'114-1學生領取匯款現金表(已保護儲存格，僅T、U欄可填)'!M41</f>
        <v>0</v>
      </c>
      <c r="N41" s="29">
        <f>'114-1學生領取匯款現金表(已保護儲存格，僅T、U欄可填)'!N41</f>
        <v>0</v>
      </c>
      <c r="O41" s="29">
        <f>'114-1學生領取匯款現金表(已保護儲存格，僅T、U欄可填)'!O41</f>
        <v>0</v>
      </c>
      <c r="P41" s="29">
        <f>'114-1學生領取匯款現金表(已保護儲存格，僅T、U欄可填)'!P41</f>
        <v>0</v>
      </c>
      <c r="Q41" s="29">
        <f>'114-1學生領取匯款現金表(已保護儲存格，僅T、U欄可填)'!Q41</f>
        <v>0</v>
      </c>
      <c r="R41" s="29" t="str">
        <f>'114-1學生領取匯款現金表(已保護儲存格，僅T、U欄可填)'!R41</f>
        <v>7000021</v>
      </c>
      <c r="S41" s="29">
        <f>'114-1學生領取匯款現金表(已保護儲存格，僅T、U欄可填)'!S41</f>
        <v>0</v>
      </c>
      <c r="T41" s="16"/>
      <c r="U41" s="16"/>
      <c r="V41" s="31" t="str">
        <f>'114-1學生領取匯款現金表(已保護儲存格，僅T、U欄可填)'!V41</f>
        <v/>
      </c>
      <c r="W41" s="34"/>
    </row>
    <row r="42" spans="1:23" s="17" customFormat="1" ht="68.099999999999994" customHeight="1">
      <c r="A42" s="28" t="str">
        <f t="shared" si="0"/>
        <v>114學年度第二學期</v>
      </c>
      <c r="B42" s="27">
        <f>'114-1學生領取匯款現金表(已保護儲存格，僅T、U欄可填)'!B42</f>
        <v>0</v>
      </c>
      <c r="C42" s="27">
        <f>'114-1學生領取匯款現金表(已保護儲存格，僅T、U欄可填)'!C42</f>
        <v>0</v>
      </c>
      <c r="D42" s="43" t="str">
        <f>'114-1學生領取匯款現金表(已保護儲存格，僅T、U欄可填)'!D42</f>
        <v>37</v>
      </c>
      <c r="E42" s="29">
        <f>'114-1學生領取匯款現金表(已保護儲存格，僅T、U欄可填)'!E42</f>
        <v>0</v>
      </c>
      <c r="F42" s="29">
        <f>'114-1學生領取匯款現金表(已保護儲存格，僅T、U欄可填)'!F42</f>
        <v>0</v>
      </c>
      <c r="G42" s="29">
        <f>'114-1學生領取匯款現金表(已保護儲存格，僅T、U欄可填)'!G42</f>
        <v>0</v>
      </c>
      <c r="H42" s="29">
        <f>'114-1學生領取匯款現金表(已保護儲存格，僅T、U欄可填)'!H42</f>
        <v>0</v>
      </c>
      <c r="I42" s="29">
        <f>'114-1學生領取匯款現金表(已保護儲存格，僅T、U欄可填)'!I42</f>
        <v>0</v>
      </c>
      <c r="J42" s="29">
        <f>'114-1學生領取匯款現金表(已保護儲存格，僅T、U欄可填)'!J42</f>
        <v>0</v>
      </c>
      <c r="K42" s="29">
        <f>'114-1學生領取匯款現金表(已保護儲存格，僅T、U欄可填)'!K42</f>
        <v>0</v>
      </c>
      <c r="L42" s="29">
        <f>'114-1學生領取匯款現金表(已保護儲存格，僅T、U欄可填)'!L42</f>
        <v>0</v>
      </c>
      <c r="M42" s="29">
        <f>'114-1學生領取匯款現金表(已保護儲存格，僅T、U欄可填)'!M42</f>
        <v>0</v>
      </c>
      <c r="N42" s="29">
        <f>'114-1學生領取匯款現金表(已保護儲存格，僅T、U欄可填)'!N42</f>
        <v>0</v>
      </c>
      <c r="O42" s="29">
        <f>'114-1學生領取匯款現金表(已保護儲存格，僅T、U欄可填)'!O42</f>
        <v>0</v>
      </c>
      <c r="P42" s="29">
        <f>'114-1學生領取匯款現金表(已保護儲存格，僅T、U欄可填)'!P42</f>
        <v>0</v>
      </c>
      <c r="Q42" s="29">
        <f>'114-1學生領取匯款現金表(已保護儲存格，僅T、U欄可填)'!Q42</f>
        <v>0</v>
      </c>
      <c r="R42" s="29" t="str">
        <f>'114-1學生領取匯款現金表(已保護儲存格，僅T、U欄可填)'!R42</f>
        <v>7000021</v>
      </c>
      <c r="S42" s="29">
        <f>'114-1學生領取匯款現金表(已保護儲存格，僅T、U欄可填)'!S42</f>
        <v>0</v>
      </c>
      <c r="T42" s="16"/>
      <c r="U42" s="16"/>
      <c r="V42" s="31" t="str">
        <f>'114-1學生領取匯款現金表(已保護儲存格，僅T、U欄可填)'!V42</f>
        <v/>
      </c>
      <c r="W42" s="34"/>
    </row>
    <row r="43" spans="1:23" s="17" customFormat="1" ht="68.099999999999994" customHeight="1">
      <c r="A43" s="28" t="str">
        <f t="shared" si="0"/>
        <v>114學年度第二學期</v>
      </c>
      <c r="B43" s="27">
        <f>'114-1學生領取匯款現金表(已保護儲存格，僅T、U欄可填)'!B43</f>
        <v>0</v>
      </c>
      <c r="C43" s="27">
        <f>'114-1學生領取匯款現金表(已保護儲存格，僅T、U欄可填)'!C43</f>
        <v>0</v>
      </c>
      <c r="D43" s="43" t="str">
        <f>'114-1學生領取匯款現金表(已保護儲存格，僅T、U欄可填)'!D43</f>
        <v>38</v>
      </c>
      <c r="E43" s="29">
        <f>'114-1學生領取匯款現金表(已保護儲存格，僅T、U欄可填)'!E43</f>
        <v>0</v>
      </c>
      <c r="F43" s="29">
        <f>'114-1學生領取匯款現金表(已保護儲存格，僅T、U欄可填)'!F43</f>
        <v>0</v>
      </c>
      <c r="G43" s="29">
        <f>'114-1學生領取匯款現金表(已保護儲存格，僅T、U欄可填)'!G43</f>
        <v>0</v>
      </c>
      <c r="H43" s="29">
        <f>'114-1學生領取匯款現金表(已保護儲存格，僅T、U欄可填)'!H43</f>
        <v>0</v>
      </c>
      <c r="I43" s="29">
        <f>'114-1學生領取匯款現金表(已保護儲存格，僅T、U欄可填)'!I43</f>
        <v>0</v>
      </c>
      <c r="J43" s="29">
        <f>'114-1學生領取匯款現金表(已保護儲存格，僅T、U欄可填)'!J43</f>
        <v>0</v>
      </c>
      <c r="K43" s="29">
        <f>'114-1學生領取匯款現金表(已保護儲存格，僅T、U欄可填)'!K43</f>
        <v>0</v>
      </c>
      <c r="L43" s="29">
        <f>'114-1學生領取匯款現金表(已保護儲存格，僅T、U欄可填)'!L43</f>
        <v>0</v>
      </c>
      <c r="M43" s="29">
        <f>'114-1學生領取匯款現金表(已保護儲存格，僅T、U欄可填)'!M43</f>
        <v>0</v>
      </c>
      <c r="N43" s="29">
        <f>'114-1學生領取匯款現金表(已保護儲存格，僅T、U欄可填)'!N43</f>
        <v>0</v>
      </c>
      <c r="O43" s="29">
        <f>'114-1學生領取匯款現金表(已保護儲存格，僅T、U欄可填)'!O43</f>
        <v>0</v>
      </c>
      <c r="P43" s="29">
        <f>'114-1學生領取匯款現金表(已保護儲存格，僅T、U欄可填)'!P43</f>
        <v>0</v>
      </c>
      <c r="Q43" s="29">
        <f>'114-1學生領取匯款現金表(已保護儲存格，僅T、U欄可填)'!Q43</f>
        <v>0</v>
      </c>
      <c r="R43" s="29" t="str">
        <f>'114-1學生領取匯款現金表(已保護儲存格，僅T、U欄可填)'!R43</f>
        <v>7000021</v>
      </c>
      <c r="S43" s="29">
        <f>'114-1學生領取匯款現金表(已保護儲存格，僅T、U欄可填)'!S43</f>
        <v>0</v>
      </c>
      <c r="T43" s="16"/>
      <c r="U43" s="16"/>
      <c r="V43" s="31" t="str">
        <f>'114-1學生領取匯款現金表(已保護儲存格，僅T、U欄可填)'!V43</f>
        <v/>
      </c>
      <c r="W43" s="34"/>
    </row>
    <row r="44" spans="1:23" s="17" customFormat="1" ht="68.099999999999994" customHeight="1">
      <c r="A44" s="28" t="str">
        <f t="shared" si="0"/>
        <v>114學年度第二學期</v>
      </c>
      <c r="B44" s="27">
        <f>'114-1學生領取匯款現金表(已保護儲存格，僅T、U欄可填)'!B44</f>
        <v>0</v>
      </c>
      <c r="C44" s="27">
        <f>'114-1學生領取匯款現金表(已保護儲存格，僅T、U欄可填)'!C44</f>
        <v>0</v>
      </c>
      <c r="D44" s="43" t="str">
        <f>'114-1學生領取匯款現金表(已保護儲存格，僅T、U欄可填)'!D44</f>
        <v>39</v>
      </c>
      <c r="E44" s="29">
        <f>'114-1學生領取匯款現金表(已保護儲存格，僅T、U欄可填)'!E44</f>
        <v>0</v>
      </c>
      <c r="F44" s="29">
        <f>'114-1學生領取匯款現金表(已保護儲存格，僅T、U欄可填)'!F44</f>
        <v>0</v>
      </c>
      <c r="G44" s="29">
        <f>'114-1學生領取匯款現金表(已保護儲存格，僅T、U欄可填)'!G44</f>
        <v>0</v>
      </c>
      <c r="H44" s="29">
        <f>'114-1學生領取匯款現金表(已保護儲存格，僅T、U欄可填)'!H44</f>
        <v>0</v>
      </c>
      <c r="I44" s="29">
        <f>'114-1學生領取匯款現金表(已保護儲存格，僅T、U欄可填)'!I44</f>
        <v>0</v>
      </c>
      <c r="J44" s="29">
        <f>'114-1學生領取匯款現金表(已保護儲存格，僅T、U欄可填)'!J44</f>
        <v>0</v>
      </c>
      <c r="K44" s="29">
        <f>'114-1學生領取匯款現金表(已保護儲存格，僅T、U欄可填)'!K44</f>
        <v>0</v>
      </c>
      <c r="L44" s="29">
        <f>'114-1學生領取匯款現金表(已保護儲存格，僅T、U欄可填)'!L44</f>
        <v>0</v>
      </c>
      <c r="M44" s="29">
        <f>'114-1學生領取匯款現金表(已保護儲存格，僅T、U欄可填)'!M44</f>
        <v>0</v>
      </c>
      <c r="N44" s="29">
        <f>'114-1學生領取匯款現金表(已保護儲存格，僅T、U欄可填)'!N44</f>
        <v>0</v>
      </c>
      <c r="O44" s="29">
        <f>'114-1學生領取匯款現金表(已保護儲存格，僅T、U欄可填)'!O44</f>
        <v>0</v>
      </c>
      <c r="P44" s="29">
        <f>'114-1學生領取匯款現金表(已保護儲存格，僅T、U欄可填)'!P44</f>
        <v>0</v>
      </c>
      <c r="Q44" s="29">
        <f>'114-1學生領取匯款現金表(已保護儲存格，僅T、U欄可填)'!Q44</f>
        <v>0</v>
      </c>
      <c r="R44" s="29" t="str">
        <f>'114-1學生領取匯款現金表(已保護儲存格，僅T、U欄可填)'!R44</f>
        <v>7000021</v>
      </c>
      <c r="S44" s="29">
        <f>'114-1學生領取匯款現金表(已保護儲存格，僅T、U欄可填)'!S44</f>
        <v>0</v>
      </c>
      <c r="T44" s="16"/>
      <c r="U44" s="16"/>
      <c r="V44" s="31" t="str">
        <f>'114-1學生領取匯款現金表(已保護儲存格，僅T、U欄可填)'!V44</f>
        <v/>
      </c>
      <c r="W44" s="34"/>
    </row>
    <row r="45" spans="1:23" s="17" customFormat="1" ht="68.099999999999994" customHeight="1">
      <c r="A45" s="28" t="str">
        <f t="shared" si="0"/>
        <v>114學年度第二學期</v>
      </c>
      <c r="B45" s="27">
        <f>'114-1學生領取匯款現金表(已保護儲存格，僅T、U欄可填)'!B45</f>
        <v>0</v>
      </c>
      <c r="C45" s="27">
        <f>'114-1學生領取匯款現金表(已保護儲存格，僅T、U欄可填)'!C45</f>
        <v>0</v>
      </c>
      <c r="D45" s="43" t="str">
        <f>'114-1學生領取匯款現金表(已保護儲存格，僅T、U欄可填)'!D45</f>
        <v>40</v>
      </c>
      <c r="E45" s="29">
        <f>'114-1學生領取匯款現金表(已保護儲存格，僅T、U欄可填)'!E45</f>
        <v>0</v>
      </c>
      <c r="F45" s="29">
        <f>'114-1學生領取匯款現金表(已保護儲存格，僅T、U欄可填)'!F45</f>
        <v>0</v>
      </c>
      <c r="G45" s="29">
        <f>'114-1學生領取匯款現金表(已保護儲存格，僅T、U欄可填)'!G45</f>
        <v>0</v>
      </c>
      <c r="H45" s="29">
        <f>'114-1學生領取匯款現金表(已保護儲存格，僅T、U欄可填)'!H45</f>
        <v>0</v>
      </c>
      <c r="I45" s="29">
        <f>'114-1學生領取匯款現金表(已保護儲存格，僅T、U欄可填)'!I45</f>
        <v>0</v>
      </c>
      <c r="J45" s="29">
        <f>'114-1學生領取匯款現金表(已保護儲存格，僅T、U欄可填)'!J45</f>
        <v>0</v>
      </c>
      <c r="K45" s="29">
        <f>'114-1學生領取匯款現金表(已保護儲存格，僅T、U欄可填)'!K45</f>
        <v>0</v>
      </c>
      <c r="L45" s="29">
        <f>'114-1學生領取匯款現金表(已保護儲存格，僅T、U欄可填)'!L45</f>
        <v>0</v>
      </c>
      <c r="M45" s="29">
        <f>'114-1學生領取匯款現金表(已保護儲存格，僅T、U欄可填)'!M45</f>
        <v>0</v>
      </c>
      <c r="N45" s="29">
        <f>'114-1學生領取匯款現金表(已保護儲存格，僅T、U欄可填)'!N45</f>
        <v>0</v>
      </c>
      <c r="O45" s="29">
        <f>'114-1學生領取匯款現金表(已保護儲存格，僅T、U欄可填)'!O45</f>
        <v>0</v>
      </c>
      <c r="P45" s="29">
        <f>'114-1學生領取匯款現金表(已保護儲存格，僅T、U欄可填)'!P45</f>
        <v>0</v>
      </c>
      <c r="Q45" s="29">
        <f>'114-1學生領取匯款現金表(已保護儲存格，僅T、U欄可填)'!Q45</f>
        <v>0</v>
      </c>
      <c r="R45" s="29" t="str">
        <f>'114-1學生領取匯款現金表(已保護儲存格，僅T、U欄可填)'!R45</f>
        <v>7000021</v>
      </c>
      <c r="S45" s="29">
        <f>'114-1學生領取匯款現金表(已保護儲存格，僅T、U欄可填)'!S45</f>
        <v>0</v>
      </c>
      <c r="T45" s="16"/>
      <c r="U45" s="16"/>
      <c r="V45" s="31" t="str">
        <f>'114-1學生領取匯款現金表(已保護儲存格，僅T、U欄可填)'!V45</f>
        <v/>
      </c>
      <c r="W45" s="34"/>
    </row>
    <row r="46" spans="1:23" s="17" customFormat="1" ht="68.099999999999994" customHeight="1">
      <c r="A46" s="28" t="str">
        <f t="shared" si="0"/>
        <v>114學年度第二學期</v>
      </c>
      <c r="B46" s="27">
        <f>'114-1學生領取匯款現金表(已保護儲存格，僅T、U欄可填)'!B46</f>
        <v>0</v>
      </c>
      <c r="C46" s="27">
        <f>'114-1學生領取匯款現金表(已保護儲存格，僅T、U欄可填)'!C46</f>
        <v>0</v>
      </c>
      <c r="D46" s="43" t="str">
        <f>'114-1學生領取匯款現金表(已保護儲存格，僅T、U欄可填)'!D46</f>
        <v>41</v>
      </c>
      <c r="E46" s="29">
        <f>'114-1學生領取匯款現金表(已保護儲存格，僅T、U欄可填)'!E46</f>
        <v>0</v>
      </c>
      <c r="F46" s="29">
        <f>'114-1學生領取匯款現金表(已保護儲存格，僅T、U欄可填)'!F46</f>
        <v>0</v>
      </c>
      <c r="G46" s="29">
        <f>'114-1學生領取匯款現金表(已保護儲存格，僅T、U欄可填)'!G46</f>
        <v>0</v>
      </c>
      <c r="H46" s="29">
        <f>'114-1學生領取匯款現金表(已保護儲存格，僅T、U欄可填)'!H46</f>
        <v>0</v>
      </c>
      <c r="I46" s="29">
        <f>'114-1學生領取匯款現金表(已保護儲存格，僅T、U欄可填)'!I46</f>
        <v>0</v>
      </c>
      <c r="J46" s="29">
        <f>'114-1學生領取匯款現金表(已保護儲存格，僅T、U欄可填)'!J46</f>
        <v>0</v>
      </c>
      <c r="K46" s="29">
        <f>'114-1學生領取匯款現金表(已保護儲存格，僅T、U欄可填)'!K46</f>
        <v>0</v>
      </c>
      <c r="L46" s="29">
        <f>'114-1學生領取匯款現金表(已保護儲存格，僅T、U欄可填)'!L46</f>
        <v>0</v>
      </c>
      <c r="M46" s="29">
        <f>'114-1學生領取匯款現金表(已保護儲存格，僅T、U欄可填)'!M46</f>
        <v>0</v>
      </c>
      <c r="N46" s="29">
        <f>'114-1學生領取匯款現金表(已保護儲存格，僅T、U欄可填)'!N46</f>
        <v>0</v>
      </c>
      <c r="O46" s="29">
        <f>'114-1學生領取匯款現金表(已保護儲存格，僅T、U欄可填)'!O46</f>
        <v>0</v>
      </c>
      <c r="P46" s="29">
        <f>'114-1學生領取匯款現金表(已保護儲存格，僅T、U欄可填)'!P46</f>
        <v>0</v>
      </c>
      <c r="Q46" s="29">
        <f>'114-1學生領取匯款現金表(已保護儲存格，僅T、U欄可填)'!Q46</f>
        <v>0</v>
      </c>
      <c r="R46" s="29" t="str">
        <f>'114-1學生領取匯款現金表(已保護儲存格，僅T、U欄可填)'!R46</f>
        <v>7000021</v>
      </c>
      <c r="S46" s="29">
        <f>'114-1學生領取匯款現金表(已保護儲存格，僅T、U欄可填)'!S46</f>
        <v>0</v>
      </c>
      <c r="T46" s="16"/>
      <c r="U46" s="16"/>
      <c r="V46" s="31" t="str">
        <f>'114-1學生領取匯款現金表(已保護儲存格，僅T、U欄可填)'!V46</f>
        <v/>
      </c>
      <c r="W46" s="34"/>
    </row>
    <row r="47" spans="1:23" s="17" customFormat="1" ht="68.099999999999994" customHeight="1">
      <c r="A47" s="28" t="str">
        <f t="shared" si="0"/>
        <v>114學年度第二學期</v>
      </c>
      <c r="B47" s="27">
        <f>'114-1學生領取匯款現金表(已保護儲存格，僅T、U欄可填)'!B47</f>
        <v>0</v>
      </c>
      <c r="C47" s="27">
        <f>'114-1學生領取匯款現金表(已保護儲存格，僅T、U欄可填)'!C47</f>
        <v>0</v>
      </c>
      <c r="D47" s="43" t="str">
        <f>'114-1學生領取匯款現金表(已保護儲存格，僅T、U欄可填)'!D47</f>
        <v>42</v>
      </c>
      <c r="E47" s="29">
        <f>'114-1學生領取匯款現金表(已保護儲存格，僅T、U欄可填)'!E47</f>
        <v>0</v>
      </c>
      <c r="F47" s="29">
        <f>'114-1學生領取匯款現金表(已保護儲存格，僅T、U欄可填)'!F47</f>
        <v>0</v>
      </c>
      <c r="G47" s="29">
        <f>'114-1學生領取匯款現金表(已保護儲存格，僅T、U欄可填)'!G47</f>
        <v>0</v>
      </c>
      <c r="H47" s="29">
        <f>'114-1學生領取匯款現金表(已保護儲存格，僅T、U欄可填)'!H47</f>
        <v>0</v>
      </c>
      <c r="I47" s="29">
        <f>'114-1學生領取匯款現金表(已保護儲存格，僅T、U欄可填)'!I47</f>
        <v>0</v>
      </c>
      <c r="J47" s="29">
        <f>'114-1學生領取匯款現金表(已保護儲存格，僅T、U欄可填)'!J47</f>
        <v>0</v>
      </c>
      <c r="K47" s="29">
        <f>'114-1學生領取匯款現金表(已保護儲存格，僅T、U欄可填)'!K47</f>
        <v>0</v>
      </c>
      <c r="L47" s="29">
        <f>'114-1學生領取匯款現金表(已保護儲存格，僅T、U欄可填)'!L47</f>
        <v>0</v>
      </c>
      <c r="M47" s="29">
        <f>'114-1學生領取匯款現金表(已保護儲存格，僅T、U欄可填)'!M47</f>
        <v>0</v>
      </c>
      <c r="N47" s="29">
        <f>'114-1學生領取匯款現金表(已保護儲存格，僅T、U欄可填)'!N47</f>
        <v>0</v>
      </c>
      <c r="O47" s="29">
        <f>'114-1學生領取匯款現金表(已保護儲存格，僅T、U欄可填)'!O47</f>
        <v>0</v>
      </c>
      <c r="P47" s="29">
        <f>'114-1學生領取匯款現金表(已保護儲存格，僅T、U欄可填)'!P47</f>
        <v>0</v>
      </c>
      <c r="Q47" s="29">
        <f>'114-1學生領取匯款現金表(已保護儲存格，僅T、U欄可填)'!Q47</f>
        <v>0</v>
      </c>
      <c r="R47" s="29" t="str">
        <f>'114-1學生領取匯款現金表(已保護儲存格，僅T、U欄可填)'!R47</f>
        <v>7000021</v>
      </c>
      <c r="S47" s="29">
        <f>'114-1學生領取匯款現金表(已保護儲存格，僅T、U欄可填)'!S47</f>
        <v>0</v>
      </c>
      <c r="T47" s="16"/>
      <c r="U47" s="16"/>
      <c r="V47" s="31" t="str">
        <f>'114-1學生領取匯款現金表(已保護儲存格，僅T、U欄可填)'!V47</f>
        <v/>
      </c>
      <c r="W47" s="34"/>
    </row>
    <row r="48" spans="1:23" s="17" customFormat="1" ht="68.099999999999994" customHeight="1">
      <c r="A48" s="28" t="str">
        <f t="shared" si="0"/>
        <v>114學年度第二學期</v>
      </c>
      <c r="B48" s="27">
        <f>'114-1學生領取匯款現金表(已保護儲存格，僅T、U欄可填)'!B48</f>
        <v>0</v>
      </c>
      <c r="C48" s="27">
        <f>'114-1學生領取匯款現金表(已保護儲存格，僅T、U欄可填)'!C48</f>
        <v>0</v>
      </c>
      <c r="D48" s="43" t="str">
        <f>'114-1學生領取匯款現金表(已保護儲存格，僅T、U欄可填)'!D48</f>
        <v>43</v>
      </c>
      <c r="E48" s="29">
        <f>'114-1學生領取匯款現金表(已保護儲存格，僅T、U欄可填)'!E48</f>
        <v>0</v>
      </c>
      <c r="F48" s="29">
        <f>'114-1學生領取匯款現金表(已保護儲存格，僅T、U欄可填)'!F48</f>
        <v>0</v>
      </c>
      <c r="G48" s="29">
        <f>'114-1學生領取匯款現金表(已保護儲存格，僅T、U欄可填)'!G48</f>
        <v>0</v>
      </c>
      <c r="H48" s="29">
        <f>'114-1學生領取匯款現金表(已保護儲存格，僅T、U欄可填)'!H48</f>
        <v>0</v>
      </c>
      <c r="I48" s="29">
        <f>'114-1學生領取匯款現金表(已保護儲存格，僅T、U欄可填)'!I48</f>
        <v>0</v>
      </c>
      <c r="J48" s="29">
        <f>'114-1學生領取匯款現金表(已保護儲存格，僅T、U欄可填)'!J48</f>
        <v>0</v>
      </c>
      <c r="K48" s="29">
        <f>'114-1學生領取匯款現金表(已保護儲存格，僅T、U欄可填)'!K48</f>
        <v>0</v>
      </c>
      <c r="L48" s="29">
        <f>'114-1學生領取匯款現金表(已保護儲存格，僅T、U欄可填)'!L48</f>
        <v>0</v>
      </c>
      <c r="M48" s="29">
        <f>'114-1學生領取匯款現金表(已保護儲存格，僅T、U欄可填)'!M48</f>
        <v>0</v>
      </c>
      <c r="N48" s="29">
        <f>'114-1學生領取匯款現金表(已保護儲存格，僅T、U欄可填)'!N48</f>
        <v>0</v>
      </c>
      <c r="O48" s="29">
        <f>'114-1學生領取匯款現金表(已保護儲存格，僅T、U欄可填)'!O48</f>
        <v>0</v>
      </c>
      <c r="P48" s="29">
        <f>'114-1學生領取匯款現金表(已保護儲存格，僅T、U欄可填)'!P48</f>
        <v>0</v>
      </c>
      <c r="Q48" s="29">
        <f>'114-1學生領取匯款現金表(已保護儲存格，僅T、U欄可填)'!Q48</f>
        <v>0</v>
      </c>
      <c r="R48" s="29" t="str">
        <f>'114-1學生領取匯款現金表(已保護儲存格，僅T、U欄可填)'!R48</f>
        <v>7000021</v>
      </c>
      <c r="S48" s="29">
        <f>'114-1學生領取匯款現金表(已保護儲存格，僅T、U欄可填)'!S48</f>
        <v>0</v>
      </c>
      <c r="T48" s="16"/>
      <c r="U48" s="16"/>
      <c r="V48" s="31" t="str">
        <f>'114-1學生領取匯款現金表(已保護儲存格，僅T、U欄可填)'!V48</f>
        <v/>
      </c>
      <c r="W48" s="34"/>
    </row>
    <row r="49" spans="1:23" s="17" customFormat="1" ht="68.099999999999994" customHeight="1">
      <c r="A49" s="28" t="str">
        <f t="shared" si="0"/>
        <v>114學年度第二學期</v>
      </c>
      <c r="B49" s="27">
        <f>'114-1學生領取匯款現金表(已保護儲存格，僅T、U欄可填)'!B49</f>
        <v>0</v>
      </c>
      <c r="C49" s="27">
        <f>'114-1學生領取匯款現金表(已保護儲存格，僅T、U欄可填)'!C49</f>
        <v>0</v>
      </c>
      <c r="D49" s="43" t="str">
        <f>'114-1學生領取匯款現金表(已保護儲存格，僅T、U欄可填)'!D49</f>
        <v>44</v>
      </c>
      <c r="E49" s="29">
        <f>'114-1學生領取匯款現金表(已保護儲存格，僅T、U欄可填)'!E49</f>
        <v>0</v>
      </c>
      <c r="F49" s="29">
        <f>'114-1學生領取匯款現金表(已保護儲存格，僅T、U欄可填)'!F49</f>
        <v>0</v>
      </c>
      <c r="G49" s="29">
        <f>'114-1學生領取匯款現金表(已保護儲存格，僅T、U欄可填)'!G49</f>
        <v>0</v>
      </c>
      <c r="H49" s="29">
        <f>'114-1學生領取匯款現金表(已保護儲存格，僅T、U欄可填)'!H49</f>
        <v>0</v>
      </c>
      <c r="I49" s="29">
        <f>'114-1學生領取匯款現金表(已保護儲存格，僅T、U欄可填)'!I49</f>
        <v>0</v>
      </c>
      <c r="J49" s="29">
        <f>'114-1學生領取匯款現金表(已保護儲存格，僅T、U欄可填)'!J49</f>
        <v>0</v>
      </c>
      <c r="K49" s="29">
        <f>'114-1學生領取匯款現金表(已保護儲存格，僅T、U欄可填)'!K49</f>
        <v>0</v>
      </c>
      <c r="L49" s="29">
        <f>'114-1學生領取匯款現金表(已保護儲存格，僅T、U欄可填)'!L49</f>
        <v>0</v>
      </c>
      <c r="M49" s="29">
        <f>'114-1學生領取匯款現金表(已保護儲存格，僅T、U欄可填)'!M49</f>
        <v>0</v>
      </c>
      <c r="N49" s="29">
        <f>'114-1學生領取匯款現金表(已保護儲存格，僅T、U欄可填)'!N49</f>
        <v>0</v>
      </c>
      <c r="O49" s="29">
        <f>'114-1學生領取匯款現金表(已保護儲存格，僅T、U欄可填)'!O49</f>
        <v>0</v>
      </c>
      <c r="P49" s="29">
        <f>'114-1學生領取匯款現金表(已保護儲存格，僅T、U欄可填)'!P49</f>
        <v>0</v>
      </c>
      <c r="Q49" s="29">
        <f>'114-1學生領取匯款現金表(已保護儲存格，僅T、U欄可填)'!Q49</f>
        <v>0</v>
      </c>
      <c r="R49" s="29" t="str">
        <f>'114-1學生領取匯款現金表(已保護儲存格，僅T、U欄可填)'!R49</f>
        <v>7000021</v>
      </c>
      <c r="S49" s="29">
        <f>'114-1學生領取匯款現金表(已保護儲存格，僅T、U欄可填)'!S49</f>
        <v>0</v>
      </c>
      <c r="T49" s="16"/>
      <c r="U49" s="16"/>
      <c r="V49" s="31" t="str">
        <f>'114-1學生領取匯款現金表(已保護儲存格，僅T、U欄可填)'!V49</f>
        <v/>
      </c>
      <c r="W49" s="34"/>
    </row>
    <row r="50" spans="1:23" s="17" customFormat="1" ht="68.099999999999994" customHeight="1">
      <c r="A50" s="28" t="str">
        <f t="shared" si="0"/>
        <v>114學年度第二學期</v>
      </c>
      <c r="B50" s="27">
        <f>'114-1學生領取匯款現金表(已保護儲存格，僅T、U欄可填)'!B50</f>
        <v>0</v>
      </c>
      <c r="C50" s="27">
        <f>'114-1學生領取匯款現金表(已保護儲存格，僅T、U欄可填)'!C50</f>
        <v>0</v>
      </c>
      <c r="D50" s="43" t="str">
        <f>'114-1學生領取匯款現金表(已保護儲存格，僅T、U欄可填)'!D50</f>
        <v>45</v>
      </c>
      <c r="E50" s="29">
        <f>'114-1學生領取匯款現金表(已保護儲存格，僅T、U欄可填)'!E50</f>
        <v>0</v>
      </c>
      <c r="F50" s="29">
        <f>'114-1學生領取匯款現金表(已保護儲存格，僅T、U欄可填)'!F50</f>
        <v>0</v>
      </c>
      <c r="G50" s="29">
        <f>'114-1學生領取匯款現金表(已保護儲存格，僅T、U欄可填)'!G50</f>
        <v>0</v>
      </c>
      <c r="H50" s="29">
        <f>'114-1學生領取匯款現金表(已保護儲存格，僅T、U欄可填)'!H50</f>
        <v>0</v>
      </c>
      <c r="I50" s="29">
        <f>'114-1學生領取匯款現金表(已保護儲存格，僅T、U欄可填)'!I50</f>
        <v>0</v>
      </c>
      <c r="J50" s="29">
        <f>'114-1學生領取匯款現金表(已保護儲存格，僅T、U欄可填)'!J50</f>
        <v>0</v>
      </c>
      <c r="K50" s="29">
        <f>'114-1學生領取匯款現金表(已保護儲存格，僅T、U欄可填)'!K50</f>
        <v>0</v>
      </c>
      <c r="L50" s="29">
        <f>'114-1學生領取匯款現金表(已保護儲存格，僅T、U欄可填)'!L50</f>
        <v>0</v>
      </c>
      <c r="M50" s="29">
        <f>'114-1學生領取匯款現金表(已保護儲存格，僅T、U欄可填)'!M50</f>
        <v>0</v>
      </c>
      <c r="N50" s="29">
        <f>'114-1學生領取匯款現金表(已保護儲存格，僅T、U欄可填)'!N50</f>
        <v>0</v>
      </c>
      <c r="O50" s="29">
        <f>'114-1學生領取匯款現金表(已保護儲存格，僅T、U欄可填)'!O50</f>
        <v>0</v>
      </c>
      <c r="P50" s="29">
        <f>'114-1學生領取匯款現金表(已保護儲存格，僅T、U欄可填)'!P50</f>
        <v>0</v>
      </c>
      <c r="Q50" s="29">
        <f>'114-1學生領取匯款現金表(已保護儲存格，僅T、U欄可填)'!Q50</f>
        <v>0</v>
      </c>
      <c r="R50" s="29" t="str">
        <f>'114-1學生領取匯款現金表(已保護儲存格，僅T、U欄可填)'!R50</f>
        <v>7000021</v>
      </c>
      <c r="S50" s="29">
        <f>'114-1學生領取匯款現金表(已保護儲存格，僅T、U欄可填)'!S50</f>
        <v>0</v>
      </c>
      <c r="T50" s="16"/>
      <c r="U50" s="16"/>
      <c r="V50" s="31" t="str">
        <f>'114-1學生領取匯款現金表(已保護儲存格，僅T、U欄可填)'!V50</f>
        <v/>
      </c>
      <c r="W50" s="34"/>
    </row>
    <row r="51" spans="1:23" s="17" customFormat="1" ht="68.099999999999994" customHeight="1">
      <c r="A51" s="28" t="str">
        <f t="shared" si="0"/>
        <v>114學年度第二學期</v>
      </c>
      <c r="B51" s="27">
        <f>'114-1學生領取匯款現金表(已保護儲存格，僅T、U欄可填)'!B51</f>
        <v>0</v>
      </c>
      <c r="C51" s="27">
        <f>'114-1學生領取匯款現金表(已保護儲存格，僅T、U欄可填)'!C51</f>
        <v>0</v>
      </c>
      <c r="D51" s="43" t="str">
        <f>'114-1學生領取匯款現金表(已保護儲存格，僅T、U欄可填)'!D51</f>
        <v>46</v>
      </c>
      <c r="E51" s="29">
        <f>'114-1學生領取匯款現金表(已保護儲存格，僅T、U欄可填)'!E51</f>
        <v>0</v>
      </c>
      <c r="F51" s="29">
        <f>'114-1學生領取匯款現金表(已保護儲存格，僅T、U欄可填)'!F51</f>
        <v>0</v>
      </c>
      <c r="G51" s="29">
        <f>'114-1學生領取匯款現金表(已保護儲存格，僅T、U欄可填)'!G51</f>
        <v>0</v>
      </c>
      <c r="H51" s="29">
        <f>'114-1學生領取匯款現金表(已保護儲存格，僅T、U欄可填)'!H51</f>
        <v>0</v>
      </c>
      <c r="I51" s="29">
        <f>'114-1學生領取匯款現金表(已保護儲存格，僅T、U欄可填)'!I51</f>
        <v>0</v>
      </c>
      <c r="J51" s="29">
        <f>'114-1學生領取匯款現金表(已保護儲存格，僅T、U欄可填)'!J51</f>
        <v>0</v>
      </c>
      <c r="K51" s="29">
        <f>'114-1學生領取匯款現金表(已保護儲存格，僅T、U欄可填)'!K51</f>
        <v>0</v>
      </c>
      <c r="L51" s="29">
        <f>'114-1學生領取匯款現金表(已保護儲存格，僅T、U欄可填)'!L51</f>
        <v>0</v>
      </c>
      <c r="M51" s="29">
        <f>'114-1學生領取匯款現金表(已保護儲存格，僅T、U欄可填)'!M51</f>
        <v>0</v>
      </c>
      <c r="N51" s="29">
        <f>'114-1學生領取匯款現金表(已保護儲存格，僅T、U欄可填)'!N51</f>
        <v>0</v>
      </c>
      <c r="O51" s="29">
        <f>'114-1學生領取匯款現金表(已保護儲存格，僅T、U欄可填)'!O51</f>
        <v>0</v>
      </c>
      <c r="P51" s="29">
        <f>'114-1學生領取匯款現金表(已保護儲存格，僅T、U欄可填)'!P51</f>
        <v>0</v>
      </c>
      <c r="Q51" s="29">
        <f>'114-1學生領取匯款現金表(已保護儲存格，僅T、U欄可填)'!Q51</f>
        <v>0</v>
      </c>
      <c r="R51" s="29" t="str">
        <f>'114-1學生領取匯款現金表(已保護儲存格，僅T、U欄可填)'!R51</f>
        <v>7000021</v>
      </c>
      <c r="S51" s="29">
        <f>'114-1學生領取匯款現金表(已保護儲存格，僅T、U欄可填)'!S51</f>
        <v>0</v>
      </c>
      <c r="T51" s="16"/>
      <c r="U51" s="16"/>
      <c r="V51" s="31" t="str">
        <f>'114-1學生領取匯款現金表(已保護儲存格，僅T、U欄可填)'!V51</f>
        <v/>
      </c>
      <c r="W51" s="34"/>
    </row>
    <row r="52" spans="1:23" s="17" customFormat="1" ht="68.099999999999994" customHeight="1">
      <c r="A52" s="28" t="str">
        <f t="shared" si="0"/>
        <v>114學年度第二學期</v>
      </c>
      <c r="B52" s="27">
        <f>'114-1學生領取匯款現金表(已保護儲存格，僅T、U欄可填)'!B52</f>
        <v>0</v>
      </c>
      <c r="C52" s="27">
        <f>'114-1學生領取匯款現金表(已保護儲存格，僅T、U欄可填)'!C52</f>
        <v>0</v>
      </c>
      <c r="D52" s="43" t="str">
        <f>'114-1學生領取匯款現金表(已保護儲存格，僅T、U欄可填)'!D52</f>
        <v>47</v>
      </c>
      <c r="E52" s="29">
        <f>'114-1學生領取匯款現金表(已保護儲存格，僅T、U欄可填)'!E52</f>
        <v>0</v>
      </c>
      <c r="F52" s="29">
        <f>'114-1學生領取匯款現金表(已保護儲存格，僅T、U欄可填)'!F52</f>
        <v>0</v>
      </c>
      <c r="G52" s="29">
        <f>'114-1學生領取匯款現金表(已保護儲存格，僅T、U欄可填)'!G52</f>
        <v>0</v>
      </c>
      <c r="H52" s="29">
        <f>'114-1學生領取匯款現金表(已保護儲存格，僅T、U欄可填)'!H52</f>
        <v>0</v>
      </c>
      <c r="I52" s="29">
        <f>'114-1學生領取匯款現金表(已保護儲存格，僅T、U欄可填)'!I52</f>
        <v>0</v>
      </c>
      <c r="J52" s="29">
        <f>'114-1學生領取匯款現金表(已保護儲存格，僅T、U欄可填)'!J52</f>
        <v>0</v>
      </c>
      <c r="K52" s="29">
        <f>'114-1學生領取匯款現金表(已保護儲存格，僅T、U欄可填)'!K52</f>
        <v>0</v>
      </c>
      <c r="L52" s="29">
        <f>'114-1學生領取匯款現金表(已保護儲存格，僅T、U欄可填)'!L52</f>
        <v>0</v>
      </c>
      <c r="M52" s="29">
        <f>'114-1學生領取匯款現金表(已保護儲存格，僅T、U欄可填)'!M52</f>
        <v>0</v>
      </c>
      <c r="N52" s="29">
        <f>'114-1學生領取匯款現金表(已保護儲存格，僅T、U欄可填)'!N52</f>
        <v>0</v>
      </c>
      <c r="O52" s="29">
        <f>'114-1學生領取匯款現金表(已保護儲存格，僅T、U欄可填)'!O52</f>
        <v>0</v>
      </c>
      <c r="P52" s="29">
        <f>'114-1學生領取匯款現金表(已保護儲存格，僅T、U欄可填)'!P52</f>
        <v>0</v>
      </c>
      <c r="Q52" s="29">
        <f>'114-1學生領取匯款現金表(已保護儲存格，僅T、U欄可填)'!Q52</f>
        <v>0</v>
      </c>
      <c r="R52" s="29" t="str">
        <f>'114-1學生領取匯款現金表(已保護儲存格，僅T、U欄可填)'!R52</f>
        <v>7000021</v>
      </c>
      <c r="S52" s="29">
        <f>'114-1學生領取匯款現金表(已保護儲存格，僅T、U欄可填)'!S52</f>
        <v>0</v>
      </c>
      <c r="T52" s="16"/>
      <c r="U52" s="16"/>
      <c r="V52" s="31" t="str">
        <f>'114-1學生領取匯款現金表(已保護儲存格，僅T、U欄可填)'!V52</f>
        <v/>
      </c>
      <c r="W52" s="34"/>
    </row>
    <row r="53" spans="1:23" s="17" customFormat="1" ht="68.099999999999994" customHeight="1">
      <c r="A53" s="28" t="str">
        <f t="shared" si="0"/>
        <v>114學年度第二學期</v>
      </c>
      <c r="B53" s="27">
        <f>'114-1學生領取匯款現金表(已保護儲存格，僅T、U欄可填)'!B53</f>
        <v>0</v>
      </c>
      <c r="C53" s="27">
        <f>'114-1學生領取匯款現金表(已保護儲存格，僅T、U欄可填)'!C53</f>
        <v>0</v>
      </c>
      <c r="D53" s="43" t="str">
        <f>'114-1學生領取匯款現金表(已保護儲存格，僅T、U欄可填)'!D53</f>
        <v>48</v>
      </c>
      <c r="E53" s="29">
        <f>'114-1學生領取匯款現金表(已保護儲存格，僅T、U欄可填)'!E53</f>
        <v>0</v>
      </c>
      <c r="F53" s="29">
        <f>'114-1學生領取匯款現金表(已保護儲存格，僅T、U欄可填)'!F53</f>
        <v>0</v>
      </c>
      <c r="G53" s="29">
        <f>'114-1學生領取匯款現金表(已保護儲存格，僅T、U欄可填)'!G53</f>
        <v>0</v>
      </c>
      <c r="H53" s="29">
        <f>'114-1學生領取匯款現金表(已保護儲存格，僅T、U欄可填)'!H53</f>
        <v>0</v>
      </c>
      <c r="I53" s="29">
        <f>'114-1學生領取匯款現金表(已保護儲存格，僅T、U欄可填)'!I53</f>
        <v>0</v>
      </c>
      <c r="J53" s="29">
        <f>'114-1學生領取匯款現金表(已保護儲存格，僅T、U欄可填)'!J53</f>
        <v>0</v>
      </c>
      <c r="K53" s="29">
        <f>'114-1學生領取匯款現金表(已保護儲存格，僅T、U欄可填)'!K53</f>
        <v>0</v>
      </c>
      <c r="L53" s="29">
        <f>'114-1學生領取匯款現金表(已保護儲存格，僅T、U欄可填)'!L53</f>
        <v>0</v>
      </c>
      <c r="M53" s="29">
        <f>'114-1學生領取匯款現金表(已保護儲存格，僅T、U欄可填)'!M53</f>
        <v>0</v>
      </c>
      <c r="N53" s="29">
        <f>'114-1學生領取匯款現金表(已保護儲存格，僅T、U欄可填)'!N53</f>
        <v>0</v>
      </c>
      <c r="O53" s="29">
        <f>'114-1學生領取匯款現金表(已保護儲存格，僅T、U欄可填)'!O53</f>
        <v>0</v>
      </c>
      <c r="P53" s="29">
        <f>'114-1學生領取匯款現金表(已保護儲存格，僅T、U欄可填)'!P53</f>
        <v>0</v>
      </c>
      <c r="Q53" s="29">
        <f>'114-1學生領取匯款現金表(已保護儲存格，僅T、U欄可填)'!Q53</f>
        <v>0</v>
      </c>
      <c r="R53" s="29" t="str">
        <f>'114-1學生領取匯款現金表(已保護儲存格，僅T、U欄可填)'!R53</f>
        <v>7000021</v>
      </c>
      <c r="S53" s="29">
        <f>'114-1學生領取匯款現金表(已保護儲存格，僅T、U欄可填)'!S53</f>
        <v>0</v>
      </c>
      <c r="T53" s="16"/>
      <c r="U53" s="16"/>
      <c r="V53" s="31" t="str">
        <f>'114-1學生領取匯款現金表(已保護儲存格，僅T、U欄可填)'!V53</f>
        <v/>
      </c>
      <c r="W53" s="34"/>
    </row>
    <row r="54" spans="1:23" s="17" customFormat="1" ht="68.099999999999994" customHeight="1">
      <c r="A54" s="28" t="str">
        <f t="shared" si="0"/>
        <v>114學年度第二學期</v>
      </c>
      <c r="B54" s="27">
        <f>'114-1學生領取匯款現金表(已保護儲存格，僅T、U欄可填)'!B54</f>
        <v>0</v>
      </c>
      <c r="C54" s="27">
        <f>'114-1學生領取匯款現金表(已保護儲存格，僅T、U欄可填)'!C54</f>
        <v>0</v>
      </c>
      <c r="D54" s="43" t="str">
        <f>'114-1學生領取匯款現金表(已保護儲存格，僅T、U欄可填)'!D54</f>
        <v>49</v>
      </c>
      <c r="E54" s="29">
        <f>'114-1學生領取匯款現金表(已保護儲存格，僅T、U欄可填)'!E54</f>
        <v>0</v>
      </c>
      <c r="F54" s="29">
        <f>'114-1學生領取匯款現金表(已保護儲存格，僅T、U欄可填)'!F54</f>
        <v>0</v>
      </c>
      <c r="G54" s="29">
        <f>'114-1學生領取匯款現金表(已保護儲存格，僅T、U欄可填)'!G54</f>
        <v>0</v>
      </c>
      <c r="H54" s="29">
        <f>'114-1學生領取匯款現金表(已保護儲存格，僅T、U欄可填)'!H54</f>
        <v>0</v>
      </c>
      <c r="I54" s="29">
        <f>'114-1學生領取匯款現金表(已保護儲存格，僅T、U欄可填)'!I54</f>
        <v>0</v>
      </c>
      <c r="J54" s="29">
        <f>'114-1學生領取匯款現金表(已保護儲存格，僅T、U欄可填)'!J54</f>
        <v>0</v>
      </c>
      <c r="K54" s="29">
        <f>'114-1學生領取匯款現金表(已保護儲存格，僅T、U欄可填)'!K54</f>
        <v>0</v>
      </c>
      <c r="L54" s="29">
        <f>'114-1學生領取匯款現金表(已保護儲存格，僅T、U欄可填)'!L54</f>
        <v>0</v>
      </c>
      <c r="M54" s="29">
        <f>'114-1學生領取匯款現金表(已保護儲存格，僅T、U欄可填)'!M54</f>
        <v>0</v>
      </c>
      <c r="N54" s="29">
        <f>'114-1學生領取匯款現金表(已保護儲存格，僅T、U欄可填)'!N54</f>
        <v>0</v>
      </c>
      <c r="O54" s="29">
        <f>'114-1學生領取匯款現金表(已保護儲存格，僅T、U欄可填)'!O54</f>
        <v>0</v>
      </c>
      <c r="P54" s="29">
        <f>'114-1學生領取匯款現金表(已保護儲存格，僅T、U欄可填)'!P54</f>
        <v>0</v>
      </c>
      <c r="Q54" s="29">
        <f>'114-1學生領取匯款現金表(已保護儲存格，僅T、U欄可填)'!Q54</f>
        <v>0</v>
      </c>
      <c r="R54" s="29" t="str">
        <f>'114-1學生領取匯款現金表(已保護儲存格，僅T、U欄可填)'!R54</f>
        <v>7000021</v>
      </c>
      <c r="S54" s="29">
        <f>'114-1學生領取匯款現金表(已保護儲存格，僅T、U欄可填)'!S54</f>
        <v>0</v>
      </c>
      <c r="T54" s="16"/>
      <c r="U54" s="16"/>
      <c r="V54" s="31" t="str">
        <f>'114-1學生領取匯款現金表(已保護儲存格，僅T、U欄可填)'!V54</f>
        <v/>
      </c>
      <c r="W54" s="34"/>
    </row>
    <row r="55" spans="1:23" s="17" customFormat="1" ht="68.099999999999994" customHeight="1">
      <c r="A55" s="28" t="str">
        <f t="shared" si="0"/>
        <v>114學年度第二學期</v>
      </c>
      <c r="B55" s="27">
        <f>'114-1學生領取匯款現金表(已保護儲存格，僅T、U欄可填)'!B55</f>
        <v>0</v>
      </c>
      <c r="C55" s="27">
        <f>'114-1學生領取匯款現金表(已保護儲存格，僅T、U欄可填)'!C55</f>
        <v>0</v>
      </c>
      <c r="D55" s="43" t="str">
        <f>'114-1學生領取匯款現金表(已保護儲存格，僅T、U欄可填)'!D55</f>
        <v>50</v>
      </c>
      <c r="E55" s="29">
        <f>'114-1學生領取匯款現金表(已保護儲存格，僅T、U欄可填)'!E55</f>
        <v>0</v>
      </c>
      <c r="F55" s="29">
        <f>'114-1學生領取匯款現金表(已保護儲存格，僅T、U欄可填)'!F55</f>
        <v>0</v>
      </c>
      <c r="G55" s="29">
        <f>'114-1學生領取匯款現金表(已保護儲存格，僅T、U欄可填)'!G55</f>
        <v>0</v>
      </c>
      <c r="H55" s="29">
        <f>'114-1學生領取匯款現金表(已保護儲存格，僅T、U欄可填)'!H55</f>
        <v>0</v>
      </c>
      <c r="I55" s="29">
        <f>'114-1學生領取匯款現金表(已保護儲存格，僅T、U欄可填)'!I55</f>
        <v>0</v>
      </c>
      <c r="J55" s="29">
        <f>'114-1學生領取匯款現金表(已保護儲存格，僅T、U欄可填)'!J55</f>
        <v>0</v>
      </c>
      <c r="K55" s="29">
        <f>'114-1學生領取匯款現金表(已保護儲存格，僅T、U欄可填)'!K55</f>
        <v>0</v>
      </c>
      <c r="L55" s="29">
        <f>'114-1學生領取匯款現金表(已保護儲存格，僅T、U欄可填)'!L55</f>
        <v>0</v>
      </c>
      <c r="M55" s="29">
        <f>'114-1學生領取匯款現金表(已保護儲存格，僅T、U欄可填)'!M55</f>
        <v>0</v>
      </c>
      <c r="N55" s="29">
        <f>'114-1學生領取匯款現金表(已保護儲存格，僅T、U欄可填)'!N55</f>
        <v>0</v>
      </c>
      <c r="O55" s="29">
        <f>'114-1學生領取匯款現金表(已保護儲存格，僅T、U欄可填)'!O55</f>
        <v>0</v>
      </c>
      <c r="P55" s="29">
        <f>'114-1學生領取匯款現金表(已保護儲存格，僅T、U欄可填)'!P55</f>
        <v>0</v>
      </c>
      <c r="Q55" s="29">
        <f>'114-1學生領取匯款現金表(已保護儲存格，僅T、U欄可填)'!Q55</f>
        <v>0</v>
      </c>
      <c r="R55" s="29" t="str">
        <f>'114-1學生領取匯款現金表(已保護儲存格，僅T、U欄可填)'!R55</f>
        <v>7000021</v>
      </c>
      <c r="S55" s="29">
        <f>'114-1學生領取匯款現金表(已保護儲存格，僅T、U欄可填)'!S55</f>
        <v>0</v>
      </c>
      <c r="T55" s="16"/>
      <c r="U55" s="16"/>
      <c r="V55" s="31" t="str">
        <f>'114-1學生領取匯款現金表(已保護儲存格，僅T、U欄可填)'!V55</f>
        <v/>
      </c>
      <c r="W55" s="34"/>
    </row>
    <row r="56" spans="1:23" ht="107.25" customHeight="1"/>
    <row r="57" spans="1:23" ht="409.35" customHeight="1"/>
  </sheetData>
  <sheetProtection password="CCC5" sheet="1" objects="1" scenarios="1" formatCells="0" formatColumns="0" formatRows="0" insertColumns="0" insertRows="0" insertHyperlinks="0" deleteColumns="0" deleteRows="0" selectLockedCells="1" sort="0"/>
  <mergeCells count="22">
    <mergeCell ref="D1:W1"/>
    <mergeCell ref="D2:W2"/>
    <mergeCell ref="D3:W3"/>
    <mergeCell ref="A4:A5"/>
    <mergeCell ref="B4:B5"/>
    <mergeCell ref="C4:C5"/>
    <mergeCell ref="D4:D5"/>
    <mergeCell ref="E4:E5"/>
    <mergeCell ref="F4:F5"/>
    <mergeCell ref="G4:G5"/>
    <mergeCell ref="W4:W5"/>
    <mergeCell ref="H4:H5"/>
    <mergeCell ref="I4:I5"/>
    <mergeCell ref="J4:J5"/>
    <mergeCell ref="K4:K5"/>
    <mergeCell ref="L4:L5"/>
    <mergeCell ref="V4:V5"/>
    <mergeCell ref="M4:M5"/>
    <mergeCell ref="N4:N5"/>
    <mergeCell ref="O4:S4"/>
    <mergeCell ref="T4:T5"/>
    <mergeCell ref="U4:U5"/>
  </mergeCells>
  <phoneticPr fontId="3" type="noConversion"/>
  <printOptions horizontalCentered="1"/>
  <pageMargins left="0.11811023622047245" right="0" top="0.19685039370078741" bottom="2.9133858267716537" header="0" footer="0.19685039370078741"/>
  <pageSetup paperSize="8" scale="83"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2"/>
  <dimension ref="A1:AE55"/>
  <sheetViews>
    <sheetView zoomScale="70" zoomScaleNormal="70" workbookViewId="0">
      <pane xSplit="2" ySplit="3" topLeftCell="C20"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77734375" style="8" customWidth="1"/>
    <col min="3" max="3" width="10.77734375" style="7" customWidth="1"/>
    <col min="4" max="8" width="12.109375" style="7" customWidth="1"/>
    <col min="9" max="9" width="10.77734375" style="7" customWidth="1"/>
    <col min="10" max="10" width="21.5546875" style="9" customWidth="1"/>
    <col min="11" max="11" width="21.5546875" style="7" customWidth="1"/>
    <col min="12" max="12" width="16.77734375" style="10" customWidth="1"/>
    <col min="13" max="13" width="18.6640625" style="7" customWidth="1"/>
    <col min="14" max="16" width="19.21875" style="11" customWidth="1"/>
    <col min="17" max="17" width="11.44140625" style="11" customWidth="1"/>
    <col min="18" max="18" width="19.21875" style="11" customWidth="1"/>
    <col min="19" max="20" width="20" style="7" customWidth="1"/>
    <col min="21" max="21" width="16.21875" style="7" customWidth="1"/>
    <col min="22" max="22" width="16.88671875" style="7" customWidth="1"/>
    <col min="23" max="23" width="15.44140625" style="7" customWidth="1"/>
    <col min="24" max="24" width="16.6640625" style="7" customWidth="1"/>
    <col min="25" max="25" width="19" style="12" customWidth="1"/>
    <col min="26" max="31" width="19.66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5" customHeight="1">
      <c r="A4" s="144">
        <v>1</v>
      </c>
      <c r="B4" s="147">
        <f>'步驟1. 先填【114-1申請總表】第8列之B欄至CN欄'!G40</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先填【114-1申請總表】第8列之B欄至CN欄'!$N$40="弱勢家庭子女",'步驟1. 先填【114-1申請總表】第8列之B欄至CN欄'!$N$40="弱勢家庭身障學生或身障人士子女")),U4*(G4=0)),"1","0")</f>
        <v>0</v>
      </c>
      <c r="W4" s="148" t="str">
        <f t="shared" ref="W4:W22" si="3">IF(U4*V4,"Y","N")</f>
        <v>N</v>
      </c>
      <c r="X4" s="745">
        <f>COUNTIF(U4:U22,"1")</f>
        <v>1</v>
      </c>
      <c r="Y4" s="623">
        <f>'步驟1. 先填【114-1申請總表】第8列之B欄至CN欄'!N40</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07" priority="9" operator="containsText" text="0">
      <formula>NOT(ISERROR(SEARCH("0",S4)))</formula>
    </cfRule>
  </conditionalFormatting>
  <conditionalFormatting sqref="U4:U22">
    <cfRule type="containsText" dxfId="106" priority="8" operator="containsText" text="0">
      <formula>NOT(ISERROR(SEARCH("0",U4)))</formula>
    </cfRule>
  </conditionalFormatting>
  <conditionalFormatting sqref="V4:V22">
    <cfRule type="containsText" dxfId="105" priority="7" operator="containsText" text="1">
      <formula>NOT(ISERROR(SEARCH("1",V4)))</formula>
    </cfRule>
  </conditionalFormatting>
  <conditionalFormatting sqref="W4:W22 A23">
    <cfRule type="containsText" dxfId="104" priority="6" operator="containsText" text="Y">
      <formula>NOT(ISERROR(SEARCH("Y",A4)))</formula>
    </cfRule>
  </conditionalFormatting>
  <conditionalFormatting sqref="AC4:AE4">
    <cfRule type="cellIs" dxfId="103" priority="4" stopIfTrue="1" operator="equal">
      <formula>"身份空白"</formula>
    </cfRule>
    <cfRule type="cellIs" dxfId="10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3"/>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0" style="8" customWidth="1"/>
    <col min="3" max="3" width="11.77734375" style="7" customWidth="1"/>
    <col min="4" max="8" width="13.77734375" style="7" customWidth="1"/>
    <col min="9" max="9" width="11.5546875" style="7" customWidth="1"/>
    <col min="10" max="10" width="28.77734375" style="9" customWidth="1"/>
    <col min="11" max="11" width="22.44140625" style="7" customWidth="1"/>
    <col min="12" max="12" width="16.109375" style="10" customWidth="1"/>
    <col min="13" max="13" width="17.44140625" style="7" customWidth="1"/>
    <col min="14" max="14" width="20.44140625" style="11" customWidth="1"/>
    <col min="15" max="15" width="19.88671875" style="11" customWidth="1"/>
    <col min="16" max="16" width="16.88671875" style="11" customWidth="1"/>
    <col min="17" max="17" width="13.21875" style="11" customWidth="1"/>
    <col min="18" max="18" width="16.88671875" style="11" customWidth="1"/>
    <col min="19" max="20" width="19" style="7" customWidth="1"/>
    <col min="21" max="21" width="16.33203125" style="7" customWidth="1"/>
    <col min="22" max="22" width="17.33203125" style="7" customWidth="1"/>
    <col min="23" max="23" width="17" style="7" customWidth="1"/>
    <col min="24" max="24" width="16.6640625" style="7" customWidth="1"/>
    <col min="25" max="25" width="19" style="12" customWidth="1"/>
    <col min="26" max="31" width="21.5546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先填【114-1申請總表】第8列之B欄至CN欄'!G41</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先填【114-1申請總表】第8列之B欄至CN欄'!$N$41="弱勢家庭子女",'步驟1. 先填【114-1申請總表】第8列之B欄至CN欄'!$N$41="弱勢家庭身障學生或身障人士子女")),U4*(G4=0)),"1","0")</f>
        <v>0</v>
      </c>
      <c r="W4" s="148" t="str">
        <f t="shared" ref="W4:W22" si="3">IF(U4*V4,"Y","N")</f>
        <v>N</v>
      </c>
      <c r="X4" s="745">
        <f>COUNTIF(U4:U22,"1")</f>
        <v>1</v>
      </c>
      <c r="Y4" s="623">
        <f>'步驟1. 先填【114-1申請總表】第8列之B欄至CN欄'!N41</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01" priority="9" operator="containsText" text="0">
      <formula>NOT(ISERROR(SEARCH("0",S4)))</formula>
    </cfRule>
  </conditionalFormatting>
  <conditionalFormatting sqref="U4:U22">
    <cfRule type="containsText" dxfId="100" priority="8" operator="containsText" text="0">
      <formula>NOT(ISERROR(SEARCH("0",U4)))</formula>
    </cfRule>
  </conditionalFormatting>
  <conditionalFormatting sqref="V4:V22">
    <cfRule type="containsText" dxfId="99" priority="7" operator="containsText" text="1">
      <formula>NOT(ISERROR(SEARCH("1",V4)))</formula>
    </cfRule>
  </conditionalFormatting>
  <conditionalFormatting sqref="W4:W22 A23">
    <cfRule type="containsText" dxfId="98" priority="6" operator="containsText" text="Y">
      <formula>NOT(ISERROR(SEARCH("Y",A4)))</formula>
    </cfRule>
  </conditionalFormatting>
  <conditionalFormatting sqref="AC4:AE4">
    <cfRule type="cellIs" dxfId="97" priority="4" stopIfTrue="1" operator="equal">
      <formula>"身份空白"</formula>
    </cfRule>
    <cfRule type="cellIs" dxfId="9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4"/>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3" width="11.77734375" style="7" customWidth="1"/>
    <col min="4" max="9" width="13.44140625" style="7" customWidth="1"/>
    <col min="10" max="10" width="27.88671875" style="9" customWidth="1"/>
    <col min="11" max="11" width="18.21875" style="7" customWidth="1"/>
    <col min="12" max="12" width="17.77734375" style="10" customWidth="1"/>
    <col min="13" max="13" width="17.88671875" style="7" customWidth="1"/>
    <col min="14" max="14" width="19.21875" style="11" customWidth="1"/>
    <col min="15" max="15" width="19.44140625" style="11" customWidth="1"/>
    <col min="16" max="16" width="17.77734375" style="11" customWidth="1"/>
    <col min="17" max="17" width="13.44140625" style="11" customWidth="1"/>
    <col min="18" max="18" width="17.77734375" style="11" customWidth="1"/>
    <col min="19" max="20" width="20.5546875" style="7" customWidth="1"/>
    <col min="21" max="21" width="15" style="7" customWidth="1"/>
    <col min="22" max="22" width="16.44140625" style="7" customWidth="1"/>
    <col min="23" max="23" width="17" style="7" customWidth="1"/>
    <col min="24" max="24" width="16.6640625" style="7" customWidth="1"/>
    <col min="25" max="25" width="19" style="12" customWidth="1"/>
    <col min="26" max="31" width="18.8867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先填【114-1申請總表】第8列之B欄至CN欄'!G42</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先填【114-1申請總表】第8列之B欄至CN欄'!$N$42="弱勢家庭子女",'步驟1. 先填【114-1申請總表】第8列之B欄至CN欄'!$N$42="弱勢家庭身障學生或身障人士子女")),U4*(G4=0)),"1","0")</f>
        <v>0</v>
      </c>
      <c r="W4" s="148" t="str">
        <f t="shared" ref="W4:W22" si="3">IF(U4*V4,"Y","N")</f>
        <v>N</v>
      </c>
      <c r="X4" s="745">
        <f>COUNTIF(U4:U22,"1")</f>
        <v>1</v>
      </c>
      <c r="Y4" s="623">
        <f>'步驟1. 先填【114-1申請總表】第8列之B欄至CN欄'!N42</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95" priority="9" operator="containsText" text="0">
      <formula>NOT(ISERROR(SEARCH("0",S4)))</formula>
    </cfRule>
  </conditionalFormatting>
  <conditionalFormatting sqref="U4:U22">
    <cfRule type="containsText" dxfId="94" priority="8" operator="containsText" text="0">
      <formula>NOT(ISERROR(SEARCH("0",U4)))</formula>
    </cfRule>
  </conditionalFormatting>
  <conditionalFormatting sqref="V4:V22">
    <cfRule type="containsText" dxfId="93" priority="7" operator="containsText" text="1">
      <formula>NOT(ISERROR(SEARCH("1",V4)))</formula>
    </cfRule>
  </conditionalFormatting>
  <conditionalFormatting sqref="W4:W22 A23">
    <cfRule type="containsText" dxfId="92" priority="6" operator="containsText" text="Y">
      <formula>NOT(ISERROR(SEARCH("Y",A4)))</formula>
    </cfRule>
  </conditionalFormatting>
  <conditionalFormatting sqref="AC4:AE4">
    <cfRule type="cellIs" dxfId="91" priority="4" stopIfTrue="1" operator="equal">
      <formula>"身份空白"</formula>
    </cfRule>
    <cfRule type="cellIs" dxfId="9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88671875" style="8" customWidth="1"/>
    <col min="3" max="3" width="11.33203125" style="7" customWidth="1"/>
    <col min="4" max="4" width="16.88671875" style="7" customWidth="1"/>
    <col min="5" max="8" width="12" style="7" customWidth="1"/>
    <col min="9" max="9" width="12.109375" style="7" customWidth="1"/>
    <col min="10" max="10" width="26.5546875" style="9" customWidth="1"/>
    <col min="11" max="11" width="20.77734375" style="7" customWidth="1"/>
    <col min="12" max="12" width="17.44140625" style="10" customWidth="1"/>
    <col min="13" max="13" width="19.33203125" style="7" customWidth="1"/>
    <col min="14" max="16" width="21.88671875" style="11" customWidth="1"/>
    <col min="17" max="17" width="16.109375" style="11" customWidth="1"/>
    <col min="18" max="18" width="21.88671875" style="11" customWidth="1"/>
    <col min="19" max="20" width="23" style="7" customWidth="1"/>
    <col min="21" max="21" width="16.77734375" style="7" customWidth="1"/>
    <col min="22" max="22" width="19.109375" style="7" customWidth="1"/>
    <col min="23" max="23" width="17" style="7" customWidth="1"/>
    <col min="24" max="24" width="16.6640625" style="7" customWidth="1"/>
    <col min="25" max="25" width="21.5546875" style="12" customWidth="1"/>
    <col min="26" max="31" width="22.332031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5" customHeight="1">
      <c r="A4" s="144">
        <v>1</v>
      </c>
      <c r="B4" s="147">
        <f>'步驟1. 先填【114-1申請總表】第8列之B欄至CN欄'!G43</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先填【114-1申請總表】第8列之B欄至CN欄'!$N$43="弱勢家庭子女",'步驟1. 先填【114-1申請總表】第8列之B欄至CN欄'!$N$43="弱勢家庭身障學生或身障人士子女")),U4*(G4=0)),"1","0")</f>
        <v>0</v>
      </c>
      <c r="W4" s="148" t="str">
        <f t="shared" ref="W4:W22" si="3">IF(U4*V4,"Y","N")</f>
        <v>N</v>
      </c>
      <c r="X4" s="745">
        <f>COUNTIF(U4:U22,"1")</f>
        <v>1</v>
      </c>
      <c r="Y4" s="623">
        <f>'步驟1. 先填【114-1申請總表】第8列之B欄至CN欄'!N43</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89" priority="9" operator="containsText" text="0">
      <formula>NOT(ISERROR(SEARCH("0",S4)))</formula>
    </cfRule>
  </conditionalFormatting>
  <conditionalFormatting sqref="U4:U22">
    <cfRule type="containsText" dxfId="88" priority="8" operator="containsText" text="0">
      <formula>NOT(ISERROR(SEARCH("0",U4)))</formula>
    </cfRule>
  </conditionalFormatting>
  <conditionalFormatting sqref="V4:V22">
    <cfRule type="containsText" dxfId="87" priority="7" operator="containsText" text="1">
      <formula>NOT(ISERROR(SEARCH("1",V4)))</formula>
    </cfRule>
  </conditionalFormatting>
  <conditionalFormatting sqref="W4:W22 A23">
    <cfRule type="containsText" dxfId="86" priority="6" operator="containsText" text="Y">
      <formula>NOT(ISERROR(SEARCH("Y",A4)))</formula>
    </cfRule>
  </conditionalFormatting>
  <conditionalFormatting sqref="AC4:AE4">
    <cfRule type="cellIs" dxfId="85" priority="4" stopIfTrue="1" operator="equal">
      <formula>"身份空白"</formula>
    </cfRule>
    <cfRule type="cellIs" dxfId="8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0" style="8" customWidth="1"/>
    <col min="3" max="3" width="12.21875" style="7" customWidth="1"/>
    <col min="4" max="8" width="14.77734375" style="7" customWidth="1"/>
    <col min="9" max="9" width="12.33203125" style="7" customWidth="1"/>
    <col min="10" max="10" width="28.44140625" style="9" customWidth="1"/>
    <col min="11" max="11" width="22.109375" style="7" customWidth="1"/>
    <col min="12" max="12" width="18.21875" style="10" customWidth="1"/>
    <col min="13" max="13" width="19.6640625" style="7" customWidth="1"/>
    <col min="14" max="16" width="22.88671875" style="11" customWidth="1"/>
    <col min="17" max="17" width="14" style="11" customWidth="1"/>
    <col min="18" max="18" width="22.88671875" style="11" customWidth="1"/>
    <col min="19" max="20" width="24.109375" style="7" customWidth="1"/>
    <col min="21" max="21" width="16.21875" style="7" customWidth="1"/>
    <col min="22" max="22" width="17.21875" style="7" customWidth="1"/>
    <col min="23" max="23" width="17" style="7" customWidth="1"/>
    <col min="24" max="24" width="16.6640625" style="7" customWidth="1"/>
    <col min="25" max="25" width="19" style="12" customWidth="1"/>
    <col min="26" max="31" width="21.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先填【114-1申請總表】第8列之B欄至CN欄'!G44</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先填【114-1申請總表】第8列之B欄至CN欄'!$N$44="弱勢家庭子女",'步驟1. 先填【114-1申請總表】第8列之B欄至CN欄'!$N$44="弱勢家庭身障學生或身障人士子女")),U4*(G4=0)),"1","0")</f>
        <v>0</v>
      </c>
      <c r="W4" s="148" t="str">
        <f t="shared" ref="W4:W22" si="3">IF(U4*V4,"Y","N")</f>
        <v>N</v>
      </c>
      <c r="X4" s="745">
        <f>COUNTIF(U4:U22,"1")</f>
        <v>1</v>
      </c>
      <c r="Y4" s="623">
        <f>'步驟1. 先填【114-1申請總表】第8列之B欄至CN欄'!N44</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32.4" customHeight="1">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32.4" customHeight="1">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2.4" customHeight="1">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2.4" customHeight="1">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32.4" customHeight="1">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2.4" customHeight="1">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2.4" customHeight="1">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32.4" customHeight="1">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2.4" customHeight="1">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2.4" customHeight="1">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2.4" customHeight="1">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2.4" customHeight="1">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2.4" customHeight="1">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32.4" customHeight="1">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2.4" customHeight="1">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2.4" customHeight="1">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32.4" customHeight="1">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2.4" customHeight="1">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2.4" customHeight="1">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2.4" customHeight="1">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2.4" customHeight="1">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32.4" customHeight="1">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32.4" customHeight="1">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32.4" customHeight="1">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32.4" customHeight="1">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32.4" customHeight="1">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2.4" customHeight="1">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2.4" customHeight="1">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83" priority="9" operator="containsText" text="0">
      <formula>NOT(ISERROR(SEARCH("0",S4)))</formula>
    </cfRule>
  </conditionalFormatting>
  <conditionalFormatting sqref="U4:U22">
    <cfRule type="containsText" dxfId="82" priority="8" operator="containsText" text="0">
      <formula>NOT(ISERROR(SEARCH("0",U4)))</formula>
    </cfRule>
  </conditionalFormatting>
  <conditionalFormatting sqref="V4:V22">
    <cfRule type="containsText" dxfId="81" priority="7" operator="containsText" text="1">
      <formula>NOT(ISERROR(SEARCH("1",V4)))</formula>
    </cfRule>
  </conditionalFormatting>
  <conditionalFormatting sqref="W4:W22 A23">
    <cfRule type="containsText" dxfId="80" priority="6" operator="containsText" text="Y">
      <formula>NOT(ISERROR(SEARCH("Y",A4)))</formula>
    </cfRule>
  </conditionalFormatting>
  <conditionalFormatting sqref="AC4:AE4">
    <cfRule type="cellIs" dxfId="79" priority="4" stopIfTrue="1" operator="equal">
      <formula>"身份空白"</formula>
    </cfRule>
    <cfRule type="cellIs" dxfId="7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21875" style="8" customWidth="1"/>
    <col min="3" max="3" width="12.21875" style="7" customWidth="1"/>
    <col min="4" max="6" width="16" style="7" customWidth="1"/>
    <col min="7" max="7" width="14.5546875" style="7" customWidth="1"/>
    <col min="8" max="8" width="13.77734375" style="7" customWidth="1"/>
    <col min="9" max="9" width="12.88671875" style="7" customWidth="1"/>
    <col min="10" max="10" width="27.21875" style="9" customWidth="1"/>
    <col min="11" max="11" width="23.44140625" style="7" customWidth="1"/>
    <col min="12" max="12" width="22.6640625" style="10" customWidth="1"/>
    <col min="13" max="13" width="21.5546875" style="7" customWidth="1"/>
    <col min="14" max="16" width="22.5546875" style="11" customWidth="1"/>
    <col min="17" max="17" width="13.88671875" style="11" customWidth="1"/>
    <col min="18" max="18" width="22.5546875" style="11" customWidth="1"/>
    <col min="19" max="20" width="22.33203125" style="7" customWidth="1"/>
    <col min="21" max="21" width="16.21875" style="7" customWidth="1"/>
    <col min="22" max="22" width="18.33203125" style="7" customWidth="1"/>
    <col min="23" max="23" width="17" style="7" customWidth="1"/>
    <col min="24" max="24" width="16.6640625" style="7" customWidth="1"/>
    <col min="25" max="25" width="19" style="12" customWidth="1"/>
    <col min="26" max="31" width="19.332031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70" customFormat="1" ht="49.95" customHeight="1">
      <c r="A4" s="21">
        <v>1</v>
      </c>
      <c r="B4" s="198">
        <f>'步驟1. 先填【114-1申請總表】第8列之B欄至CN欄'!G45</f>
        <v>0</v>
      </c>
      <c r="C4" s="5"/>
      <c r="D4" s="21">
        <v>1</v>
      </c>
      <c r="E4" s="21">
        <v>1</v>
      </c>
      <c r="F4" s="21">
        <v>0</v>
      </c>
      <c r="G4" s="5">
        <v>0</v>
      </c>
      <c r="H4" s="5">
        <v>0</v>
      </c>
      <c r="I4" s="21">
        <v>1</v>
      </c>
      <c r="J4" s="21" t="str">
        <f>'步驟1. 先填【114-1申請總表】第8列之B欄至CN欄'!C8</f>
        <v>臺中市立臺中女子高級中等學校</v>
      </c>
      <c r="K4" s="21">
        <v>2</v>
      </c>
      <c r="L4" s="180"/>
      <c r="M4" s="5"/>
      <c r="N4" s="180"/>
      <c r="O4" s="180"/>
      <c r="P4" s="180"/>
      <c r="Q4" s="180"/>
      <c r="R4" s="180"/>
      <c r="S4" s="181" t="str">
        <f t="shared" ref="S4:S22" si="0">IF(OR(F4*H4),"0","1")</f>
        <v>1</v>
      </c>
      <c r="T4" s="181" t="str">
        <f t="shared" ref="T4:T22" si="1">IF(OR(G4*H4),"0","1")</f>
        <v>1</v>
      </c>
      <c r="U4" s="181" t="str">
        <f t="shared" ref="U4:U22" si="2">IF(OR((A4&lt;=0),(A4&gt;28),(A4&gt;3)*(A4&lt;=7)*(D4=2)*(E4=0)*(F4=0)*(H4=0),(A4&gt;3)*(A4&lt;=7)*(D4&lt;1)*(E4=0)*(F4=0)*(H4=0),(A4&gt;3)*(A4&lt;=7)*(D4&gt;5)*(E4=0)*(F4=0)*(H4=0),(A4=8)*(E4=0)*(F4=0)*(H4=0),(A4=9)*(E4=0)*(F4=0)*(H4=0),(A4=1)*F4,(A4=1)*G4,(A4=1)*H4,(A4=2)*(F4=0)*(H4=0),(A4=3)*(F4=0)*(H4=0),(A4=10)*(D4=1)*(F4=0)*(H4=0),(A4=10)*(D4=3)*(F4=0)*(H4=0),(A4=10)*(D4=4)*(F4=0)*(H4=0),F4*H4,G4*H4,AND((A4&gt;=11)*(F4=0),AND((A4&gt;=11)*(H4=0)))),"0","1")</f>
        <v>1</v>
      </c>
      <c r="V4" s="181" t="str">
        <f>IF(AND((OR('步驟1. 先填【114-1申請總表】第8列之B欄至CN欄'!$N$45="弱勢家庭子女",'步驟1. 先填【114-1申請總表】第8列之B欄至CN欄'!$N$45="弱勢家庭身障學生或身障人士子女")),U4*(G4=0)),"1","0")</f>
        <v>0</v>
      </c>
      <c r="W4" s="181" t="str">
        <f t="shared" ref="W4:W22" si="3">IF(U4*V4,"Y","N")</f>
        <v>N</v>
      </c>
      <c r="X4" s="777">
        <f>COUNTIF(U4:U22,"1")</f>
        <v>1</v>
      </c>
      <c r="Y4" s="623">
        <f>'步驟1. 先填【114-1申請總表】第8列之B欄至CN欄'!N45</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70" customFormat="1" ht="49.95" customHeight="1">
      <c r="A5" s="5"/>
      <c r="B5" s="182"/>
      <c r="C5" s="5"/>
      <c r="D5" s="5"/>
      <c r="E5" s="5"/>
      <c r="F5" s="5"/>
      <c r="G5" s="5">
        <v>0</v>
      </c>
      <c r="H5" s="5">
        <v>0</v>
      </c>
      <c r="I5" s="5"/>
      <c r="J5" s="5"/>
      <c r="K5" s="5"/>
      <c r="L5" s="180"/>
      <c r="M5" s="5"/>
      <c r="N5" s="180"/>
      <c r="O5" s="180"/>
      <c r="P5" s="180"/>
      <c r="Q5" s="180"/>
      <c r="R5" s="180"/>
      <c r="S5" s="181" t="str">
        <f t="shared" si="0"/>
        <v>1</v>
      </c>
      <c r="T5" s="181" t="str">
        <f t="shared" si="1"/>
        <v>1</v>
      </c>
      <c r="U5" s="181" t="str">
        <f t="shared" si="2"/>
        <v>0</v>
      </c>
      <c r="V5" s="181" t="str">
        <f t="shared" ref="V5:V22" si="4">IF(AND(U5*(G5=0),(A5&gt;0)*(A5&lt;=28)),"1","0")</f>
        <v>0</v>
      </c>
      <c r="W5" s="181" t="str">
        <f t="shared" si="3"/>
        <v>N</v>
      </c>
      <c r="X5" s="778"/>
      <c r="Y5" s="624"/>
      <c r="Z5" s="780"/>
      <c r="AA5" s="780"/>
      <c r="AB5" s="780"/>
      <c r="AC5" s="776"/>
      <c r="AD5" s="776"/>
      <c r="AE5" s="776"/>
    </row>
    <row r="6" spans="1:31" s="170" customFormat="1" ht="49.95" customHeight="1">
      <c r="A6" s="5"/>
      <c r="B6" s="182"/>
      <c r="C6" s="5"/>
      <c r="D6" s="5"/>
      <c r="E6" s="5"/>
      <c r="F6" s="5"/>
      <c r="G6" s="5">
        <v>0</v>
      </c>
      <c r="H6" s="5">
        <v>0</v>
      </c>
      <c r="I6" s="5"/>
      <c r="J6" s="5"/>
      <c r="K6" s="5"/>
      <c r="L6" s="180"/>
      <c r="M6" s="5"/>
      <c r="N6" s="180"/>
      <c r="O6" s="180"/>
      <c r="P6" s="180"/>
      <c r="Q6" s="180"/>
      <c r="R6" s="180"/>
      <c r="S6" s="181" t="str">
        <f t="shared" si="0"/>
        <v>1</v>
      </c>
      <c r="T6" s="181" t="str">
        <f t="shared" si="1"/>
        <v>1</v>
      </c>
      <c r="U6" s="181" t="str">
        <f t="shared" si="2"/>
        <v>0</v>
      </c>
      <c r="V6" s="181" t="str">
        <f t="shared" si="4"/>
        <v>0</v>
      </c>
      <c r="W6" s="181" t="str">
        <f t="shared" si="3"/>
        <v>N</v>
      </c>
      <c r="X6" s="778"/>
      <c r="Y6" s="624"/>
      <c r="Z6" s="780"/>
      <c r="AA6" s="780"/>
      <c r="AB6" s="780"/>
      <c r="AC6" s="776"/>
      <c r="AD6" s="776"/>
      <c r="AE6" s="776"/>
    </row>
    <row r="7" spans="1:31" s="170" customFormat="1" ht="49.95" customHeight="1">
      <c r="A7" s="5"/>
      <c r="B7" s="182"/>
      <c r="C7" s="5"/>
      <c r="D7" s="5"/>
      <c r="E7" s="5"/>
      <c r="F7" s="5"/>
      <c r="G7" s="5">
        <v>0</v>
      </c>
      <c r="H7" s="5">
        <v>0</v>
      </c>
      <c r="I7" s="5"/>
      <c r="J7" s="5"/>
      <c r="K7" s="5"/>
      <c r="L7" s="180"/>
      <c r="M7" s="5"/>
      <c r="N7" s="180"/>
      <c r="O7" s="180"/>
      <c r="P7" s="180"/>
      <c r="Q7" s="180"/>
      <c r="R7" s="180"/>
      <c r="S7" s="181" t="str">
        <f t="shared" si="0"/>
        <v>1</v>
      </c>
      <c r="T7" s="181" t="str">
        <f t="shared" si="1"/>
        <v>1</v>
      </c>
      <c r="U7" s="181" t="str">
        <f t="shared" si="2"/>
        <v>0</v>
      </c>
      <c r="V7" s="181" t="str">
        <f t="shared" si="4"/>
        <v>0</v>
      </c>
      <c r="W7" s="181" t="str">
        <f t="shared" si="3"/>
        <v>N</v>
      </c>
      <c r="X7" s="778"/>
      <c r="Y7" s="624"/>
      <c r="Z7" s="780"/>
      <c r="AA7" s="780"/>
      <c r="AB7" s="780"/>
      <c r="AC7" s="776"/>
      <c r="AD7" s="776"/>
      <c r="AE7" s="776"/>
    </row>
    <row r="8" spans="1:31" s="170" customFormat="1" ht="49.95" customHeight="1">
      <c r="A8" s="5"/>
      <c r="B8" s="182"/>
      <c r="C8" s="5"/>
      <c r="D8" s="5"/>
      <c r="E8" s="5"/>
      <c r="F8" s="5"/>
      <c r="G8" s="5">
        <v>0</v>
      </c>
      <c r="H8" s="5">
        <v>0</v>
      </c>
      <c r="I8" s="5"/>
      <c r="J8" s="5"/>
      <c r="K8" s="5"/>
      <c r="L8" s="180"/>
      <c r="M8" s="5"/>
      <c r="N8" s="180"/>
      <c r="O8" s="180"/>
      <c r="P8" s="180"/>
      <c r="Q8" s="180"/>
      <c r="R8" s="180"/>
      <c r="S8" s="181" t="str">
        <f t="shared" si="0"/>
        <v>1</v>
      </c>
      <c r="T8" s="181" t="str">
        <f t="shared" si="1"/>
        <v>1</v>
      </c>
      <c r="U8" s="181" t="str">
        <f t="shared" si="2"/>
        <v>0</v>
      </c>
      <c r="V8" s="181" t="str">
        <f t="shared" si="4"/>
        <v>0</v>
      </c>
      <c r="W8" s="181" t="str">
        <f t="shared" si="3"/>
        <v>N</v>
      </c>
      <c r="X8" s="778"/>
      <c r="Y8" s="624"/>
      <c r="Z8" s="780"/>
      <c r="AA8" s="780"/>
      <c r="AB8" s="780"/>
      <c r="AC8" s="776"/>
      <c r="AD8" s="776"/>
      <c r="AE8" s="776"/>
    </row>
    <row r="9" spans="1:31" s="170" customFormat="1" ht="49.95" customHeight="1">
      <c r="A9" s="5"/>
      <c r="B9" s="182"/>
      <c r="C9" s="5"/>
      <c r="D9" s="5"/>
      <c r="E9" s="5"/>
      <c r="F9" s="5"/>
      <c r="G9" s="5">
        <v>0</v>
      </c>
      <c r="H9" s="5">
        <v>0</v>
      </c>
      <c r="I9" s="5"/>
      <c r="J9" s="5"/>
      <c r="K9" s="5"/>
      <c r="L9" s="180"/>
      <c r="M9" s="5"/>
      <c r="N9" s="180"/>
      <c r="O9" s="180"/>
      <c r="P9" s="180"/>
      <c r="Q9" s="180"/>
      <c r="R9" s="180"/>
      <c r="S9" s="181" t="str">
        <f t="shared" si="0"/>
        <v>1</v>
      </c>
      <c r="T9" s="181" t="str">
        <f t="shared" si="1"/>
        <v>1</v>
      </c>
      <c r="U9" s="181" t="str">
        <f t="shared" si="2"/>
        <v>0</v>
      </c>
      <c r="V9" s="181" t="str">
        <f t="shared" si="4"/>
        <v>0</v>
      </c>
      <c r="W9" s="181" t="str">
        <f t="shared" si="3"/>
        <v>N</v>
      </c>
      <c r="X9" s="778"/>
      <c r="Y9" s="624"/>
      <c r="Z9" s="780"/>
      <c r="AA9" s="780"/>
      <c r="AB9" s="780"/>
      <c r="AC9" s="776"/>
      <c r="AD9" s="776"/>
      <c r="AE9" s="776"/>
    </row>
    <row r="10" spans="1:31" s="170" customFormat="1" ht="49.95" customHeight="1">
      <c r="A10" s="5"/>
      <c r="B10" s="182"/>
      <c r="C10" s="5"/>
      <c r="D10" s="5"/>
      <c r="E10" s="5"/>
      <c r="F10" s="5"/>
      <c r="G10" s="5">
        <v>0</v>
      </c>
      <c r="H10" s="5">
        <v>0</v>
      </c>
      <c r="I10" s="5"/>
      <c r="J10" s="5"/>
      <c r="K10" s="5"/>
      <c r="L10" s="180"/>
      <c r="M10" s="5"/>
      <c r="N10" s="180"/>
      <c r="O10" s="180"/>
      <c r="P10" s="180"/>
      <c r="Q10" s="180"/>
      <c r="R10" s="180"/>
      <c r="S10" s="181" t="str">
        <f t="shared" si="0"/>
        <v>1</v>
      </c>
      <c r="T10" s="181" t="str">
        <f t="shared" si="1"/>
        <v>1</v>
      </c>
      <c r="U10" s="181" t="str">
        <f t="shared" si="2"/>
        <v>0</v>
      </c>
      <c r="V10" s="181" t="str">
        <f t="shared" si="4"/>
        <v>0</v>
      </c>
      <c r="W10" s="181" t="str">
        <f t="shared" si="3"/>
        <v>N</v>
      </c>
      <c r="X10" s="778"/>
      <c r="Y10" s="624"/>
      <c r="Z10" s="780"/>
      <c r="AA10" s="780"/>
      <c r="AB10" s="780"/>
      <c r="AC10" s="776"/>
      <c r="AD10" s="776"/>
      <c r="AE10" s="776"/>
    </row>
    <row r="11" spans="1:31" s="170" customFormat="1" ht="49.95" customHeight="1">
      <c r="A11" s="5"/>
      <c r="B11" s="182"/>
      <c r="C11" s="5"/>
      <c r="D11" s="5"/>
      <c r="E11" s="5"/>
      <c r="F11" s="5"/>
      <c r="G11" s="5">
        <v>0</v>
      </c>
      <c r="H11" s="5">
        <v>0</v>
      </c>
      <c r="I11" s="5"/>
      <c r="J11" s="5"/>
      <c r="K11" s="5"/>
      <c r="L11" s="180"/>
      <c r="M11" s="5"/>
      <c r="N11" s="180"/>
      <c r="O11" s="180"/>
      <c r="P11" s="180"/>
      <c r="Q11" s="180"/>
      <c r="R11" s="180"/>
      <c r="S11" s="181" t="str">
        <f t="shared" si="0"/>
        <v>1</v>
      </c>
      <c r="T11" s="181" t="str">
        <f t="shared" si="1"/>
        <v>1</v>
      </c>
      <c r="U11" s="181" t="str">
        <f t="shared" si="2"/>
        <v>0</v>
      </c>
      <c r="V11" s="181" t="str">
        <f t="shared" si="4"/>
        <v>0</v>
      </c>
      <c r="W11" s="181" t="str">
        <f t="shared" si="3"/>
        <v>N</v>
      </c>
      <c r="X11" s="778"/>
      <c r="Y11" s="624"/>
      <c r="Z11" s="780"/>
      <c r="AA11" s="780"/>
      <c r="AB11" s="780"/>
      <c r="AC11" s="776"/>
      <c r="AD11" s="776"/>
      <c r="AE11" s="776"/>
    </row>
    <row r="12" spans="1:31" s="170" customFormat="1" ht="49.95" customHeight="1">
      <c r="A12" s="5"/>
      <c r="B12" s="182"/>
      <c r="C12" s="5"/>
      <c r="D12" s="5"/>
      <c r="E12" s="5"/>
      <c r="F12" s="5"/>
      <c r="G12" s="5">
        <v>0</v>
      </c>
      <c r="H12" s="5">
        <v>0</v>
      </c>
      <c r="I12" s="5"/>
      <c r="J12" s="5"/>
      <c r="K12" s="5"/>
      <c r="L12" s="180"/>
      <c r="M12" s="5"/>
      <c r="N12" s="180"/>
      <c r="O12" s="180"/>
      <c r="P12" s="180"/>
      <c r="Q12" s="180"/>
      <c r="R12" s="180"/>
      <c r="S12" s="181" t="str">
        <f t="shared" si="0"/>
        <v>1</v>
      </c>
      <c r="T12" s="181" t="str">
        <f t="shared" si="1"/>
        <v>1</v>
      </c>
      <c r="U12" s="181" t="str">
        <f t="shared" si="2"/>
        <v>0</v>
      </c>
      <c r="V12" s="181" t="str">
        <f t="shared" si="4"/>
        <v>0</v>
      </c>
      <c r="W12" s="181" t="str">
        <f t="shared" si="3"/>
        <v>N</v>
      </c>
      <c r="X12" s="778"/>
      <c r="Y12" s="624"/>
      <c r="Z12" s="780"/>
      <c r="AA12" s="780"/>
      <c r="AB12" s="780"/>
      <c r="AC12" s="776"/>
      <c r="AD12" s="776"/>
      <c r="AE12" s="776"/>
    </row>
    <row r="13" spans="1:31" s="170" customFormat="1" ht="49.95" customHeight="1">
      <c r="A13" s="5"/>
      <c r="B13" s="182"/>
      <c r="C13" s="5"/>
      <c r="D13" s="5"/>
      <c r="E13" s="5"/>
      <c r="F13" s="5"/>
      <c r="G13" s="5">
        <v>0</v>
      </c>
      <c r="H13" s="5">
        <v>0</v>
      </c>
      <c r="I13" s="5"/>
      <c r="J13" s="5"/>
      <c r="K13" s="5"/>
      <c r="L13" s="180"/>
      <c r="M13" s="5"/>
      <c r="N13" s="180"/>
      <c r="O13" s="180"/>
      <c r="P13" s="180"/>
      <c r="Q13" s="180"/>
      <c r="R13" s="180"/>
      <c r="S13" s="181" t="str">
        <f t="shared" si="0"/>
        <v>1</v>
      </c>
      <c r="T13" s="181" t="str">
        <f t="shared" si="1"/>
        <v>1</v>
      </c>
      <c r="U13" s="181" t="str">
        <f t="shared" si="2"/>
        <v>0</v>
      </c>
      <c r="V13" s="181" t="str">
        <f t="shared" si="4"/>
        <v>0</v>
      </c>
      <c r="W13" s="181" t="str">
        <f t="shared" si="3"/>
        <v>N</v>
      </c>
      <c r="X13" s="778"/>
      <c r="Y13" s="624"/>
      <c r="Z13" s="780"/>
      <c r="AA13" s="780"/>
      <c r="AB13" s="780"/>
      <c r="AC13" s="776"/>
      <c r="AD13" s="776"/>
      <c r="AE13" s="776"/>
    </row>
    <row r="14" spans="1:31" s="170" customFormat="1" ht="49.95" customHeight="1">
      <c r="A14" s="5"/>
      <c r="B14" s="182"/>
      <c r="C14" s="5"/>
      <c r="D14" s="5"/>
      <c r="E14" s="5"/>
      <c r="F14" s="5"/>
      <c r="G14" s="5">
        <v>0</v>
      </c>
      <c r="H14" s="5">
        <v>0</v>
      </c>
      <c r="I14" s="5"/>
      <c r="J14" s="5"/>
      <c r="K14" s="5"/>
      <c r="L14" s="180"/>
      <c r="M14" s="5"/>
      <c r="N14" s="180"/>
      <c r="O14" s="180"/>
      <c r="P14" s="180"/>
      <c r="Q14" s="180"/>
      <c r="R14" s="180"/>
      <c r="S14" s="181" t="str">
        <f t="shared" si="0"/>
        <v>1</v>
      </c>
      <c r="T14" s="181" t="str">
        <f t="shared" si="1"/>
        <v>1</v>
      </c>
      <c r="U14" s="181" t="str">
        <f t="shared" si="2"/>
        <v>0</v>
      </c>
      <c r="V14" s="181" t="str">
        <f t="shared" si="4"/>
        <v>0</v>
      </c>
      <c r="W14" s="181" t="str">
        <f t="shared" si="3"/>
        <v>N</v>
      </c>
      <c r="X14" s="778"/>
      <c r="Y14" s="624"/>
      <c r="Z14" s="780"/>
      <c r="AA14" s="780"/>
      <c r="AB14" s="780"/>
      <c r="AC14" s="776"/>
      <c r="AD14" s="776"/>
      <c r="AE14" s="776"/>
    </row>
    <row r="15" spans="1:31" s="170" customFormat="1" ht="49.95" customHeight="1">
      <c r="A15" s="5"/>
      <c r="B15" s="182"/>
      <c r="C15" s="5"/>
      <c r="D15" s="5"/>
      <c r="E15" s="5"/>
      <c r="F15" s="5"/>
      <c r="G15" s="5">
        <v>0</v>
      </c>
      <c r="H15" s="5">
        <v>0</v>
      </c>
      <c r="I15" s="5"/>
      <c r="J15" s="5"/>
      <c r="K15" s="5"/>
      <c r="L15" s="180"/>
      <c r="M15" s="5"/>
      <c r="N15" s="180"/>
      <c r="O15" s="180"/>
      <c r="P15" s="180"/>
      <c r="Q15" s="180"/>
      <c r="R15" s="180"/>
      <c r="S15" s="181" t="str">
        <f t="shared" si="0"/>
        <v>1</v>
      </c>
      <c r="T15" s="181" t="str">
        <f t="shared" si="1"/>
        <v>1</v>
      </c>
      <c r="U15" s="181" t="str">
        <f t="shared" si="2"/>
        <v>0</v>
      </c>
      <c r="V15" s="181" t="str">
        <f t="shared" si="4"/>
        <v>0</v>
      </c>
      <c r="W15" s="181" t="str">
        <f t="shared" si="3"/>
        <v>N</v>
      </c>
      <c r="X15" s="778"/>
      <c r="Y15" s="624"/>
      <c r="Z15" s="780"/>
      <c r="AA15" s="780"/>
      <c r="AB15" s="780"/>
      <c r="AC15" s="776"/>
      <c r="AD15" s="776"/>
      <c r="AE15" s="776"/>
    </row>
    <row r="16" spans="1:31" s="170" customFormat="1" ht="49.95" customHeight="1">
      <c r="A16" s="5"/>
      <c r="B16" s="182"/>
      <c r="C16" s="5"/>
      <c r="D16" s="5"/>
      <c r="E16" s="5"/>
      <c r="F16" s="5"/>
      <c r="G16" s="5">
        <v>0</v>
      </c>
      <c r="H16" s="5">
        <v>0</v>
      </c>
      <c r="I16" s="5"/>
      <c r="J16" s="5"/>
      <c r="K16" s="5"/>
      <c r="L16" s="180"/>
      <c r="M16" s="5"/>
      <c r="N16" s="180"/>
      <c r="O16" s="180"/>
      <c r="P16" s="180"/>
      <c r="Q16" s="180"/>
      <c r="R16" s="180"/>
      <c r="S16" s="181" t="str">
        <f t="shared" si="0"/>
        <v>1</v>
      </c>
      <c r="T16" s="181" t="str">
        <f t="shared" si="1"/>
        <v>1</v>
      </c>
      <c r="U16" s="181" t="str">
        <f t="shared" si="2"/>
        <v>0</v>
      </c>
      <c r="V16" s="181" t="str">
        <f t="shared" si="4"/>
        <v>0</v>
      </c>
      <c r="W16" s="181" t="str">
        <f t="shared" si="3"/>
        <v>N</v>
      </c>
      <c r="X16" s="778"/>
      <c r="Y16" s="624"/>
      <c r="Z16" s="780"/>
      <c r="AA16" s="780"/>
      <c r="AB16" s="780"/>
      <c r="AC16" s="776"/>
      <c r="AD16" s="776"/>
      <c r="AE16" s="776"/>
    </row>
    <row r="17" spans="1:31" s="170" customFormat="1" ht="49.95" customHeight="1">
      <c r="A17" s="5"/>
      <c r="B17" s="182"/>
      <c r="C17" s="5"/>
      <c r="D17" s="5"/>
      <c r="E17" s="5"/>
      <c r="F17" s="5"/>
      <c r="G17" s="5">
        <v>0</v>
      </c>
      <c r="H17" s="5">
        <v>0</v>
      </c>
      <c r="I17" s="5"/>
      <c r="J17" s="5"/>
      <c r="K17" s="5"/>
      <c r="L17" s="180"/>
      <c r="M17" s="5"/>
      <c r="N17" s="180"/>
      <c r="O17" s="180"/>
      <c r="P17" s="180"/>
      <c r="Q17" s="180"/>
      <c r="R17" s="180"/>
      <c r="S17" s="181" t="str">
        <f t="shared" si="0"/>
        <v>1</v>
      </c>
      <c r="T17" s="181" t="str">
        <f t="shared" si="1"/>
        <v>1</v>
      </c>
      <c r="U17" s="181" t="str">
        <f t="shared" si="2"/>
        <v>0</v>
      </c>
      <c r="V17" s="181" t="str">
        <f t="shared" si="4"/>
        <v>0</v>
      </c>
      <c r="W17" s="181" t="str">
        <f t="shared" si="3"/>
        <v>N</v>
      </c>
      <c r="X17" s="778"/>
      <c r="Y17" s="624"/>
      <c r="Z17" s="780"/>
      <c r="AA17" s="780"/>
      <c r="AB17" s="780"/>
      <c r="AC17" s="776"/>
      <c r="AD17" s="776"/>
      <c r="AE17" s="776"/>
    </row>
    <row r="18" spans="1:31" s="170" customFormat="1" ht="49.95" customHeight="1">
      <c r="A18" s="5"/>
      <c r="B18" s="182"/>
      <c r="C18" s="5"/>
      <c r="D18" s="5"/>
      <c r="E18" s="5"/>
      <c r="F18" s="5"/>
      <c r="G18" s="5">
        <v>0</v>
      </c>
      <c r="H18" s="5">
        <v>0</v>
      </c>
      <c r="I18" s="5"/>
      <c r="J18" s="5"/>
      <c r="K18" s="5"/>
      <c r="L18" s="180"/>
      <c r="M18" s="5"/>
      <c r="N18" s="180"/>
      <c r="O18" s="180"/>
      <c r="P18" s="180"/>
      <c r="Q18" s="180"/>
      <c r="R18" s="180"/>
      <c r="S18" s="181" t="str">
        <f t="shared" si="0"/>
        <v>1</v>
      </c>
      <c r="T18" s="181" t="str">
        <f t="shared" si="1"/>
        <v>1</v>
      </c>
      <c r="U18" s="181" t="str">
        <f t="shared" si="2"/>
        <v>0</v>
      </c>
      <c r="V18" s="181" t="str">
        <f t="shared" si="4"/>
        <v>0</v>
      </c>
      <c r="W18" s="181" t="str">
        <f t="shared" si="3"/>
        <v>N</v>
      </c>
      <c r="X18" s="778"/>
      <c r="Y18" s="624"/>
      <c r="Z18" s="780"/>
      <c r="AA18" s="780"/>
      <c r="AB18" s="780"/>
      <c r="AC18" s="776"/>
      <c r="AD18" s="776"/>
      <c r="AE18" s="776"/>
    </row>
    <row r="19" spans="1:31" s="170" customFormat="1" ht="49.95" customHeight="1">
      <c r="A19" s="5"/>
      <c r="B19" s="182"/>
      <c r="C19" s="5"/>
      <c r="D19" s="5"/>
      <c r="E19" s="5"/>
      <c r="F19" s="5"/>
      <c r="G19" s="5">
        <v>0</v>
      </c>
      <c r="H19" s="5">
        <v>0</v>
      </c>
      <c r="I19" s="5"/>
      <c r="J19" s="5"/>
      <c r="K19" s="5"/>
      <c r="L19" s="180"/>
      <c r="M19" s="5"/>
      <c r="N19" s="180"/>
      <c r="O19" s="180"/>
      <c r="P19" s="180"/>
      <c r="Q19" s="180"/>
      <c r="R19" s="180"/>
      <c r="S19" s="181" t="str">
        <f t="shared" si="0"/>
        <v>1</v>
      </c>
      <c r="T19" s="181" t="str">
        <f t="shared" si="1"/>
        <v>1</v>
      </c>
      <c r="U19" s="181" t="str">
        <f t="shared" si="2"/>
        <v>0</v>
      </c>
      <c r="V19" s="181" t="str">
        <f t="shared" si="4"/>
        <v>0</v>
      </c>
      <c r="W19" s="181" t="str">
        <f t="shared" si="3"/>
        <v>N</v>
      </c>
      <c r="X19" s="778"/>
      <c r="Y19" s="624"/>
      <c r="Z19" s="780"/>
      <c r="AA19" s="780"/>
      <c r="AB19" s="780"/>
      <c r="AC19" s="776"/>
      <c r="AD19" s="776"/>
      <c r="AE19" s="776"/>
    </row>
    <row r="20" spans="1:31" s="170" customFormat="1" ht="49.95" customHeight="1">
      <c r="A20" s="5"/>
      <c r="B20" s="182"/>
      <c r="C20" s="5"/>
      <c r="D20" s="5"/>
      <c r="E20" s="5"/>
      <c r="F20" s="5"/>
      <c r="G20" s="5">
        <v>0</v>
      </c>
      <c r="H20" s="5">
        <v>0</v>
      </c>
      <c r="I20" s="5"/>
      <c r="J20" s="5"/>
      <c r="K20" s="5"/>
      <c r="L20" s="180"/>
      <c r="M20" s="5"/>
      <c r="N20" s="180"/>
      <c r="O20" s="180"/>
      <c r="P20" s="180"/>
      <c r="Q20" s="180"/>
      <c r="R20" s="180"/>
      <c r="S20" s="181" t="str">
        <f t="shared" si="0"/>
        <v>1</v>
      </c>
      <c r="T20" s="181" t="str">
        <f t="shared" si="1"/>
        <v>1</v>
      </c>
      <c r="U20" s="181" t="str">
        <f t="shared" si="2"/>
        <v>0</v>
      </c>
      <c r="V20" s="181" t="str">
        <f t="shared" si="4"/>
        <v>0</v>
      </c>
      <c r="W20" s="181" t="str">
        <f t="shared" si="3"/>
        <v>N</v>
      </c>
      <c r="X20" s="778"/>
      <c r="Y20" s="624"/>
      <c r="Z20" s="780"/>
      <c r="AA20" s="780"/>
      <c r="AB20" s="780"/>
      <c r="AC20" s="776"/>
      <c r="AD20" s="776"/>
      <c r="AE20" s="776"/>
    </row>
    <row r="21" spans="1:31" s="170" customFormat="1" ht="49.95" customHeight="1">
      <c r="A21" s="5"/>
      <c r="B21" s="182"/>
      <c r="C21" s="5"/>
      <c r="D21" s="5"/>
      <c r="E21" s="5"/>
      <c r="F21" s="5"/>
      <c r="G21" s="5">
        <v>0</v>
      </c>
      <c r="H21" s="5">
        <v>0</v>
      </c>
      <c r="I21" s="5"/>
      <c r="J21" s="5"/>
      <c r="K21" s="5"/>
      <c r="L21" s="180"/>
      <c r="M21" s="5"/>
      <c r="N21" s="180"/>
      <c r="O21" s="180"/>
      <c r="P21" s="180"/>
      <c r="Q21" s="180"/>
      <c r="R21" s="180"/>
      <c r="S21" s="181" t="str">
        <f t="shared" si="0"/>
        <v>1</v>
      </c>
      <c r="T21" s="181" t="str">
        <f t="shared" si="1"/>
        <v>1</v>
      </c>
      <c r="U21" s="181" t="str">
        <f t="shared" si="2"/>
        <v>0</v>
      </c>
      <c r="V21" s="181" t="str">
        <f t="shared" si="4"/>
        <v>0</v>
      </c>
      <c r="W21" s="181" t="str">
        <f t="shared" si="3"/>
        <v>N</v>
      </c>
      <c r="X21" s="778"/>
      <c r="Y21" s="624"/>
      <c r="Z21" s="780"/>
      <c r="AA21" s="780"/>
      <c r="AB21" s="780"/>
      <c r="AC21" s="776"/>
      <c r="AD21" s="776"/>
      <c r="AE21" s="776"/>
    </row>
    <row r="22" spans="1:31" s="170" customFormat="1" ht="49.95" customHeight="1">
      <c r="A22" s="5"/>
      <c r="B22" s="182"/>
      <c r="C22" s="5"/>
      <c r="D22" s="5"/>
      <c r="E22" s="5"/>
      <c r="F22" s="5"/>
      <c r="G22" s="5">
        <v>0</v>
      </c>
      <c r="H22" s="5">
        <v>0</v>
      </c>
      <c r="I22" s="5"/>
      <c r="J22" s="5"/>
      <c r="K22" s="5"/>
      <c r="L22" s="180"/>
      <c r="M22" s="5"/>
      <c r="N22" s="180"/>
      <c r="O22" s="180"/>
      <c r="P22" s="180"/>
      <c r="Q22" s="180"/>
      <c r="R22" s="180"/>
      <c r="S22" s="181" t="str">
        <f t="shared" si="0"/>
        <v>1</v>
      </c>
      <c r="T22" s="181" t="str">
        <f t="shared" si="1"/>
        <v>1</v>
      </c>
      <c r="U22" s="181" t="str">
        <f t="shared" si="2"/>
        <v>0</v>
      </c>
      <c r="V22" s="181" t="str">
        <f t="shared" si="4"/>
        <v>0</v>
      </c>
      <c r="W22" s="181" t="str">
        <f t="shared" si="3"/>
        <v>N</v>
      </c>
      <c r="X22" s="779"/>
      <c r="Y22" s="625"/>
      <c r="Z22" s="780"/>
      <c r="AA22" s="780"/>
      <c r="AB22" s="780"/>
      <c r="AC22" s="776"/>
      <c r="AD22" s="776"/>
      <c r="AE22" s="776"/>
    </row>
    <row r="23" spans="1:31" s="185" customFormat="1" ht="49.95" customHeight="1">
      <c r="A23" s="748" t="s">
        <v>854</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3"/>
      <c r="T23" s="183"/>
      <c r="U23" s="183"/>
      <c r="V23" s="183"/>
      <c r="W23" s="184"/>
      <c r="X23" s="6">
        <f>X4</f>
        <v>1</v>
      </c>
      <c r="Y23" s="41">
        <f>Y4</f>
        <v>0</v>
      </c>
      <c r="Z23" s="780"/>
      <c r="AA23" s="780"/>
      <c r="AB23" s="780"/>
      <c r="AC23" s="776"/>
      <c r="AD23" s="776"/>
      <c r="AE23" s="77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19.8">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19.8">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19.8">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77" priority="9" operator="containsText" text="0">
      <formula>NOT(ISERROR(SEARCH("0",S4)))</formula>
    </cfRule>
  </conditionalFormatting>
  <conditionalFormatting sqref="U4:U22">
    <cfRule type="containsText" dxfId="76" priority="8" operator="containsText" text="0">
      <formula>NOT(ISERROR(SEARCH("0",U4)))</formula>
    </cfRule>
  </conditionalFormatting>
  <conditionalFormatting sqref="V4:V22">
    <cfRule type="containsText" dxfId="75" priority="7" operator="containsText" text="1">
      <formula>NOT(ISERROR(SEARCH("1",V4)))</formula>
    </cfRule>
  </conditionalFormatting>
  <conditionalFormatting sqref="W4:W22 A23">
    <cfRule type="containsText" dxfId="74" priority="6" operator="containsText" text="Y">
      <formula>NOT(ISERROR(SEARCH("Y",A4)))</formula>
    </cfRule>
  </conditionalFormatting>
  <conditionalFormatting sqref="AC4:AE4">
    <cfRule type="cellIs" dxfId="73" priority="4" stopIfTrue="1" operator="equal">
      <formula>"身份空白"</formula>
    </cfRule>
    <cfRule type="cellIs" dxfId="7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8"/>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0.21875" style="8" customWidth="1"/>
    <col min="3" max="3" width="11.6640625" style="7" customWidth="1"/>
    <col min="4" max="8" width="13" style="7" customWidth="1"/>
    <col min="9" max="9" width="11.21875" style="7" customWidth="1"/>
    <col min="10" max="10" width="22.21875" style="9" customWidth="1"/>
    <col min="11" max="11" width="16.5546875" style="7" customWidth="1"/>
    <col min="12" max="12" width="16.5546875" style="10" customWidth="1"/>
    <col min="13" max="13" width="20.77734375" style="7" customWidth="1"/>
    <col min="14" max="14" width="21.109375" style="11" customWidth="1"/>
    <col min="15" max="15" width="19.77734375" style="11" customWidth="1"/>
    <col min="16" max="16" width="17.77734375" style="11" customWidth="1"/>
    <col min="17" max="17" width="12.33203125" style="11" customWidth="1"/>
    <col min="18" max="18" width="17.77734375" style="11" customWidth="1"/>
    <col min="19" max="20" width="20.33203125" style="7" customWidth="1"/>
    <col min="21" max="21" width="16.5546875" style="7" customWidth="1"/>
    <col min="22" max="23" width="17" style="7" customWidth="1"/>
    <col min="24" max="24" width="16.6640625" style="7" customWidth="1"/>
    <col min="25" max="25" width="19" style="12" customWidth="1"/>
    <col min="26" max="31" width="19.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70" customFormat="1" ht="49.95" customHeight="1">
      <c r="A4" s="21">
        <v>1</v>
      </c>
      <c r="B4" s="198">
        <f>'步驟1. 先填【114-1申請總表】第8列之B欄至CN欄'!G46</f>
        <v>0</v>
      </c>
      <c r="C4" s="5"/>
      <c r="D4" s="21">
        <v>1</v>
      </c>
      <c r="E4" s="21">
        <v>1</v>
      </c>
      <c r="F4" s="21">
        <v>0</v>
      </c>
      <c r="G4" s="5">
        <v>0</v>
      </c>
      <c r="H4" s="5">
        <v>0</v>
      </c>
      <c r="I4" s="21">
        <v>1</v>
      </c>
      <c r="J4" s="21" t="str">
        <f>'步驟1. 先填【114-1申請總表】第8列之B欄至CN欄'!C8</f>
        <v>臺中市立臺中女子高級中等學校</v>
      </c>
      <c r="K4" s="21">
        <v>2</v>
      </c>
      <c r="L4" s="180"/>
      <c r="M4" s="5"/>
      <c r="N4" s="180"/>
      <c r="O4" s="180"/>
      <c r="P4" s="180"/>
      <c r="Q4" s="180"/>
      <c r="R4" s="180"/>
      <c r="S4" s="181" t="str">
        <f t="shared" ref="S4:S22" si="0">IF(OR(F4*H4),"0","1")</f>
        <v>1</v>
      </c>
      <c r="T4" s="181" t="str">
        <f t="shared" ref="T4:T22" si="1">IF(OR(G4*H4),"0","1")</f>
        <v>1</v>
      </c>
      <c r="U4" s="181" t="str">
        <f t="shared" ref="U4:U22" si="2">IF(OR((A4&lt;=0),(A4&gt;28),(A4&gt;3)*(A4&lt;=7)*(D4=2)*(E4=0)*(F4=0)*(H4=0),(A4&gt;3)*(A4&lt;=7)*(D4&lt;1)*(E4=0)*(F4=0)*(H4=0),(A4&gt;3)*(A4&lt;=7)*(D4&gt;5)*(E4=0)*(F4=0)*(H4=0),(A4=8)*(E4=0)*(F4=0)*(H4=0),(A4=9)*(E4=0)*(F4=0)*(H4=0),(A4=1)*F4,(A4=1)*G4,(A4=1)*H4,(A4=2)*(F4=0)*(H4=0),(A4=3)*(F4=0)*(H4=0),(A4=10)*(D4=1)*(F4=0)*(H4=0),(A4=10)*(D4=3)*(F4=0)*(H4=0),(A4=10)*(D4=4)*(F4=0)*(H4=0),F4*H4,G4*H4,AND((A4&gt;=11)*(F4=0),AND((A4&gt;=11)*(H4=0)))),"0","1")</f>
        <v>1</v>
      </c>
      <c r="V4" s="181" t="str">
        <f>IF(AND((OR('步驟1. 先填【114-1申請總表】第8列之B欄至CN欄'!$N$46="弱勢家庭子女",'步驟1. 先填【114-1申請總表】第8列之B欄至CN欄'!$N$46="弱勢家庭身障學生或身障人士子女")),U4*(G4=0)),"1","0")</f>
        <v>0</v>
      </c>
      <c r="W4" s="181" t="str">
        <f t="shared" ref="W4:W22" si="3">IF(U4*V4,"Y","N")</f>
        <v>N</v>
      </c>
      <c r="X4" s="777">
        <f>COUNTIF(U4:U22,"1")</f>
        <v>1</v>
      </c>
      <c r="Y4" s="623">
        <f>'步驟1. 先填【114-1申請總表】第8列之B欄至CN欄'!N46</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70" customFormat="1" ht="49.95" customHeight="1">
      <c r="A5" s="5"/>
      <c r="B5" s="182"/>
      <c r="C5" s="5"/>
      <c r="D5" s="5"/>
      <c r="E5" s="5"/>
      <c r="F5" s="5"/>
      <c r="G5" s="5">
        <v>0</v>
      </c>
      <c r="H5" s="5">
        <v>0</v>
      </c>
      <c r="I5" s="5"/>
      <c r="J5" s="5"/>
      <c r="K5" s="5"/>
      <c r="L5" s="180"/>
      <c r="M5" s="5"/>
      <c r="N5" s="180"/>
      <c r="O5" s="180"/>
      <c r="P5" s="180"/>
      <c r="Q5" s="180"/>
      <c r="R5" s="180"/>
      <c r="S5" s="181" t="str">
        <f t="shared" si="0"/>
        <v>1</v>
      </c>
      <c r="T5" s="181" t="str">
        <f t="shared" si="1"/>
        <v>1</v>
      </c>
      <c r="U5" s="181" t="str">
        <f t="shared" si="2"/>
        <v>0</v>
      </c>
      <c r="V5" s="181" t="str">
        <f t="shared" ref="V5:V22" si="4">IF(AND(U5*(G5=0),(A5&gt;0)*(A5&lt;=28)),"1","0")</f>
        <v>0</v>
      </c>
      <c r="W5" s="181" t="str">
        <f t="shared" si="3"/>
        <v>N</v>
      </c>
      <c r="X5" s="778"/>
      <c r="Y5" s="624"/>
      <c r="Z5" s="780"/>
      <c r="AA5" s="780"/>
      <c r="AB5" s="780"/>
      <c r="AC5" s="776"/>
      <c r="AD5" s="776"/>
      <c r="AE5" s="776"/>
    </row>
    <row r="6" spans="1:31" s="170" customFormat="1" ht="49.95" customHeight="1">
      <c r="A6" s="5"/>
      <c r="B6" s="182"/>
      <c r="C6" s="5"/>
      <c r="D6" s="5"/>
      <c r="E6" s="5"/>
      <c r="F6" s="5"/>
      <c r="G6" s="5">
        <v>0</v>
      </c>
      <c r="H6" s="5">
        <v>0</v>
      </c>
      <c r="I6" s="5"/>
      <c r="J6" s="5"/>
      <c r="K6" s="5"/>
      <c r="L6" s="180"/>
      <c r="M6" s="5"/>
      <c r="N6" s="180"/>
      <c r="O6" s="180"/>
      <c r="P6" s="180"/>
      <c r="Q6" s="180"/>
      <c r="R6" s="180"/>
      <c r="S6" s="181" t="str">
        <f t="shared" si="0"/>
        <v>1</v>
      </c>
      <c r="T6" s="181" t="str">
        <f t="shared" si="1"/>
        <v>1</v>
      </c>
      <c r="U6" s="181" t="str">
        <f t="shared" si="2"/>
        <v>0</v>
      </c>
      <c r="V6" s="181" t="str">
        <f t="shared" si="4"/>
        <v>0</v>
      </c>
      <c r="W6" s="181" t="str">
        <f t="shared" si="3"/>
        <v>N</v>
      </c>
      <c r="X6" s="778"/>
      <c r="Y6" s="624"/>
      <c r="Z6" s="780"/>
      <c r="AA6" s="780"/>
      <c r="AB6" s="780"/>
      <c r="AC6" s="776"/>
      <c r="AD6" s="776"/>
      <c r="AE6" s="776"/>
    </row>
    <row r="7" spans="1:31" s="170" customFormat="1" ht="49.95" customHeight="1">
      <c r="A7" s="5"/>
      <c r="B7" s="182"/>
      <c r="C7" s="5"/>
      <c r="D7" s="5"/>
      <c r="E7" s="5"/>
      <c r="F7" s="5"/>
      <c r="G7" s="5">
        <v>0</v>
      </c>
      <c r="H7" s="5">
        <v>0</v>
      </c>
      <c r="I7" s="5"/>
      <c r="J7" s="5"/>
      <c r="K7" s="5"/>
      <c r="L7" s="180"/>
      <c r="M7" s="5"/>
      <c r="N7" s="180"/>
      <c r="O7" s="180"/>
      <c r="P7" s="180"/>
      <c r="Q7" s="180"/>
      <c r="R7" s="180"/>
      <c r="S7" s="181" t="str">
        <f t="shared" si="0"/>
        <v>1</v>
      </c>
      <c r="T7" s="181" t="str">
        <f t="shared" si="1"/>
        <v>1</v>
      </c>
      <c r="U7" s="181" t="str">
        <f t="shared" si="2"/>
        <v>0</v>
      </c>
      <c r="V7" s="181" t="str">
        <f t="shared" si="4"/>
        <v>0</v>
      </c>
      <c r="W7" s="181" t="str">
        <f t="shared" si="3"/>
        <v>N</v>
      </c>
      <c r="X7" s="778"/>
      <c r="Y7" s="624"/>
      <c r="Z7" s="780"/>
      <c r="AA7" s="780"/>
      <c r="AB7" s="780"/>
      <c r="AC7" s="776"/>
      <c r="AD7" s="776"/>
      <c r="AE7" s="776"/>
    </row>
    <row r="8" spans="1:31" s="170" customFormat="1" ht="49.95" customHeight="1">
      <c r="A8" s="5"/>
      <c r="B8" s="182"/>
      <c r="C8" s="5"/>
      <c r="D8" s="5"/>
      <c r="E8" s="5"/>
      <c r="F8" s="5"/>
      <c r="G8" s="5">
        <v>0</v>
      </c>
      <c r="H8" s="5">
        <v>0</v>
      </c>
      <c r="I8" s="5"/>
      <c r="J8" s="5"/>
      <c r="K8" s="5"/>
      <c r="L8" s="180"/>
      <c r="M8" s="5"/>
      <c r="N8" s="180"/>
      <c r="O8" s="180"/>
      <c r="P8" s="180"/>
      <c r="Q8" s="180"/>
      <c r="R8" s="180"/>
      <c r="S8" s="181" t="str">
        <f t="shared" si="0"/>
        <v>1</v>
      </c>
      <c r="T8" s="181" t="str">
        <f t="shared" si="1"/>
        <v>1</v>
      </c>
      <c r="U8" s="181" t="str">
        <f t="shared" si="2"/>
        <v>0</v>
      </c>
      <c r="V8" s="181" t="str">
        <f t="shared" si="4"/>
        <v>0</v>
      </c>
      <c r="W8" s="181" t="str">
        <f t="shared" si="3"/>
        <v>N</v>
      </c>
      <c r="X8" s="778"/>
      <c r="Y8" s="624"/>
      <c r="Z8" s="780"/>
      <c r="AA8" s="780"/>
      <c r="AB8" s="780"/>
      <c r="AC8" s="776"/>
      <c r="AD8" s="776"/>
      <c r="AE8" s="776"/>
    </row>
    <row r="9" spans="1:31" s="170" customFormat="1" ht="49.95" customHeight="1">
      <c r="A9" s="5"/>
      <c r="B9" s="182"/>
      <c r="C9" s="5"/>
      <c r="D9" s="5"/>
      <c r="E9" s="5"/>
      <c r="F9" s="5"/>
      <c r="G9" s="5">
        <v>0</v>
      </c>
      <c r="H9" s="5">
        <v>0</v>
      </c>
      <c r="I9" s="5"/>
      <c r="J9" s="5"/>
      <c r="K9" s="5"/>
      <c r="L9" s="180"/>
      <c r="M9" s="5"/>
      <c r="N9" s="180"/>
      <c r="O9" s="180"/>
      <c r="P9" s="180"/>
      <c r="Q9" s="180"/>
      <c r="R9" s="180"/>
      <c r="S9" s="181" t="str">
        <f t="shared" si="0"/>
        <v>1</v>
      </c>
      <c r="T9" s="181" t="str">
        <f t="shared" si="1"/>
        <v>1</v>
      </c>
      <c r="U9" s="181" t="str">
        <f t="shared" si="2"/>
        <v>0</v>
      </c>
      <c r="V9" s="181" t="str">
        <f t="shared" si="4"/>
        <v>0</v>
      </c>
      <c r="W9" s="181" t="str">
        <f t="shared" si="3"/>
        <v>N</v>
      </c>
      <c r="X9" s="778"/>
      <c r="Y9" s="624"/>
      <c r="Z9" s="780"/>
      <c r="AA9" s="780"/>
      <c r="AB9" s="780"/>
      <c r="AC9" s="776"/>
      <c r="AD9" s="776"/>
      <c r="AE9" s="776"/>
    </row>
    <row r="10" spans="1:31" s="170" customFormat="1" ht="49.95" customHeight="1">
      <c r="A10" s="5"/>
      <c r="B10" s="182"/>
      <c r="C10" s="5"/>
      <c r="D10" s="5"/>
      <c r="E10" s="5"/>
      <c r="F10" s="5"/>
      <c r="G10" s="5">
        <v>0</v>
      </c>
      <c r="H10" s="5">
        <v>0</v>
      </c>
      <c r="I10" s="5"/>
      <c r="J10" s="5"/>
      <c r="K10" s="5"/>
      <c r="L10" s="180"/>
      <c r="M10" s="5"/>
      <c r="N10" s="180"/>
      <c r="O10" s="180"/>
      <c r="P10" s="180"/>
      <c r="Q10" s="180"/>
      <c r="R10" s="180"/>
      <c r="S10" s="181" t="str">
        <f t="shared" si="0"/>
        <v>1</v>
      </c>
      <c r="T10" s="181" t="str">
        <f t="shared" si="1"/>
        <v>1</v>
      </c>
      <c r="U10" s="181" t="str">
        <f t="shared" si="2"/>
        <v>0</v>
      </c>
      <c r="V10" s="181" t="str">
        <f t="shared" si="4"/>
        <v>0</v>
      </c>
      <c r="W10" s="181" t="str">
        <f t="shared" si="3"/>
        <v>N</v>
      </c>
      <c r="X10" s="778"/>
      <c r="Y10" s="624"/>
      <c r="Z10" s="780"/>
      <c r="AA10" s="780"/>
      <c r="AB10" s="780"/>
      <c r="AC10" s="776"/>
      <c r="AD10" s="776"/>
      <c r="AE10" s="776"/>
    </row>
    <row r="11" spans="1:31" s="170" customFormat="1" ht="49.95" customHeight="1">
      <c r="A11" s="5"/>
      <c r="B11" s="182"/>
      <c r="C11" s="5"/>
      <c r="D11" s="5"/>
      <c r="E11" s="5"/>
      <c r="F11" s="5"/>
      <c r="G11" s="5">
        <v>0</v>
      </c>
      <c r="H11" s="5">
        <v>0</v>
      </c>
      <c r="I11" s="5"/>
      <c r="J11" s="5"/>
      <c r="K11" s="5"/>
      <c r="L11" s="180"/>
      <c r="M11" s="5"/>
      <c r="N11" s="180"/>
      <c r="O11" s="180"/>
      <c r="P11" s="180"/>
      <c r="Q11" s="180"/>
      <c r="R11" s="180"/>
      <c r="S11" s="181" t="str">
        <f t="shared" si="0"/>
        <v>1</v>
      </c>
      <c r="T11" s="181" t="str">
        <f t="shared" si="1"/>
        <v>1</v>
      </c>
      <c r="U11" s="181" t="str">
        <f t="shared" si="2"/>
        <v>0</v>
      </c>
      <c r="V11" s="181" t="str">
        <f t="shared" si="4"/>
        <v>0</v>
      </c>
      <c r="W11" s="181" t="str">
        <f t="shared" si="3"/>
        <v>N</v>
      </c>
      <c r="X11" s="778"/>
      <c r="Y11" s="624"/>
      <c r="Z11" s="780"/>
      <c r="AA11" s="780"/>
      <c r="AB11" s="780"/>
      <c r="AC11" s="776"/>
      <c r="AD11" s="776"/>
      <c r="AE11" s="776"/>
    </row>
    <row r="12" spans="1:31" s="170" customFormat="1" ht="49.95" customHeight="1">
      <c r="A12" s="5"/>
      <c r="B12" s="182"/>
      <c r="C12" s="5"/>
      <c r="D12" s="5"/>
      <c r="E12" s="5"/>
      <c r="F12" s="5"/>
      <c r="G12" s="5">
        <v>0</v>
      </c>
      <c r="H12" s="5">
        <v>0</v>
      </c>
      <c r="I12" s="5"/>
      <c r="J12" s="5"/>
      <c r="K12" s="5"/>
      <c r="L12" s="180"/>
      <c r="M12" s="5"/>
      <c r="N12" s="180"/>
      <c r="O12" s="180"/>
      <c r="P12" s="180"/>
      <c r="Q12" s="180"/>
      <c r="R12" s="180"/>
      <c r="S12" s="181" t="str">
        <f t="shared" si="0"/>
        <v>1</v>
      </c>
      <c r="T12" s="181" t="str">
        <f t="shared" si="1"/>
        <v>1</v>
      </c>
      <c r="U12" s="181" t="str">
        <f t="shared" si="2"/>
        <v>0</v>
      </c>
      <c r="V12" s="181" t="str">
        <f t="shared" si="4"/>
        <v>0</v>
      </c>
      <c r="W12" s="181" t="str">
        <f t="shared" si="3"/>
        <v>N</v>
      </c>
      <c r="X12" s="778"/>
      <c r="Y12" s="624"/>
      <c r="Z12" s="780"/>
      <c r="AA12" s="780"/>
      <c r="AB12" s="780"/>
      <c r="AC12" s="776"/>
      <c r="AD12" s="776"/>
      <c r="AE12" s="776"/>
    </row>
    <row r="13" spans="1:31" s="170" customFormat="1" ht="49.95" customHeight="1">
      <c r="A13" s="5"/>
      <c r="B13" s="182"/>
      <c r="C13" s="5"/>
      <c r="D13" s="5"/>
      <c r="E13" s="5"/>
      <c r="F13" s="5"/>
      <c r="G13" s="5">
        <v>0</v>
      </c>
      <c r="H13" s="5">
        <v>0</v>
      </c>
      <c r="I13" s="5"/>
      <c r="J13" s="5"/>
      <c r="K13" s="5"/>
      <c r="L13" s="180"/>
      <c r="M13" s="5"/>
      <c r="N13" s="180"/>
      <c r="O13" s="180"/>
      <c r="P13" s="180"/>
      <c r="Q13" s="180"/>
      <c r="R13" s="180"/>
      <c r="S13" s="181" t="str">
        <f t="shared" si="0"/>
        <v>1</v>
      </c>
      <c r="T13" s="181" t="str">
        <f t="shared" si="1"/>
        <v>1</v>
      </c>
      <c r="U13" s="181" t="str">
        <f t="shared" si="2"/>
        <v>0</v>
      </c>
      <c r="V13" s="181" t="str">
        <f t="shared" si="4"/>
        <v>0</v>
      </c>
      <c r="W13" s="181" t="str">
        <f t="shared" si="3"/>
        <v>N</v>
      </c>
      <c r="X13" s="778"/>
      <c r="Y13" s="624"/>
      <c r="Z13" s="780"/>
      <c r="AA13" s="780"/>
      <c r="AB13" s="780"/>
      <c r="AC13" s="776"/>
      <c r="AD13" s="776"/>
      <c r="AE13" s="776"/>
    </row>
    <row r="14" spans="1:31" s="170" customFormat="1" ht="49.95" customHeight="1">
      <c r="A14" s="5"/>
      <c r="B14" s="182"/>
      <c r="C14" s="5"/>
      <c r="D14" s="5"/>
      <c r="E14" s="5"/>
      <c r="F14" s="5"/>
      <c r="G14" s="5">
        <v>0</v>
      </c>
      <c r="H14" s="5">
        <v>0</v>
      </c>
      <c r="I14" s="5"/>
      <c r="J14" s="5"/>
      <c r="K14" s="5"/>
      <c r="L14" s="180"/>
      <c r="M14" s="5"/>
      <c r="N14" s="180"/>
      <c r="O14" s="180"/>
      <c r="P14" s="180"/>
      <c r="Q14" s="180"/>
      <c r="R14" s="180"/>
      <c r="S14" s="181" t="str">
        <f t="shared" si="0"/>
        <v>1</v>
      </c>
      <c r="T14" s="181" t="str">
        <f t="shared" si="1"/>
        <v>1</v>
      </c>
      <c r="U14" s="181" t="str">
        <f t="shared" si="2"/>
        <v>0</v>
      </c>
      <c r="V14" s="181" t="str">
        <f t="shared" si="4"/>
        <v>0</v>
      </c>
      <c r="W14" s="181" t="str">
        <f t="shared" si="3"/>
        <v>N</v>
      </c>
      <c r="X14" s="778"/>
      <c r="Y14" s="624"/>
      <c r="Z14" s="780"/>
      <c r="AA14" s="780"/>
      <c r="AB14" s="780"/>
      <c r="AC14" s="776"/>
      <c r="AD14" s="776"/>
      <c r="AE14" s="776"/>
    </row>
    <row r="15" spans="1:31" s="170" customFormat="1" ht="49.95" customHeight="1">
      <c r="A15" s="5"/>
      <c r="B15" s="182"/>
      <c r="C15" s="5"/>
      <c r="D15" s="5"/>
      <c r="E15" s="5"/>
      <c r="F15" s="5"/>
      <c r="G15" s="5">
        <v>0</v>
      </c>
      <c r="H15" s="5">
        <v>0</v>
      </c>
      <c r="I15" s="5"/>
      <c r="J15" s="5"/>
      <c r="K15" s="5"/>
      <c r="L15" s="180"/>
      <c r="M15" s="5"/>
      <c r="N15" s="180"/>
      <c r="O15" s="180"/>
      <c r="P15" s="180"/>
      <c r="Q15" s="180"/>
      <c r="R15" s="180"/>
      <c r="S15" s="181" t="str">
        <f t="shared" si="0"/>
        <v>1</v>
      </c>
      <c r="T15" s="181" t="str">
        <f t="shared" si="1"/>
        <v>1</v>
      </c>
      <c r="U15" s="181" t="str">
        <f t="shared" si="2"/>
        <v>0</v>
      </c>
      <c r="V15" s="181" t="str">
        <f t="shared" si="4"/>
        <v>0</v>
      </c>
      <c r="W15" s="181" t="str">
        <f t="shared" si="3"/>
        <v>N</v>
      </c>
      <c r="X15" s="778"/>
      <c r="Y15" s="624"/>
      <c r="Z15" s="780"/>
      <c r="AA15" s="780"/>
      <c r="AB15" s="780"/>
      <c r="AC15" s="776"/>
      <c r="AD15" s="776"/>
      <c r="AE15" s="776"/>
    </row>
    <row r="16" spans="1:31" s="170" customFormat="1" ht="49.95" customHeight="1">
      <c r="A16" s="5"/>
      <c r="B16" s="182"/>
      <c r="C16" s="5"/>
      <c r="D16" s="5"/>
      <c r="E16" s="5"/>
      <c r="F16" s="5"/>
      <c r="G16" s="5">
        <v>0</v>
      </c>
      <c r="H16" s="5">
        <v>0</v>
      </c>
      <c r="I16" s="5"/>
      <c r="J16" s="5"/>
      <c r="K16" s="5"/>
      <c r="L16" s="180"/>
      <c r="M16" s="5"/>
      <c r="N16" s="180"/>
      <c r="O16" s="180"/>
      <c r="P16" s="180"/>
      <c r="Q16" s="180"/>
      <c r="R16" s="180"/>
      <c r="S16" s="181" t="str">
        <f t="shared" si="0"/>
        <v>1</v>
      </c>
      <c r="T16" s="181" t="str">
        <f t="shared" si="1"/>
        <v>1</v>
      </c>
      <c r="U16" s="181" t="str">
        <f t="shared" si="2"/>
        <v>0</v>
      </c>
      <c r="V16" s="181" t="str">
        <f t="shared" si="4"/>
        <v>0</v>
      </c>
      <c r="W16" s="181" t="str">
        <f t="shared" si="3"/>
        <v>N</v>
      </c>
      <c r="X16" s="778"/>
      <c r="Y16" s="624"/>
      <c r="Z16" s="780"/>
      <c r="AA16" s="780"/>
      <c r="AB16" s="780"/>
      <c r="AC16" s="776"/>
      <c r="AD16" s="776"/>
      <c r="AE16" s="776"/>
    </row>
    <row r="17" spans="1:31" s="170" customFormat="1" ht="49.95" customHeight="1">
      <c r="A17" s="5"/>
      <c r="B17" s="182"/>
      <c r="C17" s="5"/>
      <c r="D17" s="5"/>
      <c r="E17" s="5"/>
      <c r="F17" s="5"/>
      <c r="G17" s="5">
        <v>0</v>
      </c>
      <c r="H17" s="5">
        <v>0</v>
      </c>
      <c r="I17" s="5"/>
      <c r="J17" s="5"/>
      <c r="K17" s="5"/>
      <c r="L17" s="180"/>
      <c r="M17" s="5"/>
      <c r="N17" s="180"/>
      <c r="O17" s="180"/>
      <c r="P17" s="180"/>
      <c r="Q17" s="180"/>
      <c r="R17" s="180"/>
      <c r="S17" s="181" t="str">
        <f t="shared" si="0"/>
        <v>1</v>
      </c>
      <c r="T17" s="181" t="str">
        <f t="shared" si="1"/>
        <v>1</v>
      </c>
      <c r="U17" s="181" t="str">
        <f t="shared" si="2"/>
        <v>0</v>
      </c>
      <c r="V17" s="181" t="str">
        <f t="shared" si="4"/>
        <v>0</v>
      </c>
      <c r="W17" s="181" t="str">
        <f t="shared" si="3"/>
        <v>N</v>
      </c>
      <c r="X17" s="778"/>
      <c r="Y17" s="624"/>
      <c r="Z17" s="780"/>
      <c r="AA17" s="780"/>
      <c r="AB17" s="780"/>
      <c r="AC17" s="776"/>
      <c r="AD17" s="776"/>
      <c r="AE17" s="776"/>
    </row>
    <row r="18" spans="1:31" s="170" customFormat="1" ht="49.95" customHeight="1">
      <c r="A18" s="5"/>
      <c r="B18" s="182"/>
      <c r="C18" s="5"/>
      <c r="D18" s="5"/>
      <c r="E18" s="5"/>
      <c r="F18" s="5"/>
      <c r="G18" s="5">
        <v>0</v>
      </c>
      <c r="H18" s="5">
        <v>0</v>
      </c>
      <c r="I18" s="5"/>
      <c r="J18" s="5"/>
      <c r="K18" s="5"/>
      <c r="L18" s="180"/>
      <c r="M18" s="5"/>
      <c r="N18" s="180"/>
      <c r="O18" s="180"/>
      <c r="P18" s="180"/>
      <c r="Q18" s="180"/>
      <c r="R18" s="180"/>
      <c r="S18" s="181" t="str">
        <f t="shared" si="0"/>
        <v>1</v>
      </c>
      <c r="T18" s="181" t="str">
        <f t="shared" si="1"/>
        <v>1</v>
      </c>
      <c r="U18" s="181" t="str">
        <f t="shared" si="2"/>
        <v>0</v>
      </c>
      <c r="V18" s="181" t="str">
        <f t="shared" si="4"/>
        <v>0</v>
      </c>
      <c r="W18" s="181" t="str">
        <f t="shared" si="3"/>
        <v>N</v>
      </c>
      <c r="X18" s="778"/>
      <c r="Y18" s="624"/>
      <c r="Z18" s="780"/>
      <c r="AA18" s="780"/>
      <c r="AB18" s="780"/>
      <c r="AC18" s="776"/>
      <c r="AD18" s="776"/>
      <c r="AE18" s="776"/>
    </row>
    <row r="19" spans="1:31" s="170" customFormat="1" ht="49.95" customHeight="1">
      <c r="A19" s="5"/>
      <c r="B19" s="182"/>
      <c r="C19" s="5"/>
      <c r="D19" s="5"/>
      <c r="E19" s="5"/>
      <c r="F19" s="5"/>
      <c r="G19" s="5">
        <v>0</v>
      </c>
      <c r="H19" s="5">
        <v>0</v>
      </c>
      <c r="I19" s="5"/>
      <c r="J19" s="5"/>
      <c r="K19" s="5"/>
      <c r="L19" s="180"/>
      <c r="M19" s="5"/>
      <c r="N19" s="180"/>
      <c r="O19" s="180"/>
      <c r="P19" s="180"/>
      <c r="Q19" s="180"/>
      <c r="R19" s="180"/>
      <c r="S19" s="181" t="str">
        <f t="shared" si="0"/>
        <v>1</v>
      </c>
      <c r="T19" s="181" t="str">
        <f t="shared" si="1"/>
        <v>1</v>
      </c>
      <c r="U19" s="181" t="str">
        <f t="shared" si="2"/>
        <v>0</v>
      </c>
      <c r="V19" s="181" t="str">
        <f t="shared" si="4"/>
        <v>0</v>
      </c>
      <c r="W19" s="181" t="str">
        <f t="shared" si="3"/>
        <v>N</v>
      </c>
      <c r="X19" s="778"/>
      <c r="Y19" s="624"/>
      <c r="Z19" s="780"/>
      <c r="AA19" s="780"/>
      <c r="AB19" s="780"/>
      <c r="AC19" s="776"/>
      <c r="AD19" s="776"/>
      <c r="AE19" s="776"/>
    </row>
    <row r="20" spans="1:31" s="170" customFormat="1" ht="49.95" customHeight="1">
      <c r="A20" s="5"/>
      <c r="B20" s="182"/>
      <c r="C20" s="5"/>
      <c r="D20" s="5"/>
      <c r="E20" s="5"/>
      <c r="F20" s="5"/>
      <c r="G20" s="5">
        <v>0</v>
      </c>
      <c r="H20" s="5">
        <v>0</v>
      </c>
      <c r="I20" s="5"/>
      <c r="J20" s="5"/>
      <c r="K20" s="5"/>
      <c r="L20" s="180"/>
      <c r="M20" s="5"/>
      <c r="N20" s="180"/>
      <c r="O20" s="180"/>
      <c r="P20" s="180"/>
      <c r="Q20" s="180"/>
      <c r="R20" s="180"/>
      <c r="S20" s="181" t="str">
        <f t="shared" si="0"/>
        <v>1</v>
      </c>
      <c r="T20" s="181" t="str">
        <f t="shared" si="1"/>
        <v>1</v>
      </c>
      <c r="U20" s="181" t="str">
        <f t="shared" si="2"/>
        <v>0</v>
      </c>
      <c r="V20" s="181" t="str">
        <f t="shared" si="4"/>
        <v>0</v>
      </c>
      <c r="W20" s="181" t="str">
        <f t="shared" si="3"/>
        <v>N</v>
      </c>
      <c r="X20" s="778"/>
      <c r="Y20" s="624"/>
      <c r="Z20" s="780"/>
      <c r="AA20" s="780"/>
      <c r="AB20" s="780"/>
      <c r="AC20" s="776"/>
      <c r="AD20" s="776"/>
      <c r="AE20" s="776"/>
    </row>
    <row r="21" spans="1:31" s="170" customFormat="1" ht="49.95" customHeight="1">
      <c r="A21" s="5"/>
      <c r="B21" s="182"/>
      <c r="C21" s="5"/>
      <c r="D21" s="5"/>
      <c r="E21" s="5"/>
      <c r="F21" s="5"/>
      <c r="G21" s="5">
        <v>0</v>
      </c>
      <c r="H21" s="5">
        <v>0</v>
      </c>
      <c r="I21" s="5"/>
      <c r="J21" s="5"/>
      <c r="K21" s="5"/>
      <c r="L21" s="180"/>
      <c r="M21" s="5"/>
      <c r="N21" s="180"/>
      <c r="O21" s="180"/>
      <c r="P21" s="180"/>
      <c r="Q21" s="180"/>
      <c r="R21" s="180"/>
      <c r="S21" s="181" t="str">
        <f t="shared" si="0"/>
        <v>1</v>
      </c>
      <c r="T21" s="181" t="str">
        <f t="shared" si="1"/>
        <v>1</v>
      </c>
      <c r="U21" s="181" t="str">
        <f t="shared" si="2"/>
        <v>0</v>
      </c>
      <c r="V21" s="181" t="str">
        <f t="shared" si="4"/>
        <v>0</v>
      </c>
      <c r="W21" s="181" t="str">
        <f t="shared" si="3"/>
        <v>N</v>
      </c>
      <c r="X21" s="778"/>
      <c r="Y21" s="624"/>
      <c r="Z21" s="780"/>
      <c r="AA21" s="780"/>
      <c r="AB21" s="780"/>
      <c r="AC21" s="776"/>
      <c r="AD21" s="776"/>
      <c r="AE21" s="776"/>
    </row>
    <row r="22" spans="1:31" s="170" customFormat="1" ht="49.95" customHeight="1">
      <c r="A22" s="5"/>
      <c r="B22" s="182"/>
      <c r="C22" s="5"/>
      <c r="D22" s="5"/>
      <c r="E22" s="5"/>
      <c r="F22" s="5"/>
      <c r="G22" s="5">
        <v>0</v>
      </c>
      <c r="H22" s="5">
        <v>0</v>
      </c>
      <c r="I22" s="5"/>
      <c r="J22" s="5"/>
      <c r="K22" s="5"/>
      <c r="L22" s="180"/>
      <c r="M22" s="5"/>
      <c r="N22" s="180"/>
      <c r="O22" s="180"/>
      <c r="P22" s="180"/>
      <c r="Q22" s="180"/>
      <c r="R22" s="180"/>
      <c r="S22" s="181" t="str">
        <f t="shared" si="0"/>
        <v>1</v>
      </c>
      <c r="T22" s="181" t="str">
        <f t="shared" si="1"/>
        <v>1</v>
      </c>
      <c r="U22" s="181" t="str">
        <f t="shared" si="2"/>
        <v>0</v>
      </c>
      <c r="V22" s="181" t="str">
        <f t="shared" si="4"/>
        <v>0</v>
      </c>
      <c r="W22" s="181" t="str">
        <f t="shared" si="3"/>
        <v>N</v>
      </c>
      <c r="X22" s="779"/>
      <c r="Y22" s="625"/>
      <c r="Z22" s="780"/>
      <c r="AA22" s="780"/>
      <c r="AB22" s="780"/>
      <c r="AC22" s="776"/>
      <c r="AD22" s="776"/>
      <c r="AE22" s="776"/>
    </row>
    <row r="23" spans="1:31" s="185" customFormat="1" ht="49.95" customHeight="1">
      <c r="A23" s="748" t="s">
        <v>825</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3"/>
      <c r="T23" s="183"/>
      <c r="U23" s="183"/>
      <c r="V23" s="183"/>
      <c r="W23" s="184"/>
      <c r="X23" s="6">
        <f>X4</f>
        <v>1</v>
      </c>
      <c r="Y23" s="41">
        <f>Y4</f>
        <v>0</v>
      </c>
      <c r="Z23" s="780"/>
      <c r="AA23" s="780"/>
      <c r="AB23" s="780"/>
      <c r="AC23" s="776"/>
      <c r="AD23" s="776"/>
      <c r="AE23" s="77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59.4">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79.2">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71" priority="9" operator="containsText" text="0">
      <formula>NOT(ISERROR(SEARCH("0",S4)))</formula>
    </cfRule>
  </conditionalFormatting>
  <conditionalFormatting sqref="U4:U22">
    <cfRule type="containsText" dxfId="70" priority="8" operator="containsText" text="0">
      <formula>NOT(ISERROR(SEARCH("0",U4)))</formula>
    </cfRule>
  </conditionalFormatting>
  <conditionalFormatting sqref="V4:V22">
    <cfRule type="containsText" dxfId="69" priority="7" operator="containsText" text="1">
      <formula>NOT(ISERROR(SEARCH("1",V4)))</formula>
    </cfRule>
  </conditionalFormatting>
  <conditionalFormatting sqref="W4:W22 A23">
    <cfRule type="containsText" dxfId="68" priority="6" operator="containsText" text="Y">
      <formula>NOT(ISERROR(SEARCH("Y",A4)))</formula>
    </cfRule>
  </conditionalFormatting>
  <conditionalFormatting sqref="AC4:AE4">
    <cfRule type="cellIs" dxfId="67" priority="4" stopIfTrue="1" operator="equal">
      <formula>"身份空白"</formula>
    </cfRule>
    <cfRule type="cellIs" dxfId="6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3" width="11.44140625" style="7" customWidth="1"/>
    <col min="4" max="4" width="16.21875" style="7" customWidth="1"/>
    <col min="5" max="5" width="13" style="7" customWidth="1"/>
    <col min="6" max="6" width="14" style="7" customWidth="1"/>
    <col min="7" max="7" width="11.88671875" style="7" customWidth="1"/>
    <col min="8" max="8" width="12.44140625" style="7" customWidth="1"/>
    <col min="9" max="9" width="11.109375" style="7" customWidth="1"/>
    <col min="10" max="10" width="22" style="9" customWidth="1"/>
    <col min="11" max="11" width="19.5546875" style="7" customWidth="1"/>
    <col min="12" max="12" width="18.33203125" style="10" customWidth="1"/>
    <col min="13" max="13" width="18.33203125" style="7" customWidth="1"/>
    <col min="14" max="16" width="19" style="11" customWidth="1"/>
    <col min="17" max="17" width="13.44140625" style="11" customWidth="1"/>
    <col min="18" max="18" width="19" style="11" customWidth="1"/>
    <col min="19" max="20" width="20.44140625" style="7" customWidth="1"/>
    <col min="21" max="21" width="18.44140625" style="7" customWidth="1"/>
    <col min="22" max="22" width="16.77734375" style="7" customWidth="1"/>
    <col min="23" max="23" width="17" style="7" customWidth="1"/>
    <col min="24" max="24" width="16.6640625" style="7" customWidth="1"/>
    <col min="25" max="25" width="19" style="12" customWidth="1"/>
    <col min="26" max="31" width="18"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先填【114-1申請總表】第8列之B欄至CN欄'!G47</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先填【114-1申請總表】第8列之B欄至CN欄'!$N$47="弱勢家庭子女",'步驟1. 先填【114-1申請總表】第8列之B欄至CN欄'!$N$47="弱勢家庭身障學生或身障人士子女")),U4*(G4=0)),"1","0")</f>
        <v>0</v>
      </c>
      <c r="W4" s="148" t="str">
        <f t="shared" ref="W4:W22" si="3">IF(U4*V4,"Y","N")</f>
        <v>N</v>
      </c>
      <c r="X4" s="745">
        <f>COUNTIF(U4:U22,"1")</f>
        <v>1</v>
      </c>
      <c r="Y4" s="623">
        <f>'步驟1. 先填【114-1申請總表】第8列之B欄至CN欄'!N47</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824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65" priority="9" operator="containsText" text="0">
      <formula>NOT(ISERROR(SEARCH("0",S4)))</formula>
    </cfRule>
  </conditionalFormatting>
  <conditionalFormatting sqref="U4:U22">
    <cfRule type="containsText" dxfId="64" priority="8" operator="containsText" text="0">
      <formula>NOT(ISERROR(SEARCH("0",U4)))</formula>
    </cfRule>
  </conditionalFormatting>
  <conditionalFormatting sqref="V4:V22">
    <cfRule type="containsText" dxfId="63" priority="7" operator="containsText" text="1">
      <formula>NOT(ISERROR(SEARCH("1",V4)))</formula>
    </cfRule>
  </conditionalFormatting>
  <conditionalFormatting sqref="W4:W22 A23">
    <cfRule type="containsText" dxfId="62" priority="6" operator="containsText" text="Y">
      <formula>NOT(ISERROR(SEARCH("Y",A4)))</formula>
    </cfRule>
  </conditionalFormatting>
  <conditionalFormatting sqref="AC4:AE4">
    <cfRule type="cellIs" dxfId="61" priority="4" stopIfTrue="1" operator="equal">
      <formula>"身份空白"</formula>
    </cfRule>
    <cfRule type="cellIs" dxfId="6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77734375" style="8" customWidth="1"/>
    <col min="3" max="3" width="8.88671875" style="7" customWidth="1"/>
    <col min="4" max="8" width="13.44140625" style="7" customWidth="1"/>
    <col min="9" max="9" width="11.6640625" style="7" customWidth="1"/>
    <col min="10" max="10" width="22.77734375" style="9" customWidth="1"/>
    <col min="11" max="11" width="17.88671875" style="7" customWidth="1"/>
    <col min="12" max="12" width="14.88671875" style="10" customWidth="1"/>
    <col min="13" max="13" width="17.88671875" style="7" customWidth="1"/>
    <col min="14" max="14" width="21" style="11" customWidth="1"/>
    <col min="15" max="16" width="17.6640625" style="11" customWidth="1"/>
    <col min="17" max="17" width="11" style="11" customWidth="1"/>
    <col min="18" max="18" width="17.6640625" style="11" customWidth="1"/>
    <col min="19" max="20" width="21.21875" style="7" customWidth="1"/>
    <col min="21" max="21" width="16.21875" style="7" customWidth="1"/>
    <col min="22" max="22" width="16.109375" style="7" customWidth="1"/>
    <col min="23" max="23" width="14.88671875" style="7" customWidth="1"/>
    <col min="24" max="24" width="16.6640625" style="7" customWidth="1"/>
    <col min="25" max="25" width="19" style="12" customWidth="1"/>
    <col min="26" max="31" width="19.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先填【114-1申請總表】第8列之B欄至CN欄'!G48</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先填【114-1申請總表】第8列之B欄至CN欄'!$N$48="弱勢家庭子女",'步驟1. 先填【114-1申請總表】第8列之B欄至CN欄'!$N$48="弱勢家庭身障學生或身障人士子女")),U4*(G4=0)),"1","0")</f>
        <v>0</v>
      </c>
      <c r="W4" s="148" t="str">
        <f t="shared" ref="W4:W22" si="3">IF(U4*V4,"Y","N")</f>
        <v>N</v>
      </c>
      <c r="X4" s="745">
        <f>COUNTIF(U4:U22,"1")</f>
        <v>1</v>
      </c>
      <c r="Y4" s="623">
        <f>'步驟1. 先填【114-1申請總表】第8列之B欄至CN欄'!N48</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59" priority="9" operator="containsText" text="0">
      <formula>NOT(ISERROR(SEARCH("0",S4)))</formula>
    </cfRule>
  </conditionalFormatting>
  <conditionalFormatting sqref="U4:U22">
    <cfRule type="containsText" dxfId="58" priority="8" operator="containsText" text="0">
      <formula>NOT(ISERROR(SEARCH("0",U4)))</formula>
    </cfRule>
  </conditionalFormatting>
  <conditionalFormatting sqref="V4:V22">
    <cfRule type="containsText" dxfId="57" priority="7" operator="containsText" text="1">
      <formula>NOT(ISERROR(SEARCH("1",V4)))</formula>
    </cfRule>
  </conditionalFormatting>
  <conditionalFormatting sqref="W4:W22 A23">
    <cfRule type="containsText" dxfId="56" priority="6" operator="containsText" text="Y">
      <formula>NOT(ISERROR(SEARCH("Y",A4)))</formula>
    </cfRule>
  </conditionalFormatting>
  <conditionalFormatting sqref="AC4:AE4">
    <cfRule type="cellIs" dxfId="55" priority="4" stopIfTrue="1" operator="equal">
      <formula>"身份空白"</formula>
    </cfRule>
    <cfRule type="cellIs" dxfId="5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 style="8" customWidth="1"/>
    <col min="3" max="3" width="10.6640625" style="7" customWidth="1"/>
    <col min="4" max="4" width="14.6640625" style="7" customWidth="1"/>
    <col min="5" max="5" width="11.6640625" style="7" customWidth="1"/>
    <col min="6" max="6" width="12.77734375" style="7" customWidth="1"/>
    <col min="7" max="8" width="12.88671875" style="7" customWidth="1"/>
    <col min="9" max="9" width="10.5546875" style="7" customWidth="1"/>
    <col min="10" max="10" width="20.77734375" style="9" customWidth="1"/>
    <col min="11" max="11" width="16.77734375" style="7" customWidth="1"/>
    <col min="12" max="12" width="16.109375" style="10" customWidth="1"/>
    <col min="13" max="13" width="17.5546875" style="7" customWidth="1"/>
    <col min="14" max="16" width="19.21875" style="11" customWidth="1"/>
    <col min="17" max="17" width="13.33203125" style="11" customWidth="1"/>
    <col min="18" max="18" width="19.21875" style="11" customWidth="1"/>
    <col min="19" max="20" width="20" style="7" customWidth="1"/>
    <col min="21" max="21" width="16.5546875" style="7" customWidth="1"/>
    <col min="22" max="22" width="16.88671875" style="7" customWidth="1"/>
    <col min="23" max="23" width="15.5546875" style="7" customWidth="1"/>
    <col min="24" max="24" width="16.5546875" style="7" customWidth="1"/>
    <col min="25" max="25" width="19" style="12" customWidth="1"/>
    <col min="26" max="31" width="19.77734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先填【114-1申請總表】第8列之B欄至CN欄'!G49</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先填【114-1申請總表】第8列之B欄至CN欄'!$N$49="弱勢家庭子女",'步驟1. 先填【114-1申請總表】第8列之B欄至CN欄'!$N$49="弱勢家庭身障學生或身障人士子女")),U4*(G4=0)),"1","0")</f>
        <v>0</v>
      </c>
      <c r="W4" s="148" t="str">
        <f t="shared" ref="W4:W22" si="3">IF(U4*V4,"Y","N")</f>
        <v>N</v>
      </c>
      <c r="X4" s="745">
        <f>COUNTIF(U4:U22,"1")</f>
        <v>1</v>
      </c>
      <c r="Y4" s="623">
        <f>'步驟1. 先填【114-1申請總表】第8列之B欄至CN欄'!N49</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59.4">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79.2">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53" priority="9" operator="containsText" text="0">
      <formula>NOT(ISERROR(SEARCH("0",S4)))</formula>
    </cfRule>
  </conditionalFormatting>
  <conditionalFormatting sqref="U4:U22">
    <cfRule type="containsText" dxfId="52" priority="8" operator="containsText" text="0">
      <formula>NOT(ISERROR(SEARCH("0",U4)))</formula>
    </cfRule>
  </conditionalFormatting>
  <conditionalFormatting sqref="V4:V22">
    <cfRule type="containsText" dxfId="51" priority="7" operator="containsText" text="1">
      <formula>NOT(ISERROR(SEARCH("1",V4)))</formula>
    </cfRule>
  </conditionalFormatting>
  <conditionalFormatting sqref="W4:W22 A23">
    <cfRule type="containsText" dxfId="50" priority="6" operator="containsText" text="Y">
      <formula>NOT(ISERROR(SEARCH("Y",A4)))</formula>
    </cfRule>
  </conditionalFormatting>
  <conditionalFormatting sqref="AC4:AE4">
    <cfRule type="cellIs" dxfId="49" priority="4" stopIfTrue="1" operator="equal">
      <formula>"身份空白"</formula>
    </cfRule>
    <cfRule type="cellIs" dxfId="4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0">
    <tabColor rgb="FFFF0000"/>
    <pageSetUpPr fitToPage="1"/>
  </sheetPr>
  <dimension ref="A1:AE59"/>
  <sheetViews>
    <sheetView topLeftCell="P1" zoomScale="90" zoomScaleNormal="90" zoomScaleSheetLayoutView="100" workbookViewId="0">
      <selection activeCell="AE6" sqref="AE6"/>
    </sheetView>
  </sheetViews>
  <sheetFormatPr defaultColWidth="9" defaultRowHeight="10.199999999999999"/>
  <cols>
    <col min="1" max="1" width="8.77734375" style="13" customWidth="1"/>
    <col min="2" max="2" width="6.21875" style="13" customWidth="1"/>
    <col min="3" max="3" width="7.77734375" style="13" customWidth="1"/>
    <col min="4" max="4" width="6.33203125" style="44" customWidth="1"/>
    <col min="5" max="5" width="7.21875" style="15" customWidth="1"/>
    <col min="6" max="6" width="9.33203125" style="15" customWidth="1"/>
    <col min="7" max="7" width="12.109375" style="15" customWidth="1"/>
    <col min="8" max="8" width="12.6640625" style="15" customWidth="1"/>
    <col min="9" max="9" width="7.77734375" style="44" customWidth="1"/>
    <col min="10" max="10" width="9.6640625" style="15" hidden="1" customWidth="1"/>
    <col min="11" max="11" width="15.77734375" style="15" customWidth="1"/>
    <col min="12" max="12" width="16.77734375" style="15" customWidth="1"/>
    <col min="13" max="13" width="14.5546875" style="15" customWidth="1"/>
    <col min="14" max="14" width="11.33203125" style="15" customWidth="1"/>
    <col min="15" max="15" width="21.21875" style="15" customWidth="1"/>
    <col min="16" max="16" width="11.109375" style="15" customWidth="1"/>
    <col min="17" max="17" width="10.109375" style="15" customWidth="1"/>
    <col min="18" max="18" width="9.44140625" style="15" customWidth="1"/>
    <col min="19" max="19" width="10.88671875" style="15" customWidth="1"/>
    <col min="20" max="20" width="10.33203125" style="15" customWidth="1"/>
    <col min="21" max="21" width="12.6640625" style="14" customWidth="1"/>
    <col min="22" max="29" width="14" style="14" customWidth="1"/>
    <col min="30" max="30" width="12.21875" style="14" customWidth="1"/>
    <col min="31" max="31" width="40.88671875" style="13" customWidth="1"/>
    <col min="32" max="16384" width="9" style="13"/>
  </cols>
  <sheetData>
    <row r="1" spans="1:31" ht="51" customHeight="1">
      <c r="D1" s="445" t="str">
        <f>'步驟1. 先填【114-1申請總表】第8列之B欄至CN欄'!D1</f>
        <v xml:space="preserve">學校中文名稱:
學校英文名稱: </v>
      </c>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31" ht="33" customHeight="1">
      <c r="D2" s="447" t="s">
        <v>910</v>
      </c>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row>
    <row r="3" spans="1:31" ht="28.8" customHeight="1">
      <c r="D3" s="447" t="s">
        <v>1215</v>
      </c>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row>
    <row r="4" spans="1:31" s="23" customFormat="1" ht="39" customHeight="1">
      <c r="A4" s="448" t="s">
        <v>115</v>
      </c>
      <c r="B4" s="455" t="s">
        <v>116</v>
      </c>
      <c r="C4" s="455" t="s">
        <v>117</v>
      </c>
      <c r="D4" s="456" t="s">
        <v>118</v>
      </c>
      <c r="E4" s="453" t="s">
        <v>119</v>
      </c>
      <c r="F4" s="453" t="s">
        <v>307</v>
      </c>
      <c r="G4" s="453" t="s">
        <v>121</v>
      </c>
      <c r="H4" s="453" t="s">
        <v>122</v>
      </c>
      <c r="I4" s="456" t="s">
        <v>123</v>
      </c>
      <c r="J4" s="453" t="s">
        <v>124</v>
      </c>
      <c r="K4" s="453" t="s">
        <v>125</v>
      </c>
      <c r="L4" s="453" t="s">
        <v>126</v>
      </c>
      <c r="M4" s="453" t="s">
        <v>127</v>
      </c>
      <c r="N4" s="453" t="s">
        <v>128</v>
      </c>
      <c r="O4" s="453" t="s">
        <v>129</v>
      </c>
      <c r="P4" s="453" t="s">
        <v>130</v>
      </c>
      <c r="Q4" s="453"/>
      <c r="R4" s="453"/>
      <c r="S4" s="453"/>
      <c r="T4" s="453"/>
      <c r="U4" s="460" t="s">
        <v>131</v>
      </c>
      <c r="V4" s="461" t="s">
        <v>150</v>
      </c>
      <c r="W4" s="457" t="s">
        <v>151</v>
      </c>
      <c r="X4" s="457" t="s">
        <v>152</v>
      </c>
      <c r="Y4" s="457" t="s">
        <v>153</v>
      </c>
      <c r="Z4" s="457" t="s">
        <v>157</v>
      </c>
      <c r="AA4" s="457" t="s">
        <v>154</v>
      </c>
      <c r="AB4" s="457" t="s">
        <v>155</v>
      </c>
      <c r="AC4" s="459" t="s">
        <v>156</v>
      </c>
      <c r="AD4" s="457" t="s">
        <v>132</v>
      </c>
      <c r="AE4" s="452" t="s">
        <v>133</v>
      </c>
    </row>
    <row r="5" spans="1:31" s="23" customFormat="1" ht="71.25" customHeight="1">
      <c r="A5" s="449"/>
      <c r="B5" s="455"/>
      <c r="C5" s="455"/>
      <c r="D5" s="456"/>
      <c r="E5" s="453"/>
      <c r="F5" s="453"/>
      <c r="G5" s="453"/>
      <c r="H5" s="453"/>
      <c r="I5" s="456"/>
      <c r="J5" s="453"/>
      <c r="K5" s="453"/>
      <c r="L5" s="453"/>
      <c r="M5" s="453"/>
      <c r="N5" s="453"/>
      <c r="O5" s="453"/>
      <c r="P5" s="24" t="s">
        <v>110</v>
      </c>
      <c r="Q5" s="24" t="s">
        <v>111</v>
      </c>
      <c r="R5" s="24" t="s">
        <v>112</v>
      </c>
      <c r="S5" s="24" t="s">
        <v>113</v>
      </c>
      <c r="T5" s="24" t="s">
        <v>114</v>
      </c>
      <c r="U5" s="460"/>
      <c r="V5" s="461"/>
      <c r="W5" s="457"/>
      <c r="X5" s="457"/>
      <c r="Y5" s="457"/>
      <c r="Z5" s="457"/>
      <c r="AA5" s="457"/>
      <c r="AB5" s="457"/>
      <c r="AC5" s="459"/>
      <c r="AD5" s="457"/>
      <c r="AE5" s="452"/>
    </row>
    <row r="6" spans="1:31" s="33" customFormat="1" ht="79.95" customHeight="1">
      <c r="A6" s="28" t="s">
        <v>1217</v>
      </c>
      <c r="B6" s="27" t="str">
        <f>'步驟1. 先填【114-1申請總表】第8列之B欄至CN欄'!B8</f>
        <v>臺中市</v>
      </c>
      <c r="C6" s="28" t="str">
        <f>'步驟1. 先填【114-1申請總表】第8列之B欄至CN欄'!C8</f>
        <v>臺中市立臺中女子高級中等學校</v>
      </c>
      <c r="D6" s="43" t="str">
        <f>'114-1合格者清冊(已保護儲存格)'!D6</f>
        <v>1</v>
      </c>
      <c r="E6" s="29" t="str">
        <f>'步驟1. 先填【114-1申請總表】第8列之B欄至CN欄'!E8</f>
        <v>大學部</v>
      </c>
      <c r="F6" s="51" t="s">
        <v>309</v>
      </c>
      <c r="G6" s="29" t="str">
        <f>'步驟1. 先填【114-1申請總表】第8列之B欄至CN欄'!G8</f>
        <v>許大明</v>
      </c>
      <c r="H6" s="29" t="str">
        <f>'步驟1. 先填【114-1申請總表】第8列之B欄至CN欄'!H8</f>
        <v>英文系</v>
      </c>
      <c r="I6" s="45" t="str">
        <f>'步驟1. 先填【114-1申請總表】第8列之B欄至CN欄'!I8</f>
        <v>1</v>
      </c>
      <c r="J6" s="29" t="str">
        <f>'步驟1. 先填【114-1申請總表】第8列之B欄至CN欄'!J8</f>
        <v>甲</v>
      </c>
      <c r="K6" s="29" t="str">
        <f>'步驟1. 先填【114-1申請總表】第8列之B欄至CN欄'!K8</f>
        <v>123456</v>
      </c>
      <c r="L6" s="29" t="str">
        <f>'步驟1. 先填【114-1申請總表】第8列之B欄至CN欄'!L8</f>
        <v>T123456789</v>
      </c>
      <c r="M6" s="30">
        <f>'步驟1. 先填【114-1申請總表】第8列之B欄至CN欄'!M8</f>
        <v>36526</v>
      </c>
      <c r="N6" s="29" t="str">
        <f>'步驟1. 先填【114-1申請總表】第8列之B欄至CN欄'!N8</f>
        <v>低收入戶子女</v>
      </c>
      <c r="O6" s="29" t="str">
        <f>'步驟1. 先填【114-1申請總表】第8列之B欄至CN欄'!O8</f>
        <v>XX縣XX鄉XX村XX鄰XX路XX號XX樓</v>
      </c>
      <c r="P6" s="29" t="str">
        <f>'步驟1. 先填【114-1申請總表】第8列之B欄至CN欄'!CL8</f>
        <v>郵政存簿</v>
      </c>
      <c r="Q6" s="29" t="str">
        <f>'步驟1. 先填【114-1申請總表】第8列之B欄至CN欄'!CM8</f>
        <v>大同郵局</v>
      </c>
      <c r="R6" s="29" t="str">
        <f>'步驟1. 先填【114-1申請總表】第8列之B欄至CN欄'!CO8</f>
        <v>許大明</v>
      </c>
      <c r="S6" s="29" t="str">
        <f>'步驟1. 先填【114-1申請總表】第8列之B欄至CN欄'!CP8</f>
        <v>7000021</v>
      </c>
      <c r="T6" s="29" t="str">
        <f>'步驟1. 先填【114-1申請總表】第8列之B欄至CN欄'!CN8</f>
        <v>12345678912345</v>
      </c>
      <c r="U6" s="31">
        <f>'步驟1. 先填【114-1申請總表】第8列之B欄至CN欄'!CQ8</f>
        <v>25000</v>
      </c>
      <c r="V6" s="31">
        <v>0</v>
      </c>
      <c r="W6" s="31">
        <v>0</v>
      </c>
      <c r="X6" s="31">
        <v>0</v>
      </c>
      <c r="Y6" s="31">
        <v>0</v>
      </c>
      <c r="Z6" s="31">
        <f>'步驟1. 先填【114-1申請總表】第8列之B欄至CN欄'!CV8</f>
        <v>0</v>
      </c>
      <c r="AA6" s="31">
        <v>0</v>
      </c>
      <c r="AB6" s="31">
        <v>0</v>
      </c>
      <c r="AC6" s="35">
        <v>0</v>
      </c>
      <c r="AD6" s="31">
        <f>SUM(U6:AC6)</f>
        <v>25000</v>
      </c>
      <c r="AE6" s="32"/>
    </row>
    <row r="7" spans="1:31" s="33" customFormat="1" ht="79.95" customHeight="1">
      <c r="A7" s="28" t="str">
        <f>A6</f>
        <v>114學年度第二學期</v>
      </c>
      <c r="B7" s="27">
        <f>'步驟1. 先填【114-1申請總表】第8列之B欄至CN欄'!B9</f>
        <v>0</v>
      </c>
      <c r="C7" s="28">
        <f>'步驟1. 先填【114-1申請總表】第8列之B欄至CN欄'!C9</f>
        <v>0</v>
      </c>
      <c r="D7" s="43" t="str">
        <f>'114-1合格者清冊(已保護儲存格)'!D7</f>
        <v>2</v>
      </c>
      <c r="E7" s="29">
        <f>'步驟1. 先填【114-1申請總表】第8列之B欄至CN欄'!E9</f>
        <v>0</v>
      </c>
      <c r="F7" s="51" t="s">
        <v>309</v>
      </c>
      <c r="G7" s="29">
        <f>'步驟1. 先填【114-1申請總表】第8列之B欄至CN欄'!G9</f>
        <v>0</v>
      </c>
      <c r="H7" s="29">
        <f>'步驟1. 先填【114-1申請總表】第8列之B欄至CN欄'!H9</f>
        <v>0</v>
      </c>
      <c r="I7" s="45">
        <f>'步驟1. 先填【114-1申請總表】第8列之B欄至CN欄'!I9</f>
        <v>0</v>
      </c>
      <c r="J7" s="29">
        <f>'步驟1. 先填【114-1申請總表】第8列之B欄至CN欄'!J9</f>
        <v>0</v>
      </c>
      <c r="K7" s="29">
        <f>'步驟1. 先填【114-1申請總表】第8列之B欄至CN欄'!K9</f>
        <v>0</v>
      </c>
      <c r="L7" s="29">
        <f>'步驟1. 先填【114-1申請總表】第8列之B欄至CN欄'!L9</f>
        <v>0</v>
      </c>
      <c r="M7" s="30">
        <f>'步驟1. 先填【114-1申請總表】第8列之B欄至CN欄'!M9</f>
        <v>0</v>
      </c>
      <c r="N7" s="29">
        <f>'步驟1. 先填【114-1申請總表】第8列之B欄至CN欄'!N9</f>
        <v>0</v>
      </c>
      <c r="O7" s="29" t="str">
        <f>'步驟1. 先填【114-1申請總表】第8列之B欄至CN欄'!O9</f>
        <v>XX縣XX鄉XX村XX鄰XX路XX號XX樓</v>
      </c>
      <c r="P7" s="29">
        <f>'步驟1. 先填【114-1申請總表】第8列之B欄至CN欄'!CL9</f>
        <v>0</v>
      </c>
      <c r="Q7" s="29">
        <f>'步驟1. 先填【114-1申請總表】第8列之B欄至CN欄'!CM9</f>
        <v>0</v>
      </c>
      <c r="R7" s="29">
        <f>'步驟1. 先填【114-1申請總表】第8列之B欄至CN欄'!CO9</f>
        <v>0</v>
      </c>
      <c r="S7" s="29" t="str">
        <f>'步驟1. 先填【114-1申請總表】第8列之B欄至CN欄'!CP9</f>
        <v>7000021</v>
      </c>
      <c r="T7" s="29">
        <f>'步驟1. 先填【114-1申請總表】第8列之B欄至CN欄'!CN9</f>
        <v>0</v>
      </c>
      <c r="U7" s="31" t="str">
        <f>'步驟1. 先填【114-1申請總表】第8列之B欄至CN欄'!CQ9</f>
        <v/>
      </c>
      <c r="V7" s="31">
        <v>0</v>
      </c>
      <c r="W7" s="31">
        <v>0</v>
      </c>
      <c r="X7" s="31">
        <v>0</v>
      </c>
      <c r="Y7" s="31">
        <v>0</v>
      </c>
      <c r="Z7" s="31" t="str">
        <f>'步驟1. 先填【114-1申請總表】第8列之B欄至CN欄'!CV9</f>
        <v/>
      </c>
      <c r="AA7" s="31">
        <v>0</v>
      </c>
      <c r="AB7" s="31">
        <v>0</v>
      </c>
      <c r="AC7" s="35">
        <v>0</v>
      </c>
      <c r="AD7" s="31">
        <f t="shared" ref="AD7:AD55" si="0">SUM(U7:AC7)</f>
        <v>0</v>
      </c>
      <c r="AE7" s="32"/>
    </row>
    <row r="8" spans="1:31" s="33" customFormat="1" ht="79.95" customHeight="1">
      <c r="A8" s="28" t="str">
        <f t="shared" ref="A8:A55" si="1">A7</f>
        <v>114學年度第二學期</v>
      </c>
      <c r="B8" s="27">
        <f>'步驟1. 先填【114-1申請總表】第8列之B欄至CN欄'!B10</f>
        <v>0</v>
      </c>
      <c r="C8" s="28">
        <f>'步驟1. 先填【114-1申請總表】第8列之B欄至CN欄'!C10</f>
        <v>0</v>
      </c>
      <c r="D8" s="43" t="str">
        <f>'114-1合格者清冊(已保護儲存格)'!D8</f>
        <v>3</v>
      </c>
      <c r="E8" s="29">
        <f>'步驟1. 先填【114-1申請總表】第8列之B欄至CN欄'!E10</f>
        <v>0</v>
      </c>
      <c r="F8" s="51" t="s">
        <v>309</v>
      </c>
      <c r="G8" s="29">
        <f>'步驟1. 先填【114-1申請總表】第8列之B欄至CN欄'!G10</f>
        <v>0</v>
      </c>
      <c r="H8" s="29">
        <f>'步驟1. 先填【114-1申請總表】第8列之B欄至CN欄'!H10</f>
        <v>0</v>
      </c>
      <c r="I8" s="45">
        <f>'步驟1. 先填【114-1申請總表】第8列之B欄至CN欄'!I10</f>
        <v>0</v>
      </c>
      <c r="J8" s="29">
        <f>'步驟1. 先填【114-1申請總表】第8列之B欄至CN欄'!J10</f>
        <v>0</v>
      </c>
      <c r="K8" s="29">
        <f>'步驟1. 先填【114-1申請總表】第8列之B欄至CN欄'!K10</f>
        <v>0</v>
      </c>
      <c r="L8" s="29">
        <f>'步驟1. 先填【114-1申請總表】第8列之B欄至CN欄'!L10</f>
        <v>0</v>
      </c>
      <c r="M8" s="30">
        <f>'步驟1. 先填【114-1申請總表】第8列之B欄至CN欄'!M10</f>
        <v>0</v>
      </c>
      <c r="N8" s="29">
        <f>'步驟1. 先填【114-1申請總表】第8列之B欄至CN欄'!N10</f>
        <v>0</v>
      </c>
      <c r="O8" s="29" t="str">
        <f>'步驟1. 先填【114-1申請總表】第8列之B欄至CN欄'!O10</f>
        <v>XX縣XX鄉XX村XX鄰XX路XX號XX樓</v>
      </c>
      <c r="P8" s="29">
        <f>'步驟1. 先填【114-1申請總表】第8列之B欄至CN欄'!CL10</f>
        <v>0</v>
      </c>
      <c r="Q8" s="29">
        <f>'步驟1. 先填【114-1申請總表】第8列之B欄至CN欄'!CM10</f>
        <v>0</v>
      </c>
      <c r="R8" s="29">
        <f>'步驟1. 先填【114-1申請總表】第8列之B欄至CN欄'!CO10</f>
        <v>0</v>
      </c>
      <c r="S8" s="29" t="str">
        <f>'步驟1. 先填【114-1申請總表】第8列之B欄至CN欄'!CP10</f>
        <v>7000021</v>
      </c>
      <c r="T8" s="29">
        <f>'步驟1. 先填【114-1申請總表】第8列之B欄至CN欄'!CN10</f>
        <v>0</v>
      </c>
      <c r="U8" s="31" t="str">
        <f>'步驟1. 先填【114-1申請總表】第8列之B欄至CN欄'!CQ10</f>
        <v/>
      </c>
      <c r="V8" s="31">
        <v>0</v>
      </c>
      <c r="W8" s="31">
        <v>0</v>
      </c>
      <c r="X8" s="31">
        <v>0</v>
      </c>
      <c r="Y8" s="31">
        <v>0</v>
      </c>
      <c r="Z8" s="31" t="str">
        <f>'步驟1. 先填【114-1申請總表】第8列之B欄至CN欄'!CV10</f>
        <v/>
      </c>
      <c r="AA8" s="31">
        <v>0</v>
      </c>
      <c r="AB8" s="31">
        <v>0</v>
      </c>
      <c r="AC8" s="35">
        <v>0</v>
      </c>
      <c r="AD8" s="31">
        <f t="shared" si="0"/>
        <v>0</v>
      </c>
      <c r="AE8" s="32"/>
    </row>
    <row r="9" spans="1:31" s="33" customFormat="1" ht="79.95" customHeight="1">
      <c r="A9" s="28" t="str">
        <f t="shared" si="1"/>
        <v>114學年度第二學期</v>
      </c>
      <c r="B9" s="27">
        <f>'步驟1. 先填【114-1申請總表】第8列之B欄至CN欄'!B11</f>
        <v>0</v>
      </c>
      <c r="C9" s="28">
        <f>'步驟1. 先填【114-1申請總表】第8列之B欄至CN欄'!C11</f>
        <v>0</v>
      </c>
      <c r="D9" s="43" t="str">
        <f>'114-1合格者清冊(已保護儲存格)'!D9</f>
        <v>4</v>
      </c>
      <c r="E9" s="29">
        <f>'步驟1. 先填【114-1申請總表】第8列之B欄至CN欄'!E11</f>
        <v>0</v>
      </c>
      <c r="F9" s="51" t="s">
        <v>309</v>
      </c>
      <c r="G9" s="29">
        <f>'步驟1. 先填【114-1申請總表】第8列之B欄至CN欄'!G11</f>
        <v>0</v>
      </c>
      <c r="H9" s="29">
        <f>'步驟1. 先填【114-1申請總表】第8列之B欄至CN欄'!H11</f>
        <v>0</v>
      </c>
      <c r="I9" s="45">
        <f>'步驟1. 先填【114-1申請總表】第8列之B欄至CN欄'!I11</f>
        <v>0</v>
      </c>
      <c r="J9" s="29">
        <f>'步驟1. 先填【114-1申請總表】第8列之B欄至CN欄'!J11</f>
        <v>0</v>
      </c>
      <c r="K9" s="29">
        <f>'步驟1. 先填【114-1申請總表】第8列之B欄至CN欄'!K11</f>
        <v>0</v>
      </c>
      <c r="L9" s="29">
        <f>'步驟1. 先填【114-1申請總表】第8列之B欄至CN欄'!L11</f>
        <v>0</v>
      </c>
      <c r="M9" s="30">
        <f>'步驟1. 先填【114-1申請總表】第8列之B欄至CN欄'!M11</f>
        <v>0</v>
      </c>
      <c r="N9" s="29">
        <f>'步驟1. 先填【114-1申請總表】第8列之B欄至CN欄'!N11</f>
        <v>0</v>
      </c>
      <c r="O9" s="29" t="str">
        <f>'步驟1. 先填【114-1申請總表】第8列之B欄至CN欄'!O11</f>
        <v>XX縣XX鄉XX村XX鄰XX路XX號XX樓</v>
      </c>
      <c r="P9" s="29">
        <f>'步驟1. 先填【114-1申請總表】第8列之B欄至CN欄'!CL11</f>
        <v>0</v>
      </c>
      <c r="Q9" s="29">
        <f>'步驟1. 先填【114-1申請總表】第8列之B欄至CN欄'!CM11</f>
        <v>0</v>
      </c>
      <c r="R9" s="29">
        <f>'步驟1. 先填【114-1申請總表】第8列之B欄至CN欄'!CO11</f>
        <v>0</v>
      </c>
      <c r="S9" s="29" t="str">
        <f>'步驟1. 先填【114-1申請總表】第8列之B欄至CN欄'!CP11</f>
        <v>7000021</v>
      </c>
      <c r="T9" s="29">
        <f>'步驟1. 先填【114-1申請總表】第8列之B欄至CN欄'!CN11</f>
        <v>0</v>
      </c>
      <c r="U9" s="31" t="str">
        <f>'步驟1. 先填【114-1申請總表】第8列之B欄至CN欄'!CQ11</f>
        <v/>
      </c>
      <c r="V9" s="31">
        <v>0</v>
      </c>
      <c r="W9" s="31">
        <v>0</v>
      </c>
      <c r="X9" s="31">
        <v>0</v>
      </c>
      <c r="Y9" s="31">
        <v>0</v>
      </c>
      <c r="Z9" s="31" t="str">
        <f>'步驟1. 先填【114-1申請總表】第8列之B欄至CN欄'!CV11</f>
        <v/>
      </c>
      <c r="AA9" s="31">
        <v>0</v>
      </c>
      <c r="AB9" s="31">
        <v>0</v>
      </c>
      <c r="AC9" s="35">
        <v>0</v>
      </c>
      <c r="AD9" s="31">
        <f t="shared" si="0"/>
        <v>0</v>
      </c>
      <c r="AE9" s="32"/>
    </row>
    <row r="10" spans="1:31" s="33" customFormat="1" ht="79.95" customHeight="1">
      <c r="A10" s="28" t="str">
        <f t="shared" si="1"/>
        <v>114學年度第二學期</v>
      </c>
      <c r="B10" s="27">
        <f>'步驟1. 先填【114-1申請總表】第8列之B欄至CN欄'!B12</f>
        <v>0</v>
      </c>
      <c r="C10" s="28">
        <f>'步驟1. 先填【114-1申請總表】第8列之B欄至CN欄'!C12</f>
        <v>0</v>
      </c>
      <c r="D10" s="43" t="str">
        <f>'114-1合格者清冊(已保護儲存格)'!D10</f>
        <v>5</v>
      </c>
      <c r="E10" s="29">
        <f>'步驟1. 先填【114-1申請總表】第8列之B欄至CN欄'!E12</f>
        <v>0</v>
      </c>
      <c r="F10" s="51" t="s">
        <v>309</v>
      </c>
      <c r="G10" s="29">
        <f>'步驟1. 先填【114-1申請總表】第8列之B欄至CN欄'!G12</f>
        <v>0</v>
      </c>
      <c r="H10" s="29">
        <f>'步驟1. 先填【114-1申請總表】第8列之B欄至CN欄'!H12</f>
        <v>0</v>
      </c>
      <c r="I10" s="45">
        <f>'步驟1. 先填【114-1申請總表】第8列之B欄至CN欄'!I12</f>
        <v>0</v>
      </c>
      <c r="J10" s="29">
        <f>'步驟1. 先填【114-1申請總表】第8列之B欄至CN欄'!J12</f>
        <v>0</v>
      </c>
      <c r="K10" s="29">
        <f>'步驟1. 先填【114-1申請總表】第8列之B欄至CN欄'!K12</f>
        <v>0</v>
      </c>
      <c r="L10" s="29">
        <f>'步驟1. 先填【114-1申請總表】第8列之B欄至CN欄'!L12</f>
        <v>0</v>
      </c>
      <c r="M10" s="30">
        <f>'步驟1. 先填【114-1申請總表】第8列之B欄至CN欄'!M12</f>
        <v>0</v>
      </c>
      <c r="N10" s="29">
        <f>'步驟1. 先填【114-1申請總表】第8列之B欄至CN欄'!N12</f>
        <v>0</v>
      </c>
      <c r="O10" s="29" t="str">
        <f>'步驟1. 先填【114-1申請總表】第8列之B欄至CN欄'!O12</f>
        <v>XX縣XX鄉XX村XX鄰XX路XX號XX樓</v>
      </c>
      <c r="P10" s="29">
        <f>'步驟1. 先填【114-1申請總表】第8列之B欄至CN欄'!CL12</f>
        <v>0</v>
      </c>
      <c r="Q10" s="29">
        <f>'步驟1. 先填【114-1申請總表】第8列之B欄至CN欄'!CM12</f>
        <v>0</v>
      </c>
      <c r="R10" s="29">
        <f>'步驟1. 先填【114-1申請總表】第8列之B欄至CN欄'!CO12</f>
        <v>0</v>
      </c>
      <c r="S10" s="29" t="str">
        <f>'步驟1. 先填【114-1申請總表】第8列之B欄至CN欄'!CP12</f>
        <v>7000021</v>
      </c>
      <c r="T10" s="29">
        <f>'步驟1. 先填【114-1申請總表】第8列之B欄至CN欄'!CN12</f>
        <v>0</v>
      </c>
      <c r="U10" s="31" t="str">
        <f>'步驟1. 先填【114-1申請總表】第8列之B欄至CN欄'!CQ12</f>
        <v/>
      </c>
      <c r="V10" s="31">
        <v>0</v>
      </c>
      <c r="W10" s="31">
        <v>0</v>
      </c>
      <c r="X10" s="31">
        <v>0</v>
      </c>
      <c r="Y10" s="31">
        <v>0</v>
      </c>
      <c r="Z10" s="31" t="str">
        <f>'步驟1. 先填【114-1申請總表】第8列之B欄至CN欄'!CV12</f>
        <v/>
      </c>
      <c r="AA10" s="31">
        <v>0</v>
      </c>
      <c r="AB10" s="31">
        <v>0</v>
      </c>
      <c r="AC10" s="35">
        <v>0</v>
      </c>
      <c r="AD10" s="31">
        <f t="shared" si="0"/>
        <v>0</v>
      </c>
      <c r="AE10" s="32"/>
    </row>
    <row r="11" spans="1:31" s="33" customFormat="1" ht="79.95" customHeight="1">
      <c r="A11" s="28" t="str">
        <f t="shared" si="1"/>
        <v>114學年度第二學期</v>
      </c>
      <c r="B11" s="27">
        <f>'步驟1. 先填【114-1申請總表】第8列之B欄至CN欄'!B13</f>
        <v>0</v>
      </c>
      <c r="C11" s="28">
        <f>'步驟1. 先填【114-1申請總表】第8列之B欄至CN欄'!C13</f>
        <v>0</v>
      </c>
      <c r="D11" s="43" t="str">
        <f>'114-1合格者清冊(已保護儲存格)'!D11</f>
        <v>6</v>
      </c>
      <c r="E11" s="29">
        <f>'步驟1. 先填【114-1申請總表】第8列之B欄至CN欄'!E13</f>
        <v>0</v>
      </c>
      <c r="F11" s="51" t="s">
        <v>309</v>
      </c>
      <c r="G11" s="29">
        <f>'步驟1. 先填【114-1申請總表】第8列之B欄至CN欄'!G13</f>
        <v>0</v>
      </c>
      <c r="H11" s="29">
        <f>'步驟1. 先填【114-1申請總表】第8列之B欄至CN欄'!H13</f>
        <v>0</v>
      </c>
      <c r="I11" s="45">
        <f>'步驟1. 先填【114-1申請總表】第8列之B欄至CN欄'!I13</f>
        <v>0</v>
      </c>
      <c r="J11" s="29">
        <f>'步驟1. 先填【114-1申請總表】第8列之B欄至CN欄'!J13</f>
        <v>0</v>
      </c>
      <c r="K11" s="29">
        <f>'步驟1. 先填【114-1申請總表】第8列之B欄至CN欄'!K13</f>
        <v>0</v>
      </c>
      <c r="L11" s="29">
        <f>'步驟1. 先填【114-1申請總表】第8列之B欄至CN欄'!L13</f>
        <v>0</v>
      </c>
      <c r="M11" s="30">
        <f>'步驟1. 先填【114-1申請總表】第8列之B欄至CN欄'!M13</f>
        <v>0</v>
      </c>
      <c r="N11" s="29">
        <f>'步驟1. 先填【114-1申請總表】第8列之B欄至CN欄'!N13</f>
        <v>0</v>
      </c>
      <c r="O11" s="29" t="str">
        <f>'步驟1. 先填【114-1申請總表】第8列之B欄至CN欄'!O13</f>
        <v>XX縣XX鄉XX村XX鄰XX路XX號XX樓</v>
      </c>
      <c r="P11" s="29">
        <f>'步驟1. 先填【114-1申請總表】第8列之B欄至CN欄'!CL13</f>
        <v>0</v>
      </c>
      <c r="Q11" s="29">
        <f>'步驟1. 先填【114-1申請總表】第8列之B欄至CN欄'!CM13</f>
        <v>0</v>
      </c>
      <c r="R11" s="29">
        <f>'步驟1. 先填【114-1申請總表】第8列之B欄至CN欄'!CO13</f>
        <v>0</v>
      </c>
      <c r="S11" s="29" t="str">
        <f>'步驟1. 先填【114-1申請總表】第8列之B欄至CN欄'!CP13</f>
        <v>7000021</v>
      </c>
      <c r="T11" s="29">
        <f>'步驟1. 先填【114-1申請總表】第8列之B欄至CN欄'!CN13</f>
        <v>0</v>
      </c>
      <c r="U11" s="31" t="str">
        <f>'步驟1. 先填【114-1申請總表】第8列之B欄至CN欄'!CQ13</f>
        <v/>
      </c>
      <c r="V11" s="31">
        <v>0</v>
      </c>
      <c r="W11" s="31">
        <v>0</v>
      </c>
      <c r="X11" s="31">
        <v>0</v>
      </c>
      <c r="Y11" s="31">
        <v>0</v>
      </c>
      <c r="Z11" s="31" t="str">
        <f>'步驟1. 先填【114-1申請總表】第8列之B欄至CN欄'!CV13</f>
        <v/>
      </c>
      <c r="AA11" s="31">
        <v>0</v>
      </c>
      <c r="AB11" s="31">
        <v>0</v>
      </c>
      <c r="AC11" s="35">
        <v>0</v>
      </c>
      <c r="AD11" s="31">
        <f t="shared" si="0"/>
        <v>0</v>
      </c>
      <c r="AE11" s="32"/>
    </row>
    <row r="12" spans="1:31" s="33" customFormat="1" ht="79.95" customHeight="1">
      <c r="A12" s="28" t="str">
        <f t="shared" si="1"/>
        <v>114學年度第二學期</v>
      </c>
      <c r="B12" s="27">
        <f>'步驟1. 先填【114-1申請總表】第8列之B欄至CN欄'!B14</f>
        <v>0</v>
      </c>
      <c r="C12" s="28">
        <f>'步驟1. 先填【114-1申請總表】第8列之B欄至CN欄'!C14</f>
        <v>0</v>
      </c>
      <c r="D12" s="43" t="str">
        <f>'114-1合格者清冊(已保護儲存格)'!D12</f>
        <v>7</v>
      </c>
      <c r="E12" s="29">
        <f>'步驟1. 先填【114-1申請總表】第8列之B欄至CN欄'!E14</f>
        <v>0</v>
      </c>
      <c r="F12" s="51" t="s">
        <v>309</v>
      </c>
      <c r="G12" s="29">
        <f>'步驟1. 先填【114-1申請總表】第8列之B欄至CN欄'!G14</f>
        <v>0</v>
      </c>
      <c r="H12" s="29">
        <f>'步驟1. 先填【114-1申請總表】第8列之B欄至CN欄'!H14</f>
        <v>0</v>
      </c>
      <c r="I12" s="45">
        <f>'步驟1. 先填【114-1申請總表】第8列之B欄至CN欄'!I14</f>
        <v>0</v>
      </c>
      <c r="J12" s="29">
        <f>'步驟1. 先填【114-1申請總表】第8列之B欄至CN欄'!J14</f>
        <v>0</v>
      </c>
      <c r="K12" s="29">
        <f>'步驟1. 先填【114-1申請總表】第8列之B欄至CN欄'!K14</f>
        <v>0</v>
      </c>
      <c r="L12" s="29">
        <f>'步驟1. 先填【114-1申請總表】第8列之B欄至CN欄'!L14</f>
        <v>0</v>
      </c>
      <c r="M12" s="30">
        <f>'步驟1. 先填【114-1申請總表】第8列之B欄至CN欄'!M14</f>
        <v>0</v>
      </c>
      <c r="N12" s="29">
        <f>'步驟1. 先填【114-1申請總表】第8列之B欄至CN欄'!N14</f>
        <v>0</v>
      </c>
      <c r="O12" s="29" t="str">
        <f>'步驟1. 先填【114-1申請總表】第8列之B欄至CN欄'!O14</f>
        <v>XX縣XX鄉XX村XX鄰XX路XX號XX樓</v>
      </c>
      <c r="P12" s="29">
        <f>'步驟1. 先填【114-1申請總表】第8列之B欄至CN欄'!CL14</f>
        <v>0</v>
      </c>
      <c r="Q12" s="29">
        <f>'步驟1. 先填【114-1申請總表】第8列之B欄至CN欄'!CM14</f>
        <v>0</v>
      </c>
      <c r="R12" s="29">
        <f>'步驟1. 先填【114-1申請總表】第8列之B欄至CN欄'!CO14</f>
        <v>0</v>
      </c>
      <c r="S12" s="29" t="str">
        <f>'步驟1. 先填【114-1申請總表】第8列之B欄至CN欄'!CP14</f>
        <v>7000021</v>
      </c>
      <c r="T12" s="29">
        <f>'步驟1. 先填【114-1申請總表】第8列之B欄至CN欄'!CN14</f>
        <v>0</v>
      </c>
      <c r="U12" s="31" t="str">
        <f>'步驟1. 先填【114-1申請總表】第8列之B欄至CN欄'!CQ14</f>
        <v/>
      </c>
      <c r="V12" s="31">
        <v>0</v>
      </c>
      <c r="W12" s="31">
        <v>0</v>
      </c>
      <c r="X12" s="31">
        <v>0</v>
      </c>
      <c r="Y12" s="31">
        <v>0</v>
      </c>
      <c r="Z12" s="31" t="str">
        <f>'步驟1. 先填【114-1申請總表】第8列之B欄至CN欄'!CV14</f>
        <v/>
      </c>
      <c r="AA12" s="31">
        <v>0</v>
      </c>
      <c r="AB12" s="31">
        <v>0</v>
      </c>
      <c r="AC12" s="35">
        <v>0</v>
      </c>
      <c r="AD12" s="31">
        <f t="shared" si="0"/>
        <v>0</v>
      </c>
      <c r="AE12" s="32"/>
    </row>
    <row r="13" spans="1:31" s="33" customFormat="1" ht="79.95" customHeight="1">
      <c r="A13" s="28" t="str">
        <f t="shared" si="1"/>
        <v>114學年度第二學期</v>
      </c>
      <c r="B13" s="27">
        <f>'步驟1. 先填【114-1申請總表】第8列之B欄至CN欄'!B15</f>
        <v>0</v>
      </c>
      <c r="C13" s="28">
        <f>'步驟1. 先填【114-1申請總表】第8列之B欄至CN欄'!C15</f>
        <v>0</v>
      </c>
      <c r="D13" s="43" t="str">
        <f>'114-1合格者清冊(已保護儲存格)'!D13</f>
        <v>8</v>
      </c>
      <c r="E13" s="29">
        <f>'步驟1. 先填【114-1申請總表】第8列之B欄至CN欄'!E15</f>
        <v>0</v>
      </c>
      <c r="F13" s="51" t="s">
        <v>309</v>
      </c>
      <c r="G13" s="29">
        <f>'步驟1. 先填【114-1申請總表】第8列之B欄至CN欄'!G15</f>
        <v>0</v>
      </c>
      <c r="H13" s="29">
        <f>'步驟1. 先填【114-1申請總表】第8列之B欄至CN欄'!H15</f>
        <v>0</v>
      </c>
      <c r="I13" s="45">
        <f>'步驟1. 先填【114-1申請總表】第8列之B欄至CN欄'!I15</f>
        <v>0</v>
      </c>
      <c r="J13" s="29">
        <f>'步驟1. 先填【114-1申請總表】第8列之B欄至CN欄'!J15</f>
        <v>0</v>
      </c>
      <c r="K13" s="29">
        <f>'步驟1. 先填【114-1申請總表】第8列之B欄至CN欄'!K15</f>
        <v>0</v>
      </c>
      <c r="L13" s="29">
        <f>'步驟1. 先填【114-1申請總表】第8列之B欄至CN欄'!L15</f>
        <v>0</v>
      </c>
      <c r="M13" s="30">
        <f>'步驟1. 先填【114-1申請總表】第8列之B欄至CN欄'!M15</f>
        <v>0</v>
      </c>
      <c r="N13" s="29">
        <f>'步驟1. 先填【114-1申請總表】第8列之B欄至CN欄'!N15</f>
        <v>0</v>
      </c>
      <c r="O13" s="29" t="str">
        <f>'步驟1. 先填【114-1申請總表】第8列之B欄至CN欄'!O15</f>
        <v>XX縣XX鄉XX村XX鄰XX路XX號XX樓</v>
      </c>
      <c r="P13" s="29">
        <f>'步驟1. 先填【114-1申請總表】第8列之B欄至CN欄'!CL15</f>
        <v>0</v>
      </c>
      <c r="Q13" s="29">
        <f>'步驟1. 先填【114-1申請總表】第8列之B欄至CN欄'!CM15</f>
        <v>0</v>
      </c>
      <c r="R13" s="29">
        <f>'步驟1. 先填【114-1申請總表】第8列之B欄至CN欄'!CO15</f>
        <v>0</v>
      </c>
      <c r="S13" s="29" t="str">
        <f>'步驟1. 先填【114-1申請總表】第8列之B欄至CN欄'!CP15</f>
        <v>7000021</v>
      </c>
      <c r="T13" s="29">
        <f>'步驟1. 先填【114-1申請總表】第8列之B欄至CN欄'!CN15</f>
        <v>0</v>
      </c>
      <c r="U13" s="31" t="str">
        <f>'步驟1. 先填【114-1申請總表】第8列之B欄至CN欄'!CQ15</f>
        <v/>
      </c>
      <c r="V13" s="31">
        <v>0</v>
      </c>
      <c r="W13" s="31">
        <v>0</v>
      </c>
      <c r="X13" s="31">
        <v>0</v>
      </c>
      <c r="Y13" s="31">
        <v>0</v>
      </c>
      <c r="Z13" s="31" t="str">
        <f>'步驟1. 先填【114-1申請總表】第8列之B欄至CN欄'!CV15</f>
        <v/>
      </c>
      <c r="AA13" s="31">
        <v>0</v>
      </c>
      <c r="AB13" s="31">
        <v>0</v>
      </c>
      <c r="AC13" s="35">
        <v>0</v>
      </c>
      <c r="AD13" s="31">
        <f t="shared" si="0"/>
        <v>0</v>
      </c>
      <c r="AE13" s="32"/>
    </row>
    <row r="14" spans="1:31" s="33" customFormat="1" ht="79.95" customHeight="1">
      <c r="A14" s="28" t="str">
        <f t="shared" si="1"/>
        <v>114學年度第二學期</v>
      </c>
      <c r="B14" s="27">
        <f>'步驟1. 先填【114-1申請總表】第8列之B欄至CN欄'!B16</f>
        <v>0</v>
      </c>
      <c r="C14" s="28">
        <f>'步驟1. 先填【114-1申請總表】第8列之B欄至CN欄'!C16</f>
        <v>0</v>
      </c>
      <c r="D14" s="43" t="str">
        <f>'114-1合格者清冊(已保護儲存格)'!D14</f>
        <v>9</v>
      </c>
      <c r="E14" s="29">
        <f>'步驟1. 先填【114-1申請總表】第8列之B欄至CN欄'!E16</f>
        <v>0</v>
      </c>
      <c r="F14" s="51" t="s">
        <v>309</v>
      </c>
      <c r="G14" s="29">
        <f>'步驟1. 先填【114-1申請總表】第8列之B欄至CN欄'!G16</f>
        <v>0</v>
      </c>
      <c r="H14" s="29">
        <f>'步驟1. 先填【114-1申請總表】第8列之B欄至CN欄'!H16</f>
        <v>0</v>
      </c>
      <c r="I14" s="45">
        <f>'步驟1. 先填【114-1申請總表】第8列之B欄至CN欄'!I16</f>
        <v>0</v>
      </c>
      <c r="J14" s="29">
        <f>'步驟1. 先填【114-1申請總表】第8列之B欄至CN欄'!J16</f>
        <v>0</v>
      </c>
      <c r="K14" s="29">
        <f>'步驟1. 先填【114-1申請總表】第8列之B欄至CN欄'!K16</f>
        <v>0</v>
      </c>
      <c r="L14" s="29">
        <f>'步驟1. 先填【114-1申請總表】第8列之B欄至CN欄'!L16</f>
        <v>0</v>
      </c>
      <c r="M14" s="30">
        <f>'步驟1. 先填【114-1申請總表】第8列之B欄至CN欄'!M16</f>
        <v>0</v>
      </c>
      <c r="N14" s="29">
        <f>'步驟1. 先填【114-1申請總表】第8列之B欄至CN欄'!N16</f>
        <v>0</v>
      </c>
      <c r="O14" s="29" t="str">
        <f>'步驟1. 先填【114-1申請總表】第8列之B欄至CN欄'!O16</f>
        <v>XX縣XX鄉XX村XX鄰XX路XX號XX樓</v>
      </c>
      <c r="P14" s="29">
        <f>'步驟1. 先填【114-1申請總表】第8列之B欄至CN欄'!CL16</f>
        <v>0</v>
      </c>
      <c r="Q14" s="29">
        <f>'步驟1. 先填【114-1申請總表】第8列之B欄至CN欄'!CM16</f>
        <v>0</v>
      </c>
      <c r="R14" s="29">
        <f>'步驟1. 先填【114-1申請總表】第8列之B欄至CN欄'!CO16</f>
        <v>0</v>
      </c>
      <c r="S14" s="29" t="str">
        <f>'步驟1. 先填【114-1申請總表】第8列之B欄至CN欄'!CP16</f>
        <v>7000021</v>
      </c>
      <c r="T14" s="29">
        <f>'步驟1. 先填【114-1申請總表】第8列之B欄至CN欄'!CN16</f>
        <v>0</v>
      </c>
      <c r="U14" s="31" t="str">
        <f>'步驟1. 先填【114-1申請總表】第8列之B欄至CN欄'!CQ16</f>
        <v/>
      </c>
      <c r="V14" s="31">
        <v>0</v>
      </c>
      <c r="W14" s="31">
        <v>0</v>
      </c>
      <c r="X14" s="31">
        <v>0</v>
      </c>
      <c r="Y14" s="31">
        <v>0</v>
      </c>
      <c r="Z14" s="31" t="str">
        <f>'步驟1. 先填【114-1申請總表】第8列之B欄至CN欄'!CV16</f>
        <v/>
      </c>
      <c r="AA14" s="31">
        <v>0</v>
      </c>
      <c r="AB14" s="31">
        <v>0</v>
      </c>
      <c r="AC14" s="35">
        <v>0</v>
      </c>
      <c r="AD14" s="31">
        <f t="shared" si="0"/>
        <v>0</v>
      </c>
      <c r="AE14" s="32"/>
    </row>
    <row r="15" spans="1:31" s="33" customFormat="1" ht="79.95" customHeight="1">
      <c r="A15" s="28" t="str">
        <f t="shared" si="1"/>
        <v>114學年度第二學期</v>
      </c>
      <c r="B15" s="27">
        <f>'步驟1. 先填【114-1申請總表】第8列之B欄至CN欄'!B17</f>
        <v>0</v>
      </c>
      <c r="C15" s="28">
        <f>'步驟1. 先填【114-1申請總表】第8列之B欄至CN欄'!C17</f>
        <v>0</v>
      </c>
      <c r="D15" s="43" t="str">
        <f>'114-1合格者清冊(已保護儲存格)'!D15</f>
        <v>10</v>
      </c>
      <c r="E15" s="29">
        <f>'步驟1. 先填【114-1申請總表】第8列之B欄至CN欄'!E17</f>
        <v>0</v>
      </c>
      <c r="F15" s="51" t="s">
        <v>309</v>
      </c>
      <c r="G15" s="29">
        <f>'步驟1. 先填【114-1申請總表】第8列之B欄至CN欄'!G17</f>
        <v>0</v>
      </c>
      <c r="H15" s="29">
        <f>'步驟1. 先填【114-1申請總表】第8列之B欄至CN欄'!H17</f>
        <v>0</v>
      </c>
      <c r="I15" s="45">
        <f>'步驟1. 先填【114-1申請總表】第8列之B欄至CN欄'!I17</f>
        <v>0</v>
      </c>
      <c r="J15" s="29">
        <f>'步驟1. 先填【114-1申請總表】第8列之B欄至CN欄'!J17</f>
        <v>0</v>
      </c>
      <c r="K15" s="29">
        <f>'步驟1. 先填【114-1申請總表】第8列之B欄至CN欄'!K17</f>
        <v>0</v>
      </c>
      <c r="L15" s="29">
        <f>'步驟1. 先填【114-1申請總表】第8列之B欄至CN欄'!L17</f>
        <v>0</v>
      </c>
      <c r="M15" s="30">
        <f>'步驟1. 先填【114-1申請總表】第8列之B欄至CN欄'!M17</f>
        <v>0</v>
      </c>
      <c r="N15" s="29">
        <f>'步驟1. 先填【114-1申請總表】第8列之B欄至CN欄'!N17</f>
        <v>0</v>
      </c>
      <c r="O15" s="29" t="str">
        <f>'步驟1. 先填【114-1申請總表】第8列之B欄至CN欄'!O17</f>
        <v>XX縣XX鄉XX村XX鄰XX路XX號XX樓</v>
      </c>
      <c r="P15" s="29">
        <f>'步驟1. 先填【114-1申請總表】第8列之B欄至CN欄'!CL17</f>
        <v>0</v>
      </c>
      <c r="Q15" s="29">
        <f>'步驟1. 先填【114-1申請總表】第8列之B欄至CN欄'!CM17</f>
        <v>0</v>
      </c>
      <c r="R15" s="29">
        <f>'步驟1. 先填【114-1申請總表】第8列之B欄至CN欄'!CO17</f>
        <v>0</v>
      </c>
      <c r="S15" s="29" t="str">
        <f>'步驟1. 先填【114-1申請總表】第8列之B欄至CN欄'!CP17</f>
        <v>7000021</v>
      </c>
      <c r="T15" s="29">
        <f>'步驟1. 先填【114-1申請總表】第8列之B欄至CN欄'!CN17</f>
        <v>0</v>
      </c>
      <c r="U15" s="31" t="str">
        <f>'步驟1. 先填【114-1申請總表】第8列之B欄至CN欄'!CQ17</f>
        <v/>
      </c>
      <c r="V15" s="31">
        <v>0</v>
      </c>
      <c r="W15" s="31">
        <v>0</v>
      </c>
      <c r="X15" s="31">
        <v>0</v>
      </c>
      <c r="Y15" s="31">
        <v>0</v>
      </c>
      <c r="Z15" s="31" t="str">
        <f>'步驟1. 先填【114-1申請總表】第8列之B欄至CN欄'!CV17</f>
        <v/>
      </c>
      <c r="AA15" s="31">
        <v>0</v>
      </c>
      <c r="AB15" s="31">
        <v>0</v>
      </c>
      <c r="AC15" s="35">
        <v>0</v>
      </c>
      <c r="AD15" s="31">
        <f t="shared" si="0"/>
        <v>0</v>
      </c>
      <c r="AE15" s="32"/>
    </row>
    <row r="16" spans="1:31" s="33" customFormat="1" ht="79.95" customHeight="1">
      <c r="A16" s="28" t="str">
        <f t="shared" si="1"/>
        <v>114學年度第二學期</v>
      </c>
      <c r="B16" s="27">
        <f>'步驟1. 先填【114-1申請總表】第8列之B欄至CN欄'!B18</f>
        <v>0</v>
      </c>
      <c r="C16" s="28">
        <f>'步驟1. 先填【114-1申請總表】第8列之B欄至CN欄'!C18</f>
        <v>0</v>
      </c>
      <c r="D16" s="43" t="str">
        <f>'114-1合格者清冊(已保護儲存格)'!D16</f>
        <v>11</v>
      </c>
      <c r="E16" s="29">
        <f>'步驟1. 先填【114-1申請總表】第8列之B欄至CN欄'!E18</f>
        <v>0</v>
      </c>
      <c r="F16" s="51" t="s">
        <v>309</v>
      </c>
      <c r="G16" s="29">
        <f>'步驟1. 先填【114-1申請總表】第8列之B欄至CN欄'!G18</f>
        <v>0</v>
      </c>
      <c r="H16" s="29">
        <f>'步驟1. 先填【114-1申請總表】第8列之B欄至CN欄'!H18</f>
        <v>0</v>
      </c>
      <c r="I16" s="45">
        <f>'步驟1. 先填【114-1申請總表】第8列之B欄至CN欄'!I18</f>
        <v>0</v>
      </c>
      <c r="J16" s="29">
        <f>'步驟1. 先填【114-1申請總表】第8列之B欄至CN欄'!J18</f>
        <v>0</v>
      </c>
      <c r="K16" s="29">
        <f>'步驟1. 先填【114-1申請總表】第8列之B欄至CN欄'!K18</f>
        <v>0</v>
      </c>
      <c r="L16" s="29">
        <f>'步驟1. 先填【114-1申請總表】第8列之B欄至CN欄'!L18</f>
        <v>0</v>
      </c>
      <c r="M16" s="30">
        <f>'步驟1. 先填【114-1申請總表】第8列之B欄至CN欄'!M18</f>
        <v>0</v>
      </c>
      <c r="N16" s="29">
        <f>'步驟1. 先填【114-1申請總表】第8列之B欄至CN欄'!N18</f>
        <v>0</v>
      </c>
      <c r="O16" s="29" t="str">
        <f>'步驟1. 先填【114-1申請總表】第8列之B欄至CN欄'!O18</f>
        <v>XX縣XX鄉XX村XX鄰XX路XX號XX樓</v>
      </c>
      <c r="P16" s="29">
        <f>'步驟1. 先填【114-1申請總表】第8列之B欄至CN欄'!CL18</f>
        <v>0</v>
      </c>
      <c r="Q16" s="29">
        <f>'步驟1. 先填【114-1申請總表】第8列之B欄至CN欄'!CM18</f>
        <v>0</v>
      </c>
      <c r="R16" s="29">
        <f>'步驟1. 先填【114-1申請總表】第8列之B欄至CN欄'!CO18</f>
        <v>0</v>
      </c>
      <c r="S16" s="29" t="str">
        <f>'步驟1. 先填【114-1申請總表】第8列之B欄至CN欄'!CP18</f>
        <v>7000021</v>
      </c>
      <c r="T16" s="29">
        <f>'步驟1. 先填【114-1申請總表】第8列之B欄至CN欄'!CN18</f>
        <v>0</v>
      </c>
      <c r="U16" s="31" t="str">
        <f>'步驟1. 先填【114-1申請總表】第8列之B欄至CN欄'!CQ18</f>
        <v/>
      </c>
      <c r="V16" s="31">
        <v>0</v>
      </c>
      <c r="W16" s="31">
        <v>0</v>
      </c>
      <c r="X16" s="31">
        <v>0</v>
      </c>
      <c r="Y16" s="31">
        <v>0</v>
      </c>
      <c r="Z16" s="31" t="str">
        <f>'步驟1. 先填【114-1申請總表】第8列之B欄至CN欄'!CV18</f>
        <v/>
      </c>
      <c r="AA16" s="31">
        <v>0</v>
      </c>
      <c r="AB16" s="31">
        <v>0</v>
      </c>
      <c r="AC16" s="35">
        <v>0</v>
      </c>
      <c r="AD16" s="31">
        <f t="shared" si="0"/>
        <v>0</v>
      </c>
      <c r="AE16" s="32"/>
    </row>
    <row r="17" spans="1:31" s="33" customFormat="1" ht="79.95" customHeight="1">
      <c r="A17" s="28" t="str">
        <f t="shared" si="1"/>
        <v>114學年度第二學期</v>
      </c>
      <c r="B17" s="27">
        <f>'步驟1. 先填【114-1申請總表】第8列之B欄至CN欄'!B19</f>
        <v>0</v>
      </c>
      <c r="C17" s="28">
        <f>'步驟1. 先填【114-1申請總表】第8列之B欄至CN欄'!C19</f>
        <v>0</v>
      </c>
      <c r="D17" s="43" t="str">
        <f>'114-1合格者清冊(已保護儲存格)'!D17</f>
        <v>12</v>
      </c>
      <c r="E17" s="29">
        <f>'步驟1. 先填【114-1申請總表】第8列之B欄至CN欄'!E19</f>
        <v>0</v>
      </c>
      <c r="F17" s="51" t="s">
        <v>309</v>
      </c>
      <c r="G17" s="29">
        <f>'步驟1. 先填【114-1申請總表】第8列之B欄至CN欄'!G19</f>
        <v>0</v>
      </c>
      <c r="H17" s="29">
        <f>'步驟1. 先填【114-1申請總表】第8列之B欄至CN欄'!H19</f>
        <v>0</v>
      </c>
      <c r="I17" s="45">
        <f>'步驟1. 先填【114-1申請總表】第8列之B欄至CN欄'!I19</f>
        <v>0</v>
      </c>
      <c r="J17" s="29">
        <f>'步驟1. 先填【114-1申請總表】第8列之B欄至CN欄'!J19</f>
        <v>0</v>
      </c>
      <c r="K17" s="29">
        <f>'步驟1. 先填【114-1申請總表】第8列之B欄至CN欄'!K19</f>
        <v>0</v>
      </c>
      <c r="L17" s="29">
        <f>'步驟1. 先填【114-1申請總表】第8列之B欄至CN欄'!L19</f>
        <v>0</v>
      </c>
      <c r="M17" s="30">
        <f>'步驟1. 先填【114-1申請總表】第8列之B欄至CN欄'!M19</f>
        <v>0</v>
      </c>
      <c r="N17" s="29">
        <f>'步驟1. 先填【114-1申請總表】第8列之B欄至CN欄'!N19</f>
        <v>0</v>
      </c>
      <c r="O17" s="29" t="str">
        <f>'步驟1. 先填【114-1申請總表】第8列之B欄至CN欄'!O19</f>
        <v>XX縣XX鄉XX村XX鄰XX路XX號XX樓</v>
      </c>
      <c r="P17" s="29">
        <f>'步驟1. 先填【114-1申請總表】第8列之B欄至CN欄'!CL19</f>
        <v>0</v>
      </c>
      <c r="Q17" s="29">
        <f>'步驟1. 先填【114-1申請總表】第8列之B欄至CN欄'!CM19</f>
        <v>0</v>
      </c>
      <c r="R17" s="29">
        <f>'步驟1. 先填【114-1申請總表】第8列之B欄至CN欄'!CO19</f>
        <v>0</v>
      </c>
      <c r="S17" s="29" t="str">
        <f>'步驟1. 先填【114-1申請總表】第8列之B欄至CN欄'!CP19</f>
        <v>7000021</v>
      </c>
      <c r="T17" s="29">
        <f>'步驟1. 先填【114-1申請總表】第8列之B欄至CN欄'!CN19</f>
        <v>0</v>
      </c>
      <c r="U17" s="31" t="str">
        <f>'步驟1. 先填【114-1申請總表】第8列之B欄至CN欄'!CQ19</f>
        <v/>
      </c>
      <c r="V17" s="31">
        <v>0</v>
      </c>
      <c r="W17" s="31">
        <v>0</v>
      </c>
      <c r="X17" s="31">
        <v>0</v>
      </c>
      <c r="Y17" s="31">
        <v>0</v>
      </c>
      <c r="Z17" s="31" t="str">
        <f>'步驟1. 先填【114-1申請總表】第8列之B欄至CN欄'!CV19</f>
        <v/>
      </c>
      <c r="AA17" s="31">
        <v>0</v>
      </c>
      <c r="AB17" s="31">
        <v>0</v>
      </c>
      <c r="AC17" s="35">
        <v>0</v>
      </c>
      <c r="AD17" s="31">
        <f t="shared" si="0"/>
        <v>0</v>
      </c>
      <c r="AE17" s="32"/>
    </row>
    <row r="18" spans="1:31" s="33" customFormat="1" ht="79.95" customHeight="1">
      <c r="A18" s="28" t="str">
        <f t="shared" si="1"/>
        <v>114學年度第二學期</v>
      </c>
      <c r="B18" s="27">
        <f>'步驟1. 先填【114-1申請總表】第8列之B欄至CN欄'!B20</f>
        <v>0</v>
      </c>
      <c r="C18" s="28">
        <f>'步驟1. 先填【114-1申請總表】第8列之B欄至CN欄'!C20</f>
        <v>0</v>
      </c>
      <c r="D18" s="43" t="str">
        <f>'114-1合格者清冊(已保護儲存格)'!D18</f>
        <v>13</v>
      </c>
      <c r="E18" s="29">
        <f>'步驟1. 先填【114-1申請總表】第8列之B欄至CN欄'!E20</f>
        <v>0</v>
      </c>
      <c r="F18" s="51" t="s">
        <v>309</v>
      </c>
      <c r="G18" s="29">
        <f>'步驟1. 先填【114-1申請總表】第8列之B欄至CN欄'!G20</f>
        <v>0</v>
      </c>
      <c r="H18" s="29">
        <f>'步驟1. 先填【114-1申請總表】第8列之B欄至CN欄'!H20</f>
        <v>0</v>
      </c>
      <c r="I18" s="45">
        <f>'步驟1. 先填【114-1申請總表】第8列之B欄至CN欄'!I20</f>
        <v>0</v>
      </c>
      <c r="J18" s="29">
        <f>'步驟1. 先填【114-1申請總表】第8列之B欄至CN欄'!J20</f>
        <v>0</v>
      </c>
      <c r="K18" s="29">
        <f>'步驟1. 先填【114-1申請總表】第8列之B欄至CN欄'!K20</f>
        <v>0</v>
      </c>
      <c r="L18" s="29">
        <f>'步驟1. 先填【114-1申請總表】第8列之B欄至CN欄'!L20</f>
        <v>0</v>
      </c>
      <c r="M18" s="30">
        <f>'步驟1. 先填【114-1申請總表】第8列之B欄至CN欄'!M20</f>
        <v>0</v>
      </c>
      <c r="N18" s="29">
        <f>'步驟1. 先填【114-1申請總表】第8列之B欄至CN欄'!N20</f>
        <v>0</v>
      </c>
      <c r="O18" s="29" t="str">
        <f>'步驟1. 先填【114-1申請總表】第8列之B欄至CN欄'!O20</f>
        <v>XX縣XX鄉XX村XX鄰XX路XX號XX樓</v>
      </c>
      <c r="P18" s="29">
        <f>'步驟1. 先填【114-1申請總表】第8列之B欄至CN欄'!CL20</f>
        <v>0</v>
      </c>
      <c r="Q18" s="29">
        <f>'步驟1. 先填【114-1申請總表】第8列之B欄至CN欄'!CM20</f>
        <v>0</v>
      </c>
      <c r="R18" s="29">
        <f>'步驟1. 先填【114-1申請總表】第8列之B欄至CN欄'!CO20</f>
        <v>0</v>
      </c>
      <c r="S18" s="29" t="str">
        <f>'步驟1. 先填【114-1申請總表】第8列之B欄至CN欄'!CP20</f>
        <v>7000021</v>
      </c>
      <c r="T18" s="29">
        <f>'步驟1. 先填【114-1申請總表】第8列之B欄至CN欄'!CN20</f>
        <v>0</v>
      </c>
      <c r="U18" s="31" t="str">
        <f>'步驟1. 先填【114-1申請總表】第8列之B欄至CN欄'!CQ20</f>
        <v/>
      </c>
      <c r="V18" s="31">
        <v>0</v>
      </c>
      <c r="W18" s="31">
        <v>0</v>
      </c>
      <c r="X18" s="31">
        <v>0</v>
      </c>
      <c r="Y18" s="31">
        <v>0</v>
      </c>
      <c r="Z18" s="31" t="str">
        <f>'步驟1. 先填【114-1申請總表】第8列之B欄至CN欄'!CV20</f>
        <v/>
      </c>
      <c r="AA18" s="31">
        <v>0</v>
      </c>
      <c r="AB18" s="31">
        <v>0</v>
      </c>
      <c r="AC18" s="35">
        <v>0</v>
      </c>
      <c r="AD18" s="31">
        <f t="shared" si="0"/>
        <v>0</v>
      </c>
      <c r="AE18" s="32"/>
    </row>
    <row r="19" spans="1:31" s="33" customFormat="1" ht="79.95" customHeight="1">
      <c r="A19" s="28" t="str">
        <f t="shared" si="1"/>
        <v>114學年度第二學期</v>
      </c>
      <c r="B19" s="27">
        <f>'步驟1. 先填【114-1申請總表】第8列之B欄至CN欄'!B21</f>
        <v>0</v>
      </c>
      <c r="C19" s="28">
        <f>'步驟1. 先填【114-1申請總表】第8列之B欄至CN欄'!C21</f>
        <v>0</v>
      </c>
      <c r="D19" s="43" t="str">
        <f>'114-1合格者清冊(已保護儲存格)'!D19</f>
        <v>14</v>
      </c>
      <c r="E19" s="29">
        <f>'步驟1. 先填【114-1申請總表】第8列之B欄至CN欄'!E21</f>
        <v>0</v>
      </c>
      <c r="F19" s="51" t="s">
        <v>309</v>
      </c>
      <c r="G19" s="29">
        <f>'步驟1. 先填【114-1申請總表】第8列之B欄至CN欄'!G21</f>
        <v>0</v>
      </c>
      <c r="H19" s="29">
        <f>'步驟1. 先填【114-1申請總表】第8列之B欄至CN欄'!H21</f>
        <v>0</v>
      </c>
      <c r="I19" s="45">
        <f>'步驟1. 先填【114-1申請總表】第8列之B欄至CN欄'!I21</f>
        <v>0</v>
      </c>
      <c r="J19" s="29">
        <f>'步驟1. 先填【114-1申請總表】第8列之B欄至CN欄'!J21</f>
        <v>0</v>
      </c>
      <c r="K19" s="29">
        <f>'步驟1. 先填【114-1申請總表】第8列之B欄至CN欄'!K21</f>
        <v>0</v>
      </c>
      <c r="L19" s="29">
        <f>'步驟1. 先填【114-1申請總表】第8列之B欄至CN欄'!L21</f>
        <v>0</v>
      </c>
      <c r="M19" s="30">
        <f>'步驟1. 先填【114-1申請總表】第8列之B欄至CN欄'!M21</f>
        <v>0</v>
      </c>
      <c r="N19" s="29">
        <f>'步驟1. 先填【114-1申請總表】第8列之B欄至CN欄'!N21</f>
        <v>0</v>
      </c>
      <c r="O19" s="29" t="str">
        <f>'步驟1. 先填【114-1申請總表】第8列之B欄至CN欄'!O21</f>
        <v>XX縣XX鄉XX村XX鄰XX路XX號XX樓</v>
      </c>
      <c r="P19" s="29">
        <f>'步驟1. 先填【114-1申請總表】第8列之B欄至CN欄'!CL21</f>
        <v>0</v>
      </c>
      <c r="Q19" s="29">
        <f>'步驟1. 先填【114-1申請總表】第8列之B欄至CN欄'!CM21</f>
        <v>0</v>
      </c>
      <c r="R19" s="29">
        <f>'步驟1. 先填【114-1申請總表】第8列之B欄至CN欄'!CO21</f>
        <v>0</v>
      </c>
      <c r="S19" s="29" t="str">
        <f>'步驟1. 先填【114-1申請總表】第8列之B欄至CN欄'!CP21</f>
        <v>7000021</v>
      </c>
      <c r="T19" s="29">
        <f>'步驟1. 先填【114-1申請總表】第8列之B欄至CN欄'!CN21</f>
        <v>0</v>
      </c>
      <c r="U19" s="31" t="str">
        <f>'步驟1. 先填【114-1申請總表】第8列之B欄至CN欄'!CQ21</f>
        <v/>
      </c>
      <c r="V19" s="31">
        <v>0</v>
      </c>
      <c r="W19" s="31">
        <v>0</v>
      </c>
      <c r="X19" s="31">
        <v>0</v>
      </c>
      <c r="Y19" s="31">
        <v>0</v>
      </c>
      <c r="Z19" s="31" t="str">
        <f>'步驟1. 先填【114-1申請總表】第8列之B欄至CN欄'!CV21</f>
        <v/>
      </c>
      <c r="AA19" s="31">
        <v>0</v>
      </c>
      <c r="AB19" s="31">
        <v>0</v>
      </c>
      <c r="AC19" s="35">
        <v>0</v>
      </c>
      <c r="AD19" s="31">
        <f t="shared" si="0"/>
        <v>0</v>
      </c>
      <c r="AE19" s="32"/>
    </row>
    <row r="20" spans="1:31" s="33" customFormat="1" ht="79.95" customHeight="1">
      <c r="A20" s="28" t="str">
        <f t="shared" si="1"/>
        <v>114學年度第二學期</v>
      </c>
      <c r="B20" s="27">
        <f>'步驟1. 先填【114-1申請總表】第8列之B欄至CN欄'!B22</f>
        <v>0</v>
      </c>
      <c r="C20" s="28">
        <f>'步驟1. 先填【114-1申請總表】第8列之B欄至CN欄'!C22</f>
        <v>0</v>
      </c>
      <c r="D20" s="43" t="str">
        <f>'114-1合格者清冊(已保護儲存格)'!D20</f>
        <v>15</v>
      </c>
      <c r="E20" s="29">
        <f>'步驟1. 先填【114-1申請總表】第8列之B欄至CN欄'!E22</f>
        <v>0</v>
      </c>
      <c r="F20" s="51" t="s">
        <v>309</v>
      </c>
      <c r="G20" s="29">
        <f>'步驟1. 先填【114-1申請總表】第8列之B欄至CN欄'!G22</f>
        <v>0</v>
      </c>
      <c r="H20" s="29">
        <f>'步驟1. 先填【114-1申請總表】第8列之B欄至CN欄'!H22</f>
        <v>0</v>
      </c>
      <c r="I20" s="45">
        <f>'步驟1. 先填【114-1申請總表】第8列之B欄至CN欄'!I22</f>
        <v>0</v>
      </c>
      <c r="J20" s="29">
        <f>'步驟1. 先填【114-1申請總表】第8列之B欄至CN欄'!J22</f>
        <v>0</v>
      </c>
      <c r="K20" s="29">
        <f>'步驟1. 先填【114-1申請總表】第8列之B欄至CN欄'!K22</f>
        <v>0</v>
      </c>
      <c r="L20" s="29">
        <f>'步驟1. 先填【114-1申請總表】第8列之B欄至CN欄'!L22</f>
        <v>0</v>
      </c>
      <c r="M20" s="30">
        <f>'步驟1. 先填【114-1申請總表】第8列之B欄至CN欄'!M22</f>
        <v>0</v>
      </c>
      <c r="N20" s="29">
        <f>'步驟1. 先填【114-1申請總表】第8列之B欄至CN欄'!N22</f>
        <v>0</v>
      </c>
      <c r="O20" s="29" t="str">
        <f>'步驟1. 先填【114-1申請總表】第8列之B欄至CN欄'!O22</f>
        <v>XX縣XX鄉XX村XX鄰XX路XX號XX樓</v>
      </c>
      <c r="P20" s="29">
        <f>'步驟1. 先填【114-1申請總表】第8列之B欄至CN欄'!CL22</f>
        <v>0</v>
      </c>
      <c r="Q20" s="29">
        <f>'步驟1. 先填【114-1申請總表】第8列之B欄至CN欄'!CM22</f>
        <v>0</v>
      </c>
      <c r="R20" s="29">
        <f>'步驟1. 先填【114-1申請總表】第8列之B欄至CN欄'!CO22</f>
        <v>0</v>
      </c>
      <c r="S20" s="29" t="str">
        <f>'步驟1. 先填【114-1申請總表】第8列之B欄至CN欄'!CP22</f>
        <v>7000021</v>
      </c>
      <c r="T20" s="29">
        <f>'步驟1. 先填【114-1申請總表】第8列之B欄至CN欄'!CN22</f>
        <v>0</v>
      </c>
      <c r="U20" s="31" t="str">
        <f>'步驟1. 先填【114-1申請總表】第8列之B欄至CN欄'!CQ22</f>
        <v/>
      </c>
      <c r="V20" s="31">
        <v>0</v>
      </c>
      <c r="W20" s="31">
        <v>0</v>
      </c>
      <c r="X20" s="31">
        <v>0</v>
      </c>
      <c r="Y20" s="31">
        <v>0</v>
      </c>
      <c r="Z20" s="31" t="str">
        <f>'步驟1. 先填【114-1申請總表】第8列之B欄至CN欄'!CV22</f>
        <v/>
      </c>
      <c r="AA20" s="31">
        <v>0</v>
      </c>
      <c r="AB20" s="31">
        <v>0</v>
      </c>
      <c r="AC20" s="35">
        <v>0</v>
      </c>
      <c r="AD20" s="31">
        <f t="shared" si="0"/>
        <v>0</v>
      </c>
      <c r="AE20" s="32"/>
    </row>
    <row r="21" spans="1:31" s="33" customFormat="1" ht="79.95" customHeight="1">
      <c r="A21" s="28" t="str">
        <f t="shared" si="1"/>
        <v>114學年度第二學期</v>
      </c>
      <c r="B21" s="27">
        <f>'步驟1. 先填【114-1申請總表】第8列之B欄至CN欄'!B23</f>
        <v>0</v>
      </c>
      <c r="C21" s="28">
        <f>'步驟1. 先填【114-1申請總表】第8列之B欄至CN欄'!C23</f>
        <v>0</v>
      </c>
      <c r="D21" s="43" t="str">
        <f>'114-1合格者清冊(已保護儲存格)'!D21</f>
        <v>16</v>
      </c>
      <c r="E21" s="29">
        <f>'步驟1. 先填【114-1申請總表】第8列之B欄至CN欄'!E23</f>
        <v>0</v>
      </c>
      <c r="F21" s="51" t="s">
        <v>309</v>
      </c>
      <c r="G21" s="29">
        <f>'步驟1. 先填【114-1申請總表】第8列之B欄至CN欄'!G23</f>
        <v>0</v>
      </c>
      <c r="H21" s="29">
        <f>'步驟1. 先填【114-1申請總表】第8列之B欄至CN欄'!H23</f>
        <v>0</v>
      </c>
      <c r="I21" s="45">
        <f>'步驟1. 先填【114-1申請總表】第8列之B欄至CN欄'!I23</f>
        <v>0</v>
      </c>
      <c r="J21" s="29">
        <f>'步驟1. 先填【114-1申請總表】第8列之B欄至CN欄'!J23</f>
        <v>0</v>
      </c>
      <c r="K21" s="29">
        <f>'步驟1. 先填【114-1申請總表】第8列之B欄至CN欄'!K23</f>
        <v>0</v>
      </c>
      <c r="L21" s="29">
        <f>'步驟1. 先填【114-1申請總表】第8列之B欄至CN欄'!L23</f>
        <v>0</v>
      </c>
      <c r="M21" s="30">
        <f>'步驟1. 先填【114-1申請總表】第8列之B欄至CN欄'!M23</f>
        <v>0</v>
      </c>
      <c r="N21" s="29">
        <f>'步驟1. 先填【114-1申請總表】第8列之B欄至CN欄'!N23</f>
        <v>0</v>
      </c>
      <c r="O21" s="29" t="str">
        <f>'步驟1. 先填【114-1申請總表】第8列之B欄至CN欄'!O23</f>
        <v>XX縣XX鄉XX村XX鄰XX路XX號XX樓</v>
      </c>
      <c r="P21" s="29">
        <f>'步驟1. 先填【114-1申請總表】第8列之B欄至CN欄'!CL23</f>
        <v>0</v>
      </c>
      <c r="Q21" s="29">
        <f>'步驟1. 先填【114-1申請總表】第8列之B欄至CN欄'!CM23</f>
        <v>0</v>
      </c>
      <c r="R21" s="29">
        <f>'步驟1. 先填【114-1申請總表】第8列之B欄至CN欄'!CO23</f>
        <v>0</v>
      </c>
      <c r="S21" s="29" t="str">
        <f>'步驟1. 先填【114-1申請總表】第8列之B欄至CN欄'!CP23</f>
        <v>7000021</v>
      </c>
      <c r="T21" s="29">
        <f>'步驟1. 先填【114-1申請總表】第8列之B欄至CN欄'!CN23</f>
        <v>0</v>
      </c>
      <c r="U21" s="31" t="str">
        <f>'步驟1. 先填【114-1申請總表】第8列之B欄至CN欄'!CQ23</f>
        <v/>
      </c>
      <c r="V21" s="31">
        <v>0</v>
      </c>
      <c r="W21" s="31">
        <v>0</v>
      </c>
      <c r="X21" s="31">
        <v>0</v>
      </c>
      <c r="Y21" s="31">
        <v>0</v>
      </c>
      <c r="Z21" s="31" t="str">
        <f>'步驟1. 先填【114-1申請總表】第8列之B欄至CN欄'!CV23</f>
        <v/>
      </c>
      <c r="AA21" s="31">
        <v>0</v>
      </c>
      <c r="AB21" s="31">
        <v>0</v>
      </c>
      <c r="AC21" s="35">
        <v>0</v>
      </c>
      <c r="AD21" s="31">
        <f t="shared" si="0"/>
        <v>0</v>
      </c>
      <c r="AE21" s="32"/>
    </row>
    <row r="22" spans="1:31" s="33" customFormat="1" ht="79.95" customHeight="1">
      <c r="A22" s="28" t="str">
        <f t="shared" si="1"/>
        <v>114學年度第二學期</v>
      </c>
      <c r="B22" s="27">
        <f>'步驟1. 先填【114-1申請總表】第8列之B欄至CN欄'!B24</f>
        <v>0</v>
      </c>
      <c r="C22" s="28">
        <f>'步驟1. 先填【114-1申請總表】第8列之B欄至CN欄'!C24</f>
        <v>0</v>
      </c>
      <c r="D22" s="43" t="str">
        <f>'114-1合格者清冊(已保護儲存格)'!D22</f>
        <v>17</v>
      </c>
      <c r="E22" s="29">
        <f>'步驟1. 先填【114-1申請總表】第8列之B欄至CN欄'!E24</f>
        <v>0</v>
      </c>
      <c r="F22" s="51" t="s">
        <v>309</v>
      </c>
      <c r="G22" s="29">
        <f>'步驟1. 先填【114-1申請總表】第8列之B欄至CN欄'!G24</f>
        <v>0</v>
      </c>
      <c r="H22" s="29">
        <f>'步驟1. 先填【114-1申請總表】第8列之B欄至CN欄'!H24</f>
        <v>0</v>
      </c>
      <c r="I22" s="45">
        <f>'步驟1. 先填【114-1申請總表】第8列之B欄至CN欄'!I24</f>
        <v>0</v>
      </c>
      <c r="J22" s="29">
        <f>'步驟1. 先填【114-1申請總表】第8列之B欄至CN欄'!J24</f>
        <v>0</v>
      </c>
      <c r="K22" s="29">
        <f>'步驟1. 先填【114-1申請總表】第8列之B欄至CN欄'!K24</f>
        <v>0</v>
      </c>
      <c r="L22" s="29">
        <f>'步驟1. 先填【114-1申請總表】第8列之B欄至CN欄'!L24</f>
        <v>0</v>
      </c>
      <c r="M22" s="30">
        <f>'步驟1. 先填【114-1申請總表】第8列之B欄至CN欄'!M24</f>
        <v>0</v>
      </c>
      <c r="N22" s="29">
        <f>'步驟1. 先填【114-1申請總表】第8列之B欄至CN欄'!N24</f>
        <v>0</v>
      </c>
      <c r="O22" s="29" t="str">
        <f>'步驟1. 先填【114-1申請總表】第8列之B欄至CN欄'!O24</f>
        <v>XX縣XX鄉XX村XX鄰XX路XX號XX樓</v>
      </c>
      <c r="P22" s="29">
        <f>'步驟1. 先填【114-1申請總表】第8列之B欄至CN欄'!CL24</f>
        <v>0</v>
      </c>
      <c r="Q22" s="29">
        <f>'步驟1. 先填【114-1申請總表】第8列之B欄至CN欄'!CM24</f>
        <v>0</v>
      </c>
      <c r="R22" s="29">
        <f>'步驟1. 先填【114-1申請總表】第8列之B欄至CN欄'!CO24</f>
        <v>0</v>
      </c>
      <c r="S22" s="29" t="str">
        <f>'步驟1. 先填【114-1申請總表】第8列之B欄至CN欄'!CP24</f>
        <v>7000021</v>
      </c>
      <c r="T22" s="29">
        <f>'步驟1. 先填【114-1申請總表】第8列之B欄至CN欄'!CN24</f>
        <v>0</v>
      </c>
      <c r="U22" s="31" t="str">
        <f>'步驟1. 先填【114-1申請總表】第8列之B欄至CN欄'!CQ24</f>
        <v/>
      </c>
      <c r="V22" s="31">
        <v>0</v>
      </c>
      <c r="W22" s="31">
        <v>0</v>
      </c>
      <c r="X22" s="31">
        <v>0</v>
      </c>
      <c r="Y22" s="31">
        <v>0</v>
      </c>
      <c r="Z22" s="31" t="str">
        <f>'步驟1. 先填【114-1申請總表】第8列之B欄至CN欄'!CV24</f>
        <v/>
      </c>
      <c r="AA22" s="31">
        <v>0</v>
      </c>
      <c r="AB22" s="31">
        <v>0</v>
      </c>
      <c r="AC22" s="35">
        <v>0</v>
      </c>
      <c r="AD22" s="31">
        <f t="shared" si="0"/>
        <v>0</v>
      </c>
      <c r="AE22" s="32"/>
    </row>
    <row r="23" spans="1:31" s="33" customFormat="1" ht="79.95" customHeight="1">
      <c r="A23" s="28" t="str">
        <f t="shared" si="1"/>
        <v>114學年度第二學期</v>
      </c>
      <c r="B23" s="27">
        <f>'步驟1. 先填【114-1申請總表】第8列之B欄至CN欄'!B25</f>
        <v>0</v>
      </c>
      <c r="C23" s="28">
        <f>'步驟1. 先填【114-1申請總表】第8列之B欄至CN欄'!C25</f>
        <v>0</v>
      </c>
      <c r="D23" s="43" t="str">
        <f>'114-1合格者清冊(已保護儲存格)'!D23</f>
        <v>18</v>
      </c>
      <c r="E23" s="29">
        <f>'步驟1. 先填【114-1申請總表】第8列之B欄至CN欄'!E25</f>
        <v>0</v>
      </c>
      <c r="F23" s="51" t="s">
        <v>309</v>
      </c>
      <c r="G23" s="29">
        <f>'步驟1. 先填【114-1申請總表】第8列之B欄至CN欄'!G25</f>
        <v>0</v>
      </c>
      <c r="H23" s="29">
        <f>'步驟1. 先填【114-1申請總表】第8列之B欄至CN欄'!H25</f>
        <v>0</v>
      </c>
      <c r="I23" s="45">
        <f>'步驟1. 先填【114-1申請總表】第8列之B欄至CN欄'!I25</f>
        <v>0</v>
      </c>
      <c r="J23" s="29">
        <f>'步驟1. 先填【114-1申請總表】第8列之B欄至CN欄'!J25</f>
        <v>0</v>
      </c>
      <c r="K23" s="29">
        <f>'步驟1. 先填【114-1申請總表】第8列之B欄至CN欄'!K25</f>
        <v>0</v>
      </c>
      <c r="L23" s="29">
        <f>'步驟1. 先填【114-1申請總表】第8列之B欄至CN欄'!L25</f>
        <v>0</v>
      </c>
      <c r="M23" s="30">
        <f>'步驟1. 先填【114-1申請總表】第8列之B欄至CN欄'!M25</f>
        <v>0</v>
      </c>
      <c r="N23" s="29">
        <f>'步驟1. 先填【114-1申請總表】第8列之B欄至CN欄'!N25</f>
        <v>0</v>
      </c>
      <c r="O23" s="29" t="str">
        <f>'步驟1. 先填【114-1申請總表】第8列之B欄至CN欄'!O25</f>
        <v>XX縣XX鄉XX村XX鄰XX路XX號XX樓</v>
      </c>
      <c r="P23" s="29">
        <f>'步驟1. 先填【114-1申請總表】第8列之B欄至CN欄'!CL25</f>
        <v>0</v>
      </c>
      <c r="Q23" s="29">
        <f>'步驟1. 先填【114-1申請總表】第8列之B欄至CN欄'!CM25</f>
        <v>0</v>
      </c>
      <c r="R23" s="29">
        <f>'步驟1. 先填【114-1申請總表】第8列之B欄至CN欄'!CO25</f>
        <v>0</v>
      </c>
      <c r="S23" s="29" t="str">
        <f>'步驟1. 先填【114-1申請總表】第8列之B欄至CN欄'!CP25</f>
        <v>7000021</v>
      </c>
      <c r="T23" s="29">
        <f>'步驟1. 先填【114-1申請總表】第8列之B欄至CN欄'!CN25</f>
        <v>0</v>
      </c>
      <c r="U23" s="31" t="str">
        <f>'步驟1. 先填【114-1申請總表】第8列之B欄至CN欄'!CQ25</f>
        <v/>
      </c>
      <c r="V23" s="31">
        <v>0</v>
      </c>
      <c r="W23" s="31">
        <v>0</v>
      </c>
      <c r="X23" s="31">
        <v>0</v>
      </c>
      <c r="Y23" s="31">
        <v>0</v>
      </c>
      <c r="Z23" s="31" t="str">
        <f>'步驟1. 先填【114-1申請總表】第8列之B欄至CN欄'!CV25</f>
        <v/>
      </c>
      <c r="AA23" s="31">
        <v>0</v>
      </c>
      <c r="AB23" s="31">
        <v>0</v>
      </c>
      <c r="AC23" s="35">
        <v>0</v>
      </c>
      <c r="AD23" s="31">
        <f t="shared" si="0"/>
        <v>0</v>
      </c>
      <c r="AE23" s="32"/>
    </row>
    <row r="24" spans="1:31" s="33" customFormat="1" ht="79.95" customHeight="1">
      <c r="A24" s="28" t="str">
        <f t="shared" si="1"/>
        <v>114學年度第二學期</v>
      </c>
      <c r="B24" s="27">
        <f>'步驟1. 先填【114-1申請總表】第8列之B欄至CN欄'!B26</f>
        <v>0</v>
      </c>
      <c r="C24" s="28">
        <f>'步驟1. 先填【114-1申請總表】第8列之B欄至CN欄'!C26</f>
        <v>0</v>
      </c>
      <c r="D24" s="43" t="str">
        <f>'114-1合格者清冊(已保護儲存格)'!D24</f>
        <v>19</v>
      </c>
      <c r="E24" s="29">
        <f>'步驟1. 先填【114-1申請總表】第8列之B欄至CN欄'!E26</f>
        <v>0</v>
      </c>
      <c r="F24" s="51" t="s">
        <v>309</v>
      </c>
      <c r="G24" s="29">
        <f>'步驟1. 先填【114-1申請總表】第8列之B欄至CN欄'!G26</f>
        <v>0</v>
      </c>
      <c r="H24" s="29">
        <f>'步驟1. 先填【114-1申請總表】第8列之B欄至CN欄'!H26</f>
        <v>0</v>
      </c>
      <c r="I24" s="45">
        <f>'步驟1. 先填【114-1申請總表】第8列之B欄至CN欄'!I26</f>
        <v>0</v>
      </c>
      <c r="J24" s="29">
        <f>'步驟1. 先填【114-1申請總表】第8列之B欄至CN欄'!J26</f>
        <v>0</v>
      </c>
      <c r="K24" s="29">
        <f>'步驟1. 先填【114-1申請總表】第8列之B欄至CN欄'!K26</f>
        <v>0</v>
      </c>
      <c r="L24" s="29">
        <f>'步驟1. 先填【114-1申請總表】第8列之B欄至CN欄'!L26</f>
        <v>0</v>
      </c>
      <c r="M24" s="30">
        <f>'步驟1. 先填【114-1申請總表】第8列之B欄至CN欄'!M26</f>
        <v>0</v>
      </c>
      <c r="N24" s="29">
        <f>'步驟1. 先填【114-1申請總表】第8列之B欄至CN欄'!N26</f>
        <v>0</v>
      </c>
      <c r="O24" s="29" t="str">
        <f>'步驟1. 先填【114-1申請總表】第8列之B欄至CN欄'!O26</f>
        <v>XX縣XX鄉XX村XX鄰XX路XX號XX樓</v>
      </c>
      <c r="P24" s="29">
        <f>'步驟1. 先填【114-1申請總表】第8列之B欄至CN欄'!CL26</f>
        <v>0</v>
      </c>
      <c r="Q24" s="29">
        <f>'步驟1. 先填【114-1申請總表】第8列之B欄至CN欄'!CM26</f>
        <v>0</v>
      </c>
      <c r="R24" s="29">
        <f>'步驟1. 先填【114-1申請總表】第8列之B欄至CN欄'!CO26</f>
        <v>0</v>
      </c>
      <c r="S24" s="29" t="str">
        <f>'步驟1. 先填【114-1申請總表】第8列之B欄至CN欄'!CP26</f>
        <v>7000021</v>
      </c>
      <c r="T24" s="29">
        <f>'步驟1. 先填【114-1申請總表】第8列之B欄至CN欄'!CN26</f>
        <v>0</v>
      </c>
      <c r="U24" s="31" t="str">
        <f>'步驟1. 先填【114-1申請總表】第8列之B欄至CN欄'!CQ26</f>
        <v/>
      </c>
      <c r="V24" s="31">
        <v>0</v>
      </c>
      <c r="W24" s="31">
        <v>0</v>
      </c>
      <c r="X24" s="31">
        <v>0</v>
      </c>
      <c r="Y24" s="31">
        <v>0</v>
      </c>
      <c r="Z24" s="31" t="str">
        <f>'步驟1. 先填【114-1申請總表】第8列之B欄至CN欄'!CV26</f>
        <v/>
      </c>
      <c r="AA24" s="31">
        <v>0</v>
      </c>
      <c r="AB24" s="31">
        <v>0</v>
      </c>
      <c r="AC24" s="35">
        <v>0</v>
      </c>
      <c r="AD24" s="31">
        <f t="shared" si="0"/>
        <v>0</v>
      </c>
      <c r="AE24" s="32"/>
    </row>
    <row r="25" spans="1:31" s="17" customFormat="1" ht="79.95" customHeight="1">
      <c r="A25" s="28" t="str">
        <f t="shared" si="1"/>
        <v>114學年度第二學期</v>
      </c>
      <c r="B25" s="27">
        <f>'步驟1. 先填【114-1申請總表】第8列之B欄至CN欄'!B27</f>
        <v>0</v>
      </c>
      <c r="C25" s="28">
        <f>'步驟1. 先填【114-1申請總表】第8列之B欄至CN欄'!C27</f>
        <v>0</v>
      </c>
      <c r="D25" s="43" t="str">
        <f>'114-1合格者清冊(已保護儲存格)'!D25</f>
        <v>20</v>
      </c>
      <c r="E25" s="29">
        <f>'步驟1. 先填【114-1申請總表】第8列之B欄至CN欄'!E27</f>
        <v>0</v>
      </c>
      <c r="F25" s="51" t="s">
        <v>309</v>
      </c>
      <c r="G25" s="29">
        <f>'步驟1. 先填【114-1申請總表】第8列之B欄至CN欄'!G27</f>
        <v>0</v>
      </c>
      <c r="H25" s="29">
        <f>'步驟1. 先填【114-1申請總表】第8列之B欄至CN欄'!H27</f>
        <v>0</v>
      </c>
      <c r="I25" s="45">
        <f>'步驟1. 先填【114-1申請總表】第8列之B欄至CN欄'!I27</f>
        <v>0</v>
      </c>
      <c r="J25" s="29">
        <f>'步驟1. 先填【114-1申請總表】第8列之B欄至CN欄'!J27</f>
        <v>0</v>
      </c>
      <c r="K25" s="29">
        <f>'步驟1. 先填【114-1申請總表】第8列之B欄至CN欄'!K27</f>
        <v>0</v>
      </c>
      <c r="L25" s="29">
        <f>'步驟1. 先填【114-1申請總表】第8列之B欄至CN欄'!L27</f>
        <v>0</v>
      </c>
      <c r="M25" s="30">
        <f>'步驟1. 先填【114-1申請總表】第8列之B欄至CN欄'!M27</f>
        <v>0</v>
      </c>
      <c r="N25" s="29">
        <f>'步驟1. 先填【114-1申請總表】第8列之B欄至CN欄'!N27</f>
        <v>0</v>
      </c>
      <c r="O25" s="29" t="str">
        <f>'步驟1. 先填【114-1申請總表】第8列之B欄至CN欄'!O27</f>
        <v>XX縣XX鄉XX村XX鄰XX路XX號XX樓</v>
      </c>
      <c r="P25" s="29">
        <f>'步驟1. 先填【114-1申請總表】第8列之B欄至CN欄'!CL27</f>
        <v>0</v>
      </c>
      <c r="Q25" s="29">
        <f>'步驟1. 先填【114-1申請總表】第8列之B欄至CN欄'!CM27</f>
        <v>0</v>
      </c>
      <c r="R25" s="29">
        <f>'步驟1. 先填【114-1申請總表】第8列之B欄至CN欄'!CO27</f>
        <v>0</v>
      </c>
      <c r="S25" s="29" t="str">
        <f>'步驟1. 先填【114-1申請總表】第8列之B欄至CN欄'!CP27</f>
        <v>7000021</v>
      </c>
      <c r="T25" s="29">
        <f>'步驟1. 先填【114-1申請總表】第8列之B欄至CN欄'!CN27</f>
        <v>0</v>
      </c>
      <c r="U25" s="31" t="str">
        <f>'步驟1. 先填【114-1申請總表】第8列之B欄至CN欄'!CQ27</f>
        <v/>
      </c>
      <c r="V25" s="31">
        <v>0</v>
      </c>
      <c r="W25" s="31">
        <v>0</v>
      </c>
      <c r="X25" s="31">
        <v>0</v>
      </c>
      <c r="Y25" s="31">
        <v>0</v>
      </c>
      <c r="Z25" s="31" t="str">
        <f>'步驟1. 先填【114-1申請總表】第8列之B欄至CN欄'!CV27</f>
        <v/>
      </c>
      <c r="AA25" s="31">
        <v>0</v>
      </c>
      <c r="AB25" s="31">
        <v>0</v>
      </c>
      <c r="AC25" s="35">
        <v>0</v>
      </c>
      <c r="AD25" s="31">
        <f t="shared" si="0"/>
        <v>0</v>
      </c>
      <c r="AE25" s="34"/>
    </row>
    <row r="26" spans="1:31" s="17" customFormat="1" ht="79.95" customHeight="1">
      <c r="A26" s="28" t="str">
        <f t="shared" si="1"/>
        <v>114學年度第二學期</v>
      </c>
      <c r="B26" s="27">
        <f>'步驟1. 先填【114-1申請總表】第8列之B欄至CN欄'!B28</f>
        <v>0</v>
      </c>
      <c r="C26" s="28">
        <f>'步驟1. 先填【114-1申請總表】第8列之B欄至CN欄'!C28</f>
        <v>0</v>
      </c>
      <c r="D26" s="43" t="str">
        <f>'114-1合格者清冊(已保護儲存格)'!D26</f>
        <v>21</v>
      </c>
      <c r="E26" s="29">
        <f>'步驟1. 先填【114-1申請總表】第8列之B欄至CN欄'!E28</f>
        <v>0</v>
      </c>
      <c r="F26" s="51" t="s">
        <v>309</v>
      </c>
      <c r="G26" s="29">
        <f>'步驟1. 先填【114-1申請總表】第8列之B欄至CN欄'!G28</f>
        <v>0</v>
      </c>
      <c r="H26" s="29">
        <f>'步驟1. 先填【114-1申請總表】第8列之B欄至CN欄'!H28</f>
        <v>0</v>
      </c>
      <c r="I26" s="45">
        <f>'步驟1. 先填【114-1申請總表】第8列之B欄至CN欄'!I28</f>
        <v>0</v>
      </c>
      <c r="J26" s="29">
        <f>'步驟1. 先填【114-1申請總表】第8列之B欄至CN欄'!J28</f>
        <v>0</v>
      </c>
      <c r="K26" s="29">
        <f>'步驟1. 先填【114-1申請總表】第8列之B欄至CN欄'!K28</f>
        <v>0</v>
      </c>
      <c r="L26" s="29">
        <f>'步驟1. 先填【114-1申請總表】第8列之B欄至CN欄'!L28</f>
        <v>0</v>
      </c>
      <c r="M26" s="30">
        <f>'步驟1. 先填【114-1申請總表】第8列之B欄至CN欄'!M28</f>
        <v>0</v>
      </c>
      <c r="N26" s="29">
        <f>'步驟1. 先填【114-1申請總表】第8列之B欄至CN欄'!N28</f>
        <v>0</v>
      </c>
      <c r="O26" s="29" t="str">
        <f>'步驟1. 先填【114-1申請總表】第8列之B欄至CN欄'!O28</f>
        <v>XX縣XX鄉XX村XX鄰XX路XX號XX樓</v>
      </c>
      <c r="P26" s="29">
        <f>'步驟1. 先填【114-1申請總表】第8列之B欄至CN欄'!CL28</f>
        <v>0</v>
      </c>
      <c r="Q26" s="29">
        <f>'步驟1. 先填【114-1申請總表】第8列之B欄至CN欄'!CM28</f>
        <v>0</v>
      </c>
      <c r="R26" s="29">
        <f>'步驟1. 先填【114-1申請總表】第8列之B欄至CN欄'!CO28</f>
        <v>0</v>
      </c>
      <c r="S26" s="29" t="str">
        <f>'步驟1. 先填【114-1申請總表】第8列之B欄至CN欄'!CP28</f>
        <v>7000021</v>
      </c>
      <c r="T26" s="29">
        <f>'步驟1. 先填【114-1申請總表】第8列之B欄至CN欄'!CN28</f>
        <v>0</v>
      </c>
      <c r="U26" s="31" t="str">
        <f>'步驟1. 先填【114-1申請總表】第8列之B欄至CN欄'!CQ28</f>
        <v/>
      </c>
      <c r="V26" s="31">
        <v>0</v>
      </c>
      <c r="W26" s="31">
        <v>0</v>
      </c>
      <c r="X26" s="31">
        <v>0</v>
      </c>
      <c r="Y26" s="31">
        <v>0</v>
      </c>
      <c r="Z26" s="31" t="str">
        <f>'步驟1. 先填【114-1申請總表】第8列之B欄至CN欄'!CV28</f>
        <v/>
      </c>
      <c r="AA26" s="31">
        <v>0</v>
      </c>
      <c r="AB26" s="31">
        <v>0</v>
      </c>
      <c r="AC26" s="35">
        <v>0</v>
      </c>
      <c r="AD26" s="31">
        <f t="shared" si="0"/>
        <v>0</v>
      </c>
      <c r="AE26" s="34"/>
    </row>
    <row r="27" spans="1:31" s="17" customFormat="1" ht="79.95" customHeight="1">
      <c r="A27" s="28" t="str">
        <f t="shared" si="1"/>
        <v>114學年度第二學期</v>
      </c>
      <c r="B27" s="27">
        <f>'步驟1. 先填【114-1申請總表】第8列之B欄至CN欄'!B29</f>
        <v>0</v>
      </c>
      <c r="C27" s="28">
        <f>'步驟1. 先填【114-1申請總表】第8列之B欄至CN欄'!C29</f>
        <v>0</v>
      </c>
      <c r="D27" s="43" t="str">
        <f>'114-1合格者清冊(已保護儲存格)'!D27</f>
        <v>22</v>
      </c>
      <c r="E27" s="29">
        <f>'步驟1. 先填【114-1申請總表】第8列之B欄至CN欄'!E29</f>
        <v>0</v>
      </c>
      <c r="F27" s="51" t="s">
        <v>309</v>
      </c>
      <c r="G27" s="29">
        <f>'步驟1. 先填【114-1申請總表】第8列之B欄至CN欄'!G29</f>
        <v>0</v>
      </c>
      <c r="H27" s="29">
        <f>'步驟1. 先填【114-1申請總表】第8列之B欄至CN欄'!H29</f>
        <v>0</v>
      </c>
      <c r="I27" s="45">
        <f>'步驟1. 先填【114-1申請總表】第8列之B欄至CN欄'!I29</f>
        <v>0</v>
      </c>
      <c r="J27" s="29">
        <f>'步驟1. 先填【114-1申請總表】第8列之B欄至CN欄'!J29</f>
        <v>0</v>
      </c>
      <c r="K27" s="29">
        <f>'步驟1. 先填【114-1申請總表】第8列之B欄至CN欄'!K29</f>
        <v>0</v>
      </c>
      <c r="L27" s="29">
        <f>'步驟1. 先填【114-1申請總表】第8列之B欄至CN欄'!L29</f>
        <v>0</v>
      </c>
      <c r="M27" s="30">
        <f>'步驟1. 先填【114-1申請總表】第8列之B欄至CN欄'!M29</f>
        <v>0</v>
      </c>
      <c r="N27" s="29">
        <f>'步驟1. 先填【114-1申請總表】第8列之B欄至CN欄'!N29</f>
        <v>0</v>
      </c>
      <c r="O27" s="29" t="str">
        <f>'步驟1. 先填【114-1申請總表】第8列之B欄至CN欄'!O29</f>
        <v>XX縣XX鄉XX村XX鄰XX路XX號XX樓</v>
      </c>
      <c r="P27" s="29">
        <f>'步驟1. 先填【114-1申請總表】第8列之B欄至CN欄'!CL29</f>
        <v>0</v>
      </c>
      <c r="Q27" s="29">
        <f>'步驟1. 先填【114-1申請總表】第8列之B欄至CN欄'!CM29</f>
        <v>0</v>
      </c>
      <c r="R27" s="29">
        <f>'步驟1. 先填【114-1申請總表】第8列之B欄至CN欄'!CO29</f>
        <v>0</v>
      </c>
      <c r="S27" s="29" t="str">
        <f>'步驟1. 先填【114-1申請總表】第8列之B欄至CN欄'!CP29</f>
        <v>7000021</v>
      </c>
      <c r="T27" s="29">
        <f>'步驟1. 先填【114-1申請總表】第8列之B欄至CN欄'!CN29</f>
        <v>0</v>
      </c>
      <c r="U27" s="31" t="str">
        <f>'步驟1. 先填【114-1申請總表】第8列之B欄至CN欄'!CQ29</f>
        <v/>
      </c>
      <c r="V27" s="31">
        <v>0</v>
      </c>
      <c r="W27" s="31">
        <v>0</v>
      </c>
      <c r="X27" s="31">
        <v>0</v>
      </c>
      <c r="Y27" s="31">
        <v>0</v>
      </c>
      <c r="Z27" s="31" t="str">
        <f>'步驟1. 先填【114-1申請總表】第8列之B欄至CN欄'!CV29</f>
        <v/>
      </c>
      <c r="AA27" s="31">
        <v>0</v>
      </c>
      <c r="AB27" s="31">
        <v>0</v>
      </c>
      <c r="AC27" s="35">
        <v>0</v>
      </c>
      <c r="AD27" s="31">
        <f t="shared" si="0"/>
        <v>0</v>
      </c>
      <c r="AE27" s="34"/>
    </row>
    <row r="28" spans="1:31" s="17" customFormat="1" ht="79.95" customHeight="1">
      <c r="A28" s="28" t="str">
        <f t="shared" si="1"/>
        <v>114學年度第二學期</v>
      </c>
      <c r="B28" s="27">
        <f>'步驟1. 先填【114-1申請總表】第8列之B欄至CN欄'!B30</f>
        <v>0</v>
      </c>
      <c r="C28" s="28">
        <f>'步驟1. 先填【114-1申請總表】第8列之B欄至CN欄'!C30</f>
        <v>0</v>
      </c>
      <c r="D28" s="43" t="str">
        <f>'114-1合格者清冊(已保護儲存格)'!D28</f>
        <v>23</v>
      </c>
      <c r="E28" s="29">
        <f>'步驟1. 先填【114-1申請總表】第8列之B欄至CN欄'!E30</f>
        <v>0</v>
      </c>
      <c r="F28" s="51" t="s">
        <v>309</v>
      </c>
      <c r="G28" s="29">
        <f>'步驟1. 先填【114-1申請總表】第8列之B欄至CN欄'!G30</f>
        <v>0</v>
      </c>
      <c r="H28" s="29">
        <f>'步驟1. 先填【114-1申請總表】第8列之B欄至CN欄'!H30</f>
        <v>0</v>
      </c>
      <c r="I28" s="45">
        <f>'步驟1. 先填【114-1申請總表】第8列之B欄至CN欄'!I30</f>
        <v>0</v>
      </c>
      <c r="J28" s="29">
        <f>'步驟1. 先填【114-1申請總表】第8列之B欄至CN欄'!J30</f>
        <v>0</v>
      </c>
      <c r="K28" s="29">
        <f>'步驟1. 先填【114-1申請總表】第8列之B欄至CN欄'!K30</f>
        <v>0</v>
      </c>
      <c r="L28" s="29">
        <f>'步驟1. 先填【114-1申請總表】第8列之B欄至CN欄'!L30</f>
        <v>0</v>
      </c>
      <c r="M28" s="30">
        <f>'步驟1. 先填【114-1申請總表】第8列之B欄至CN欄'!M30</f>
        <v>0</v>
      </c>
      <c r="N28" s="29">
        <f>'步驟1. 先填【114-1申請總表】第8列之B欄至CN欄'!N30</f>
        <v>0</v>
      </c>
      <c r="O28" s="29" t="str">
        <f>'步驟1. 先填【114-1申請總表】第8列之B欄至CN欄'!O30</f>
        <v>XX縣XX鄉XX村XX鄰XX路XX號XX樓</v>
      </c>
      <c r="P28" s="29">
        <f>'步驟1. 先填【114-1申請總表】第8列之B欄至CN欄'!CL30</f>
        <v>0</v>
      </c>
      <c r="Q28" s="29">
        <f>'步驟1. 先填【114-1申請總表】第8列之B欄至CN欄'!CM30</f>
        <v>0</v>
      </c>
      <c r="R28" s="29">
        <f>'步驟1. 先填【114-1申請總表】第8列之B欄至CN欄'!CO30</f>
        <v>0</v>
      </c>
      <c r="S28" s="29" t="str">
        <f>'步驟1. 先填【114-1申請總表】第8列之B欄至CN欄'!CP30</f>
        <v>7000021</v>
      </c>
      <c r="T28" s="29">
        <f>'步驟1. 先填【114-1申請總表】第8列之B欄至CN欄'!CN30</f>
        <v>0</v>
      </c>
      <c r="U28" s="31" t="str">
        <f>'步驟1. 先填【114-1申請總表】第8列之B欄至CN欄'!CQ30</f>
        <v/>
      </c>
      <c r="V28" s="31">
        <v>0</v>
      </c>
      <c r="W28" s="31">
        <v>0</v>
      </c>
      <c r="X28" s="31">
        <v>0</v>
      </c>
      <c r="Y28" s="31">
        <v>0</v>
      </c>
      <c r="Z28" s="31" t="str">
        <f>'步驟1. 先填【114-1申請總表】第8列之B欄至CN欄'!CV30</f>
        <v/>
      </c>
      <c r="AA28" s="31">
        <v>0</v>
      </c>
      <c r="AB28" s="31">
        <v>0</v>
      </c>
      <c r="AC28" s="35">
        <v>0</v>
      </c>
      <c r="AD28" s="31">
        <f t="shared" si="0"/>
        <v>0</v>
      </c>
      <c r="AE28" s="34"/>
    </row>
    <row r="29" spans="1:31" s="17" customFormat="1" ht="79.95" customHeight="1">
      <c r="A29" s="28" t="str">
        <f t="shared" si="1"/>
        <v>114學年度第二學期</v>
      </c>
      <c r="B29" s="27">
        <f>'步驟1. 先填【114-1申請總表】第8列之B欄至CN欄'!B31</f>
        <v>0</v>
      </c>
      <c r="C29" s="28">
        <f>'步驟1. 先填【114-1申請總表】第8列之B欄至CN欄'!C31</f>
        <v>0</v>
      </c>
      <c r="D29" s="43" t="str">
        <f>'114-1合格者清冊(已保護儲存格)'!D29</f>
        <v>24</v>
      </c>
      <c r="E29" s="29">
        <f>'步驟1. 先填【114-1申請總表】第8列之B欄至CN欄'!E31</f>
        <v>0</v>
      </c>
      <c r="F29" s="51" t="s">
        <v>309</v>
      </c>
      <c r="G29" s="29">
        <f>'步驟1. 先填【114-1申請總表】第8列之B欄至CN欄'!G31</f>
        <v>0</v>
      </c>
      <c r="H29" s="29">
        <f>'步驟1. 先填【114-1申請總表】第8列之B欄至CN欄'!H31</f>
        <v>0</v>
      </c>
      <c r="I29" s="45">
        <f>'步驟1. 先填【114-1申請總表】第8列之B欄至CN欄'!I31</f>
        <v>0</v>
      </c>
      <c r="J29" s="29">
        <f>'步驟1. 先填【114-1申請總表】第8列之B欄至CN欄'!J31</f>
        <v>0</v>
      </c>
      <c r="K29" s="29">
        <f>'步驟1. 先填【114-1申請總表】第8列之B欄至CN欄'!K31</f>
        <v>0</v>
      </c>
      <c r="L29" s="29">
        <f>'步驟1. 先填【114-1申請總表】第8列之B欄至CN欄'!L31</f>
        <v>0</v>
      </c>
      <c r="M29" s="30">
        <f>'步驟1. 先填【114-1申請總表】第8列之B欄至CN欄'!M31</f>
        <v>0</v>
      </c>
      <c r="N29" s="29">
        <f>'步驟1. 先填【114-1申請總表】第8列之B欄至CN欄'!N31</f>
        <v>0</v>
      </c>
      <c r="O29" s="29" t="str">
        <f>'步驟1. 先填【114-1申請總表】第8列之B欄至CN欄'!O31</f>
        <v>XX縣XX鄉XX村XX鄰XX路XX號XX樓</v>
      </c>
      <c r="P29" s="29">
        <f>'步驟1. 先填【114-1申請總表】第8列之B欄至CN欄'!CL31</f>
        <v>0</v>
      </c>
      <c r="Q29" s="29">
        <f>'步驟1. 先填【114-1申請總表】第8列之B欄至CN欄'!CM31</f>
        <v>0</v>
      </c>
      <c r="R29" s="29">
        <f>'步驟1. 先填【114-1申請總表】第8列之B欄至CN欄'!CO31</f>
        <v>0</v>
      </c>
      <c r="S29" s="29" t="str">
        <f>'步驟1. 先填【114-1申請總表】第8列之B欄至CN欄'!CP31</f>
        <v>7000021</v>
      </c>
      <c r="T29" s="29">
        <f>'步驟1. 先填【114-1申請總表】第8列之B欄至CN欄'!CN31</f>
        <v>0</v>
      </c>
      <c r="U29" s="31" t="str">
        <f>'步驟1. 先填【114-1申請總表】第8列之B欄至CN欄'!CQ31</f>
        <v/>
      </c>
      <c r="V29" s="31">
        <v>0</v>
      </c>
      <c r="W29" s="31">
        <v>0</v>
      </c>
      <c r="X29" s="31">
        <v>0</v>
      </c>
      <c r="Y29" s="31">
        <v>0</v>
      </c>
      <c r="Z29" s="31" t="str">
        <f>'步驟1. 先填【114-1申請總表】第8列之B欄至CN欄'!CV31</f>
        <v/>
      </c>
      <c r="AA29" s="31">
        <v>0</v>
      </c>
      <c r="AB29" s="31">
        <v>0</v>
      </c>
      <c r="AC29" s="35">
        <v>0</v>
      </c>
      <c r="AD29" s="31">
        <f t="shared" si="0"/>
        <v>0</v>
      </c>
      <c r="AE29" s="34"/>
    </row>
    <row r="30" spans="1:31" s="17" customFormat="1" ht="79.95" customHeight="1">
      <c r="A30" s="28" t="str">
        <f t="shared" si="1"/>
        <v>114學年度第二學期</v>
      </c>
      <c r="B30" s="27">
        <f>'步驟1. 先填【114-1申請總表】第8列之B欄至CN欄'!B32</f>
        <v>0</v>
      </c>
      <c r="C30" s="28">
        <f>'步驟1. 先填【114-1申請總表】第8列之B欄至CN欄'!C32</f>
        <v>0</v>
      </c>
      <c r="D30" s="43" t="str">
        <f>'114-1合格者清冊(已保護儲存格)'!D30</f>
        <v>25</v>
      </c>
      <c r="E30" s="29">
        <f>'步驟1. 先填【114-1申請總表】第8列之B欄至CN欄'!E32</f>
        <v>0</v>
      </c>
      <c r="F30" s="51" t="s">
        <v>309</v>
      </c>
      <c r="G30" s="29">
        <f>'步驟1. 先填【114-1申請總表】第8列之B欄至CN欄'!G32</f>
        <v>0</v>
      </c>
      <c r="H30" s="29">
        <f>'步驟1. 先填【114-1申請總表】第8列之B欄至CN欄'!H32</f>
        <v>0</v>
      </c>
      <c r="I30" s="45">
        <f>'步驟1. 先填【114-1申請總表】第8列之B欄至CN欄'!I32</f>
        <v>0</v>
      </c>
      <c r="J30" s="29">
        <f>'步驟1. 先填【114-1申請總表】第8列之B欄至CN欄'!J32</f>
        <v>0</v>
      </c>
      <c r="K30" s="29">
        <f>'步驟1. 先填【114-1申請總表】第8列之B欄至CN欄'!K32</f>
        <v>0</v>
      </c>
      <c r="L30" s="29">
        <f>'步驟1. 先填【114-1申請總表】第8列之B欄至CN欄'!L32</f>
        <v>0</v>
      </c>
      <c r="M30" s="30">
        <f>'步驟1. 先填【114-1申請總表】第8列之B欄至CN欄'!M32</f>
        <v>0</v>
      </c>
      <c r="N30" s="29">
        <f>'步驟1. 先填【114-1申請總表】第8列之B欄至CN欄'!N32</f>
        <v>0</v>
      </c>
      <c r="O30" s="29" t="str">
        <f>'步驟1. 先填【114-1申請總表】第8列之B欄至CN欄'!O32</f>
        <v>XX縣XX鄉XX村XX鄰XX路XX號XX樓</v>
      </c>
      <c r="P30" s="29">
        <f>'步驟1. 先填【114-1申請總表】第8列之B欄至CN欄'!CL32</f>
        <v>0</v>
      </c>
      <c r="Q30" s="29">
        <f>'步驟1. 先填【114-1申請總表】第8列之B欄至CN欄'!CM32</f>
        <v>0</v>
      </c>
      <c r="R30" s="29">
        <f>'步驟1. 先填【114-1申請總表】第8列之B欄至CN欄'!CO32</f>
        <v>0</v>
      </c>
      <c r="S30" s="29" t="str">
        <f>'步驟1. 先填【114-1申請總表】第8列之B欄至CN欄'!CP32</f>
        <v>7000021</v>
      </c>
      <c r="T30" s="29">
        <f>'步驟1. 先填【114-1申請總表】第8列之B欄至CN欄'!CN32</f>
        <v>0</v>
      </c>
      <c r="U30" s="31" t="str">
        <f>'步驟1. 先填【114-1申請總表】第8列之B欄至CN欄'!CQ32</f>
        <v/>
      </c>
      <c r="V30" s="31">
        <v>0</v>
      </c>
      <c r="W30" s="31">
        <v>0</v>
      </c>
      <c r="X30" s="31">
        <v>0</v>
      </c>
      <c r="Y30" s="31">
        <v>0</v>
      </c>
      <c r="Z30" s="31" t="str">
        <f>'步驟1. 先填【114-1申請總表】第8列之B欄至CN欄'!CV32</f>
        <v/>
      </c>
      <c r="AA30" s="31">
        <v>0</v>
      </c>
      <c r="AB30" s="31">
        <v>0</v>
      </c>
      <c r="AC30" s="35">
        <v>0</v>
      </c>
      <c r="AD30" s="31">
        <f t="shared" si="0"/>
        <v>0</v>
      </c>
      <c r="AE30" s="34"/>
    </row>
    <row r="31" spans="1:31" s="17" customFormat="1" ht="79.95" customHeight="1">
      <c r="A31" s="28" t="str">
        <f t="shared" si="1"/>
        <v>114學年度第二學期</v>
      </c>
      <c r="B31" s="27">
        <f>'步驟1. 先填【114-1申請總表】第8列之B欄至CN欄'!B33</f>
        <v>0</v>
      </c>
      <c r="C31" s="28">
        <f>'步驟1. 先填【114-1申請總表】第8列之B欄至CN欄'!C33</f>
        <v>0</v>
      </c>
      <c r="D31" s="43" t="str">
        <f>'114-1合格者清冊(已保護儲存格)'!D31</f>
        <v>26</v>
      </c>
      <c r="E31" s="29">
        <f>'步驟1. 先填【114-1申請總表】第8列之B欄至CN欄'!E33</f>
        <v>0</v>
      </c>
      <c r="F31" s="51" t="s">
        <v>309</v>
      </c>
      <c r="G31" s="29">
        <f>'步驟1. 先填【114-1申請總表】第8列之B欄至CN欄'!G33</f>
        <v>0</v>
      </c>
      <c r="H31" s="29">
        <f>'步驟1. 先填【114-1申請總表】第8列之B欄至CN欄'!H33</f>
        <v>0</v>
      </c>
      <c r="I31" s="45">
        <f>'步驟1. 先填【114-1申請總表】第8列之B欄至CN欄'!I33</f>
        <v>0</v>
      </c>
      <c r="J31" s="29">
        <f>'步驟1. 先填【114-1申請總表】第8列之B欄至CN欄'!J33</f>
        <v>0</v>
      </c>
      <c r="K31" s="29">
        <f>'步驟1. 先填【114-1申請總表】第8列之B欄至CN欄'!K33</f>
        <v>0</v>
      </c>
      <c r="L31" s="29">
        <f>'步驟1. 先填【114-1申請總表】第8列之B欄至CN欄'!L33</f>
        <v>0</v>
      </c>
      <c r="M31" s="30">
        <f>'步驟1. 先填【114-1申請總表】第8列之B欄至CN欄'!M33</f>
        <v>0</v>
      </c>
      <c r="N31" s="29">
        <f>'步驟1. 先填【114-1申請總表】第8列之B欄至CN欄'!N33</f>
        <v>0</v>
      </c>
      <c r="O31" s="29" t="str">
        <f>'步驟1. 先填【114-1申請總表】第8列之B欄至CN欄'!O33</f>
        <v>XX縣XX鄉XX村XX鄰XX路XX號XX樓</v>
      </c>
      <c r="P31" s="29">
        <f>'步驟1. 先填【114-1申請總表】第8列之B欄至CN欄'!CL33</f>
        <v>0</v>
      </c>
      <c r="Q31" s="29">
        <f>'步驟1. 先填【114-1申請總表】第8列之B欄至CN欄'!CM33</f>
        <v>0</v>
      </c>
      <c r="R31" s="29">
        <f>'步驟1. 先填【114-1申請總表】第8列之B欄至CN欄'!CO33</f>
        <v>0</v>
      </c>
      <c r="S31" s="29" t="str">
        <f>'步驟1. 先填【114-1申請總表】第8列之B欄至CN欄'!CP33</f>
        <v>7000021</v>
      </c>
      <c r="T31" s="29">
        <f>'步驟1. 先填【114-1申請總表】第8列之B欄至CN欄'!CN33</f>
        <v>0</v>
      </c>
      <c r="U31" s="31" t="str">
        <f>'步驟1. 先填【114-1申請總表】第8列之B欄至CN欄'!CQ33</f>
        <v/>
      </c>
      <c r="V31" s="31">
        <v>0</v>
      </c>
      <c r="W31" s="31">
        <v>0</v>
      </c>
      <c r="X31" s="31">
        <v>0</v>
      </c>
      <c r="Y31" s="31">
        <v>0</v>
      </c>
      <c r="Z31" s="31" t="str">
        <f>'步驟1. 先填【114-1申請總表】第8列之B欄至CN欄'!CV33</f>
        <v/>
      </c>
      <c r="AA31" s="31">
        <v>0</v>
      </c>
      <c r="AB31" s="31">
        <v>0</v>
      </c>
      <c r="AC31" s="35">
        <v>0</v>
      </c>
      <c r="AD31" s="31">
        <f t="shared" si="0"/>
        <v>0</v>
      </c>
      <c r="AE31" s="34"/>
    </row>
    <row r="32" spans="1:31" s="17" customFormat="1" ht="79.95" customHeight="1">
      <c r="A32" s="28" t="str">
        <f t="shared" si="1"/>
        <v>114學年度第二學期</v>
      </c>
      <c r="B32" s="27">
        <f>'步驟1. 先填【114-1申請總表】第8列之B欄至CN欄'!B34</f>
        <v>0</v>
      </c>
      <c r="C32" s="28">
        <f>'步驟1. 先填【114-1申請總表】第8列之B欄至CN欄'!C34</f>
        <v>0</v>
      </c>
      <c r="D32" s="43" t="str">
        <f>'114-1合格者清冊(已保護儲存格)'!D32</f>
        <v>27</v>
      </c>
      <c r="E32" s="29">
        <f>'步驟1. 先填【114-1申請總表】第8列之B欄至CN欄'!E34</f>
        <v>0</v>
      </c>
      <c r="F32" s="51" t="s">
        <v>309</v>
      </c>
      <c r="G32" s="29">
        <f>'步驟1. 先填【114-1申請總表】第8列之B欄至CN欄'!G34</f>
        <v>0</v>
      </c>
      <c r="H32" s="29">
        <f>'步驟1. 先填【114-1申請總表】第8列之B欄至CN欄'!H34</f>
        <v>0</v>
      </c>
      <c r="I32" s="45">
        <f>'步驟1. 先填【114-1申請總表】第8列之B欄至CN欄'!I34</f>
        <v>0</v>
      </c>
      <c r="J32" s="29">
        <f>'步驟1. 先填【114-1申請總表】第8列之B欄至CN欄'!J34</f>
        <v>0</v>
      </c>
      <c r="K32" s="29">
        <f>'步驟1. 先填【114-1申請總表】第8列之B欄至CN欄'!K34</f>
        <v>0</v>
      </c>
      <c r="L32" s="29">
        <f>'步驟1. 先填【114-1申請總表】第8列之B欄至CN欄'!L34</f>
        <v>0</v>
      </c>
      <c r="M32" s="30">
        <f>'步驟1. 先填【114-1申請總表】第8列之B欄至CN欄'!M34</f>
        <v>0</v>
      </c>
      <c r="N32" s="29">
        <f>'步驟1. 先填【114-1申請總表】第8列之B欄至CN欄'!N34</f>
        <v>0</v>
      </c>
      <c r="O32" s="29" t="str">
        <f>'步驟1. 先填【114-1申請總表】第8列之B欄至CN欄'!O34</f>
        <v>XX縣XX鄉XX村XX鄰XX路XX號XX樓</v>
      </c>
      <c r="P32" s="29">
        <f>'步驟1. 先填【114-1申請總表】第8列之B欄至CN欄'!CL34</f>
        <v>0</v>
      </c>
      <c r="Q32" s="29">
        <f>'步驟1. 先填【114-1申請總表】第8列之B欄至CN欄'!CM34</f>
        <v>0</v>
      </c>
      <c r="R32" s="29">
        <f>'步驟1. 先填【114-1申請總表】第8列之B欄至CN欄'!CO34</f>
        <v>0</v>
      </c>
      <c r="S32" s="29" t="str">
        <f>'步驟1. 先填【114-1申請總表】第8列之B欄至CN欄'!CP34</f>
        <v>7000021</v>
      </c>
      <c r="T32" s="29">
        <f>'步驟1. 先填【114-1申請總表】第8列之B欄至CN欄'!CN34</f>
        <v>0</v>
      </c>
      <c r="U32" s="31" t="str">
        <f>'步驟1. 先填【114-1申請總表】第8列之B欄至CN欄'!CQ34</f>
        <v/>
      </c>
      <c r="V32" s="31">
        <v>0</v>
      </c>
      <c r="W32" s="31">
        <v>0</v>
      </c>
      <c r="X32" s="31">
        <v>0</v>
      </c>
      <c r="Y32" s="31">
        <v>0</v>
      </c>
      <c r="Z32" s="31" t="str">
        <f>'步驟1. 先填【114-1申請總表】第8列之B欄至CN欄'!CV34</f>
        <v/>
      </c>
      <c r="AA32" s="31">
        <v>0</v>
      </c>
      <c r="AB32" s="31">
        <v>0</v>
      </c>
      <c r="AC32" s="35">
        <v>0</v>
      </c>
      <c r="AD32" s="31">
        <f t="shared" si="0"/>
        <v>0</v>
      </c>
      <c r="AE32" s="34"/>
    </row>
    <row r="33" spans="1:31" s="17" customFormat="1" ht="79.95" customHeight="1">
      <c r="A33" s="28" t="str">
        <f t="shared" si="1"/>
        <v>114學年度第二學期</v>
      </c>
      <c r="B33" s="27">
        <f>'步驟1. 先填【114-1申請總表】第8列之B欄至CN欄'!B35</f>
        <v>0</v>
      </c>
      <c r="C33" s="28">
        <f>'步驟1. 先填【114-1申請總表】第8列之B欄至CN欄'!C35</f>
        <v>0</v>
      </c>
      <c r="D33" s="43" t="str">
        <f>'114-1合格者清冊(已保護儲存格)'!D33</f>
        <v>28</v>
      </c>
      <c r="E33" s="29">
        <f>'步驟1. 先填【114-1申請總表】第8列之B欄至CN欄'!E35</f>
        <v>0</v>
      </c>
      <c r="F33" s="51" t="s">
        <v>309</v>
      </c>
      <c r="G33" s="29">
        <f>'步驟1. 先填【114-1申請總表】第8列之B欄至CN欄'!G35</f>
        <v>0</v>
      </c>
      <c r="H33" s="29">
        <f>'步驟1. 先填【114-1申請總表】第8列之B欄至CN欄'!H35</f>
        <v>0</v>
      </c>
      <c r="I33" s="45">
        <f>'步驟1. 先填【114-1申請總表】第8列之B欄至CN欄'!I35</f>
        <v>0</v>
      </c>
      <c r="J33" s="29">
        <f>'步驟1. 先填【114-1申請總表】第8列之B欄至CN欄'!J35</f>
        <v>0</v>
      </c>
      <c r="K33" s="29">
        <f>'步驟1. 先填【114-1申請總表】第8列之B欄至CN欄'!K35</f>
        <v>0</v>
      </c>
      <c r="L33" s="29">
        <f>'步驟1. 先填【114-1申請總表】第8列之B欄至CN欄'!L35</f>
        <v>0</v>
      </c>
      <c r="M33" s="30">
        <f>'步驟1. 先填【114-1申請總表】第8列之B欄至CN欄'!M35</f>
        <v>0</v>
      </c>
      <c r="N33" s="29">
        <f>'步驟1. 先填【114-1申請總表】第8列之B欄至CN欄'!N35</f>
        <v>0</v>
      </c>
      <c r="O33" s="29" t="str">
        <f>'步驟1. 先填【114-1申請總表】第8列之B欄至CN欄'!O35</f>
        <v>XX縣XX鄉XX村XX鄰XX路XX號XX樓</v>
      </c>
      <c r="P33" s="29">
        <f>'步驟1. 先填【114-1申請總表】第8列之B欄至CN欄'!CL35</f>
        <v>0</v>
      </c>
      <c r="Q33" s="29">
        <f>'步驟1. 先填【114-1申請總表】第8列之B欄至CN欄'!CM35</f>
        <v>0</v>
      </c>
      <c r="R33" s="29">
        <f>'步驟1. 先填【114-1申請總表】第8列之B欄至CN欄'!CO35</f>
        <v>0</v>
      </c>
      <c r="S33" s="29" t="str">
        <f>'步驟1. 先填【114-1申請總表】第8列之B欄至CN欄'!CP35</f>
        <v>7000021</v>
      </c>
      <c r="T33" s="29">
        <f>'步驟1. 先填【114-1申請總表】第8列之B欄至CN欄'!CN35</f>
        <v>0</v>
      </c>
      <c r="U33" s="31" t="str">
        <f>'步驟1. 先填【114-1申請總表】第8列之B欄至CN欄'!CQ35</f>
        <v/>
      </c>
      <c r="V33" s="31">
        <v>0</v>
      </c>
      <c r="W33" s="31">
        <v>0</v>
      </c>
      <c r="X33" s="31">
        <v>0</v>
      </c>
      <c r="Y33" s="31">
        <v>0</v>
      </c>
      <c r="Z33" s="31" t="str">
        <f>'步驟1. 先填【114-1申請總表】第8列之B欄至CN欄'!CV35</f>
        <v/>
      </c>
      <c r="AA33" s="31">
        <v>0</v>
      </c>
      <c r="AB33" s="31">
        <v>0</v>
      </c>
      <c r="AC33" s="35">
        <v>0</v>
      </c>
      <c r="AD33" s="31">
        <f t="shared" si="0"/>
        <v>0</v>
      </c>
      <c r="AE33" s="34"/>
    </row>
    <row r="34" spans="1:31" s="17" customFormat="1" ht="79.95" customHeight="1">
      <c r="A34" s="28" t="str">
        <f t="shared" si="1"/>
        <v>114學年度第二學期</v>
      </c>
      <c r="B34" s="27">
        <f>'步驟1. 先填【114-1申請總表】第8列之B欄至CN欄'!B36</f>
        <v>0</v>
      </c>
      <c r="C34" s="28">
        <f>'步驟1. 先填【114-1申請總表】第8列之B欄至CN欄'!C36</f>
        <v>0</v>
      </c>
      <c r="D34" s="43" t="str">
        <f>'114-1合格者清冊(已保護儲存格)'!D34</f>
        <v>29</v>
      </c>
      <c r="E34" s="29">
        <f>'步驟1. 先填【114-1申請總表】第8列之B欄至CN欄'!E36</f>
        <v>0</v>
      </c>
      <c r="F34" s="51" t="s">
        <v>309</v>
      </c>
      <c r="G34" s="29">
        <f>'步驟1. 先填【114-1申請總表】第8列之B欄至CN欄'!G36</f>
        <v>0</v>
      </c>
      <c r="H34" s="29">
        <f>'步驟1. 先填【114-1申請總表】第8列之B欄至CN欄'!H36</f>
        <v>0</v>
      </c>
      <c r="I34" s="45">
        <f>'步驟1. 先填【114-1申請總表】第8列之B欄至CN欄'!I36</f>
        <v>0</v>
      </c>
      <c r="J34" s="29">
        <f>'步驟1. 先填【114-1申請總表】第8列之B欄至CN欄'!J36</f>
        <v>0</v>
      </c>
      <c r="K34" s="29">
        <f>'步驟1. 先填【114-1申請總表】第8列之B欄至CN欄'!K36</f>
        <v>0</v>
      </c>
      <c r="L34" s="29">
        <f>'步驟1. 先填【114-1申請總表】第8列之B欄至CN欄'!L36</f>
        <v>0</v>
      </c>
      <c r="M34" s="30">
        <f>'步驟1. 先填【114-1申請總表】第8列之B欄至CN欄'!M36</f>
        <v>0</v>
      </c>
      <c r="N34" s="29">
        <f>'步驟1. 先填【114-1申請總表】第8列之B欄至CN欄'!N36</f>
        <v>0</v>
      </c>
      <c r="O34" s="29" t="str">
        <f>'步驟1. 先填【114-1申請總表】第8列之B欄至CN欄'!O36</f>
        <v>XX縣XX鄉XX村XX鄰XX路XX號XX樓</v>
      </c>
      <c r="P34" s="29">
        <f>'步驟1. 先填【114-1申請總表】第8列之B欄至CN欄'!CL36</f>
        <v>0</v>
      </c>
      <c r="Q34" s="29">
        <f>'步驟1. 先填【114-1申請總表】第8列之B欄至CN欄'!CM36</f>
        <v>0</v>
      </c>
      <c r="R34" s="29">
        <f>'步驟1. 先填【114-1申請總表】第8列之B欄至CN欄'!CO36</f>
        <v>0</v>
      </c>
      <c r="S34" s="29" t="str">
        <f>'步驟1. 先填【114-1申請總表】第8列之B欄至CN欄'!CP36</f>
        <v>7000021</v>
      </c>
      <c r="T34" s="29">
        <f>'步驟1. 先填【114-1申請總表】第8列之B欄至CN欄'!CN36</f>
        <v>0</v>
      </c>
      <c r="U34" s="31" t="str">
        <f>'步驟1. 先填【114-1申請總表】第8列之B欄至CN欄'!CQ36</f>
        <v/>
      </c>
      <c r="V34" s="31">
        <v>0</v>
      </c>
      <c r="W34" s="31">
        <v>0</v>
      </c>
      <c r="X34" s="31">
        <v>0</v>
      </c>
      <c r="Y34" s="31">
        <v>0</v>
      </c>
      <c r="Z34" s="31" t="str">
        <f>'步驟1. 先填【114-1申請總表】第8列之B欄至CN欄'!CV36</f>
        <v/>
      </c>
      <c r="AA34" s="31">
        <v>0</v>
      </c>
      <c r="AB34" s="31">
        <v>0</v>
      </c>
      <c r="AC34" s="35">
        <v>0</v>
      </c>
      <c r="AD34" s="31">
        <f t="shared" si="0"/>
        <v>0</v>
      </c>
      <c r="AE34" s="34"/>
    </row>
    <row r="35" spans="1:31" s="17" customFormat="1" ht="79.95" customHeight="1">
      <c r="A35" s="28" t="str">
        <f t="shared" si="1"/>
        <v>114學年度第二學期</v>
      </c>
      <c r="B35" s="27">
        <f>'步驟1. 先填【114-1申請總表】第8列之B欄至CN欄'!B37</f>
        <v>0</v>
      </c>
      <c r="C35" s="28">
        <f>'步驟1. 先填【114-1申請總表】第8列之B欄至CN欄'!C37</f>
        <v>0</v>
      </c>
      <c r="D35" s="43" t="str">
        <f>'114-1合格者清冊(已保護儲存格)'!D35</f>
        <v>30</v>
      </c>
      <c r="E35" s="29">
        <f>'步驟1. 先填【114-1申請總表】第8列之B欄至CN欄'!E37</f>
        <v>0</v>
      </c>
      <c r="F35" s="51" t="s">
        <v>309</v>
      </c>
      <c r="G35" s="29">
        <f>'步驟1. 先填【114-1申請總表】第8列之B欄至CN欄'!G37</f>
        <v>0</v>
      </c>
      <c r="H35" s="29">
        <f>'步驟1. 先填【114-1申請總表】第8列之B欄至CN欄'!H37</f>
        <v>0</v>
      </c>
      <c r="I35" s="45">
        <f>'步驟1. 先填【114-1申請總表】第8列之B欄至CN欄'!I37</f>
        <v>0</v>
      </c>
      <c r="J35" s="29">
        <f>'步驟1. 先填【114-1申請總表】第8列之B欄至CN欄'!J37</f>
        <v>0</v>
      </c>
      <c r="K35" s="29">
        <f>'步驟1. 先填【114-1申請總表】第8列之B欄至CN欄'!K37</f>
        <v>0</v>
      </c>
      <c r="L35" s="29">
        <f>'步驟1. 先填【114-1申請總表】第8列之B欄至CN欄'!L37</f>
        <v>0</v>
      </c>
      <c r="M35" s="30">
        <f>'步驟1. 先填【114-1申請總表】第8列之B欄至CN欄'!M37</f>
        <v>0</v>
      </c>
      <c r="N35" s="29">
        <f>'步驟1. 先填【114-1申請總表】第8列之B欄至CN欄'!N37</f>
        <v>0</v>
      </c>
      <c r="O35" s="29" t="str">
        <f>'步驟1. 先填【114-1申請總表】第8列之B欄至CN欄'!O37</f>
        <v>XX縣XX鄉XX村XX鄰XX路XX號XX樓</v>
      </c>
      <c r="P35" s="29">
        <f>'步驟1. 先填【114-1申請總表】第8列之B欄至CN欄'!CL37</f>
        <v>0</v>
      </c>
      <c r="Q35" s="29">
        <f>'步驟1. 先填【114-1申請總表】第8列之B欄至CN欄'!CM37</f>
        <v>0</v>
      </c>
      <c r="R35" s="29">
        <f>'步驟1. 先填【114-1申請總表】第8列之B欄至CN欄'!CO37</f>
        <v>0</v>
      </c>
      <c r="S35" s="29" t="str">
        <f>'步驟1. 先填【114-1申請總表】第8列之B欄至CN欄'!CP37</f>
        <v>7000021</v>
      </c>
      <c r="T35" s="29">
        <f>'步驟1. 先填【114-1申請總表】第8列之B欄至CN欄'!CN37</f>
        <v>0</v>
      </c>
      <c r="U35" s="31" t="str">
        <f>'步驟1. 先填【114-1申請總表】第8列之B欄至CN欄'!CQ37</f>
        <v/>
      </c>
      <c r="V35" s="31">
        <v>0</v>
      </c>
      <c r="W35" s="31">
        <v>0</v>
      </c>
      <c r="X35" s="31">
        <v>0</v>
      </c>
      <c r="Y35" s="31">
        <v>0</v>
      </c>
      <c r="Z35" s="31" t="str">
        <f>'步驟1. 先填【114-1申請總表】第8列之B欄至CN欄'!CV37</f>
        <v/>
      </c>
      <c r="AA35" s="31">
        <v>0</v>
      </c>
      <c r="AB35" s="31">
        <v>0</v>
      </c>
      <c r="AC35" s="35">
        <v>0</v>
      </c>
      <c r="AD35" s="31">
        <f t="shared" si="0"/>
        <v>0</v>
      </c>
      <c r="AE35" s="34"/>
    </row>
    <row r="36" spans="1:31" s="17" customFormat="1" ht="79.95" customHeight="1">
      <c r="A36" s="28" t="str">
        <f t="shared" si="1"/>
        <v>114學年度第二學期</v>
      </c>
      <c r="B36" s="27">
        <f>'步驟1. 先填【114-1申請總表】第8列之B欄至CN欄'!B38</f>
        <v>0</v>
      </c>
      <c r="C36" s="28">
        <f>'步驟1. 先填【114-1申請總表】第8列之B欄至CN欄'!C38</f>
        <v>0</v>
      </c>
      <c r="D36" s="43" t="str">
        <f>'114-1合格者清冊(已保護儲存格)'!D36</f>
        <v>31</v>
      </c>
      <c r="E36" s="29">
        <f>'步驟1. 先填【114-1申請總表】第8列之B欄至CN欄'!E38</f>
        <v>0</v>
      </c>
      <c r="F36" s="51" t="s">
        <v>309</v>
      </c>
      <c r="G36" s="29">
        <f>'步驟1. 先填【114-1申請總表】第8列之B欄至CN欄'!G38</f>
        <v>0</v>
      </c>
      <c r="H36" s="29">
        <f>'步驟1. 先填【114-1申請總表】第8列之B欄至CN欄'!H38</f>
        <v>0</v>
      </c>
      <c r="I36" s="45">
        <f>'步驟1. 先填【114-1申請總表】第8列之B欄至CN欄'!I38</f>
        <v>0</v>
      </c>
      <c r="J36" s="29">
        <f>'步驟1. 先填【114-1申請總表】第8列之B欄至CN欄'!J38</f>
        <v>0</v>
      </c>
      <c r="K36" s="29">
        <f>'步驟1. 先填【114-1申請總表】第8列之B欄至CN欄'!K38</f>
        <v>0</v>
      </c>
      <c r="L36" s="29">
        <f>'步驟1. 先填【114-1申請總表】第8列之B欄至CN欄'!L38</f>
        <v>0</v>
      </c>
      <c r="M36" s="30">
        <f>'步驟1. 先填【114-1申請總表】第8列之B欄至CN欄'!M38</f>
        <v>0</v>
      </c>
      <c r="N36" s="29">
        <f>'步驟1. 先填【114-1申請總表】第8列之B欄至CN欄'!N38</f>
        <v>0</v>
      </c>
      <c r="O36" s="29" t="str">
        <f>'步驟1. 先填【114-1申請總表】第8列之B欄至CN欄'!O38</f>
        <v>XX縣XX鄉XX村XX鄰XX路XX號XX樓</v>
      </c>
      <c r="P36" s="29">
        <f>'步驟1. 先填【114-1申請總表】第8列之B欄至CN欄'!CL38</f>
        <v>0</v>
      </c>
      <c r="Q36" s="29">
        <f>'步驟1. 先填【114-1申請總表】第8列之B欄至CN欄'!CM38</f>
        <v>0</v>
      </c>
      <c r="R36" s="29">
        <f>'步驟1. 先填【114-1申請總表】第8列之B欄至CN欄'!CO38</f>
        <v>0</v>
      </c>
      <c r="S36" s="29" t="str">
        <f>'步驟1. 先填【114-1申請總表】第8列之B欄至CN欄'!CP38</f>
        <v>7000021</v>
      </c>
      <c r="T36" s="29">
        <f>'步驟1. 先填【114-1申請總表】第8列之B欄至CN欄'!CN38</f>
        <v>0</v>
      </c>
      <c r="U36" s="31" t="str">
        <f>'步驟1. 先填【114-1申請總表】第8列之B欄至CN欄'!CQ38</f>
        <v/>
      </c>
      <c r="V36" s="31">
        <v>0</v>
      </c>
      <c r="W36" s="31">
        <v>0</v>
      </c>
      <c r="X36" s="31">
        <v>0</v>
      </c>
      <c r="Y36" s="31">
        <v>0</v>
      </c>
      <c r="Z36" s="31" t="str">
        <f>'步驟1. 先填【114-1申請總表】第8列之B欄至CN欄'!CV38</f>
        <v/>
      </c>
      <c r="AA36" s="31">
        <v>0</v>
      </c>
      <c r="AB36" s="31">
        <v>0</v>
      </c>
      <c r="AC36" s="35">
        <v>0</v>
      </c>
      <c r="AD36" s="31">
        <f t="shared" si="0"/>
        <v>0</v>
      </c>
      <c r="AE36" s="34"/>
    </row>
    <row r="37" spans="1:31" s="17" customFormat="1" ht="79.95" customHeight="1">
      <c r="A37" s="28" t="str">
        <f t="shared" si="1"/>
        <v>114學年度第二學期</v>
      </c>
      <c r="B37" s="27">
        <f>'步驟1. 先填【114-1申請總表】第8列之B欄至CN欄'!B39</f>
        <v>0</v>
      </c>
      <c r="C37" s="28">
        <f>'步驟1. 先填【114-1申請總表】第8列之B欄至CN欄'!C39</f>
        <v>0</v>
      </c>
      <c r="D37" s="43" t="str">
        <f>'114-1合格者清冊(已保護儲存格)'!D37</f>
        <v>32</v>
      </c>
      <c r="E37" s="29">
        <f>'步驟1. 先填【114-1申請總表】第8列之B欄至CN欄'!E39</f>
        <v>0</v>
      </c>
      <c r="F37" s="51" t="s">
        <v>309</v>
      </c>
      <c r="G37" s="29">
        <f>'步驟1. 先填【114-1申請總表】第8列之B欄至CN欄'!G39</f>
        <v>0</v>
      </c>
      <c r="H37" s="29">
        <f>'步驟1. 先填【114-1申請總表】第8列之B欄至CN欄'!H39</f>
        <v>0</v>
      </c>
      <c r="I37" s="45">
        <f>'步驟1. 先填【114-1申請總表】第8列之B欄至CN欄'!I39</f>
        <v>0</v>
      </c>
      <c r="J37" s="29">
        <f>'步驟1. 先填【114-1申請總表】第8列之B欄至CN欄'!J39</f>
        <v>0</v>
      </c>
      <c r="K37" s="29">
        <f>'步驟1. 先填【114-1申請總表】第8列之B欄至CN欄'!K39</f>
        <v>0</v>
      </c>
      <c r="L37" s="29">
        <f>'步驟1. 先填【114-1申請總表】第8列之B欄至CN欄'!L39</f>
        <v>0</v>
      </c>
      <c r="M37" s="30">
        <f>'步驟1. 先填【114-1申請總表】第8列之B欄至CN欄'!M39</f>
        <v>0</v>
      </c>
      <c r="N37" s="29">
        <f>'步驟1. 先填【114-1申請總表】第8列之B欄至CN欄'!N39</f>
        <v>0</v>
      </c>
      <c r="O37" s="29" t="str">
        <f>'步驟1. 先填【114-1申請總表】第8列之B欄至CN欄'!O39</f>
        <v>XX縣XX鄉XX村XX鄰XX路XX號XX樓</v>
      </c>
      <c r="P37" s="29">
        <f>'步驟1. 先填【114-1申請總表】第8列之B欄至CN欄'!CL39</f>
        <v>0</v>
      </c>
      <c r="Q37" s="29">
        <f>'步驟1. 先填【114-1申請總表】第8列之B欄至CN欄'!CM39</f>
        <v>0</v>
      </c>
      <c r="R37" s="29">
        <f>'步驟1. 先填【114-1申請總表】第8列之B欄至CN欄'!CO39</f>
        <v>0</v>
      </c>
      <c r="S37" s="29" t="str">
        <f>'步驟1. 先填【114-1申請總表】第8列之B欄至CN欄'!CP39</f>
        <v>7000021</v>
      </c>
      <c r="T37" s="29">
        <f>'步驟1. 先填【114-1申請總表】第8列之B欄至CN欄'!CN39</f>
        <v>0</v>
      </c>
      <c r="U37" s="31" t="str">
        <f>'步驟1. 先填【114-1申請總表】第8列之B欄至CN欄'!CQ39</f>
        <v/>
      </c>
      <c r="V37" s="31">
        <v>0</v>
      </c>
      <c r="W37" s="31">
        <v>0</v>
      </c>
      <c r="X37" s="31">
        <v>0</v>
      </c>
      <c r="Y37" s="31">
        <v>0</v>
      </c>
      <c r="Z37" s="31" t="str">
        <f>'步驟1. 先填【114-1申請總表】第8列之B欄至CN欄'!CV39</f>
        <v/>
      </c>
      <c r="AA37" s="31">
        <v>0</v>
      </c>
      <c r="AB37" s="31">
        <v>0</v>
      </c>
      <c r="AC37" s="35">
        <v>0</v>
      </c>
      <c r="AD37" s="31">
        <f t="shared" si="0"/>
        <v>0</v>
      </c>
      <c r="AE37" s="34"/>
    </row>
    <row r="38" spans="1:31" s="17" customFormat="1" ht="79.95" customHeight="1">
      <c r="A38" s="28" t="str">
        <f t="shared" si="1"/>
        <v>114學年度第二學期</v>
      </c>
      <c r="B38" s="27">
        <f>'步驟1. 先填【114-1申請總表】第8列之B欄至CN欄'!B40</f>
        <v>0</v>
      </c>
      <c r="C38" s="28">
        <f>'步驟1. 先填【114-1申請總表】第8列之B欄至CN欄'!C40</f>
        <v>0</v>
      </c>
      <c r="D38" s="43" t="str">
        <f>'114-1合格者清冊(已保護儲存格)'!D38</f>
        <v>33</v>
      </c>
      <c r="E38" s="29">
        <f>'步驟1. 先填【114-1申請總表】第8列之B欄至CN欄'!E40</f>
        <v>0</v>
      </c>
      <c r="F38" s="51" t="s">
        <v>309</v>
      </c>
      <c r="G38" s="29">
        <f>'步驟1. 先填【114-1申請總表】第8列之B欄至CN欄'!G40</f>
        <v>0</v>
      </c>
      <c r="H38" s="29">
        <f>'步驟1. 先填【114-1申請總表】第8列之B欄至CN欄'!H40</f>
        <v>0</v>
      </c>
      <c r="I38" s="45">
        <f>'步驟1. 先填【114-1申請總表】第8列之B欄至CN欄'!I40</f>
        <v>0</v>
      </c>
      <c r="J38" s="29">
        <f>'步驟1. 先填【114-1申請總表】第8列之B欄至CN欄'!J40</f>
        <v>0</v>
      </c>
      <c r="K38" s="29">
        <f>'步驟1. 先填【114-1申請總表】第8列之B欄至CN欄'!K40</f>
        <v>0</v>
      </c>
      <c r="L38" s="29">
        <f>'步驟1. 先填【114-1申請總表】第8列之B欄至CN欄'!L40</f>
        <v>0</v>
      </c>
      <c r="M38" s="30">
        <f>'步驟1. 先填【114-1申請總表】第8列之B欄至CN欄'!M40</f>
        <v>0</v>
      </c>
      <c r="N38" s="29">
        <f>'步驟1. 先填【114-1申請總表】第8列之B欄至CN欄'!N40</f>
        <v>0</v>
      </c>
      <c r="O38" s="29" t="str">
        <f>'步驟1. 先填【114-1申請總表】第8列之B欄至CN欄'!O40</f>
        <v>XX縣XX鄉XX村XX鄰XX路XX號XX樓</v>
      </c>
      <c r="P38" s="29">
        <f>'步驟1. 先填【114-1申請總表】第8列之B欄至CN欄'!CL40</f>
        <v>0</v>
      </c>
      <c r="Q38" s="29">
        <f>'步驟1. 先填【114-1申請總表】第8列之B欄至CN欄'!CM40</f>
        <v>0</v>
      </c>
      <c r="R38" s="29">
        <f>'步驟1. 先填【114-1申請總表】第8列之B欄至CN欄'!CO40</f>
        <v>0</v>
      </c>
      <c r="S38" s="29" t="str">
        <f>'步驟1. 先填【114-1申請總表】第8列之B欄至CN欄'!CP40</f>
        <v>7000021</v>
      </c>
      <c r="T38" s="29">
        <f>'步驟1. 先填【114-1申請總表】第8列之B欄至CN欄'!CN40</f>
        <v>0</v>
      </c>
      <c r="U38" s="31" t="str">
        <f>'步驟1. 先填【114-1申請總表】第8列之B欄至CN欄'!CQ40</f>
        <v/>
      </c>
      <c r="V38" s="31">
        <v>0</v>
      </c>
      <c r="W38" s="31">
        <v>0</v>
      </c>
      <c r="X38" s="31">
        <v>0</v>
      </c>
      <c r="Y38" s="31">
        <v>0</v>
      </c>
      <c r="Z38" s="31" t="str">
        <f>'步驟1. 先填【114-1申請總表】第8列之B欄至CN欄'!CV40</f>
        <v/>
      </c>
      <c r="AA38" s="31">
        <v>0</v>
      </c>
      <c r="AB38" s="31">
        <v>0</v>
      </c>
      <c r="AC38" s="35">
        <v>0</v>
      </c>
      <c r="AD38" s="31">
        <f t="shared" si="0"/>
        <v>0</v>
      </c>
      <c r="AE38" s="34"/>
    </row>
    <row r="39" spans="1:31" s="17" customFormat="1" ht="79.95" customHeight="1">
      <c r="A39" s="28" t="str">
        <f t="shared" si="1"/>
        <v>114學年度第二學期</v>
      </c>
      <c r="B39" s="27">
        <f>'步驟1. 先填【114-1申請總表】第8列之B欄至CN欄'!B41</f>
        <v>0</v>
      </c>
      <c r="C39" s="28">
        <f>'步驟1. 先填【114-1申請總表】第8列之B欄至CN欄'!C41</f>
        <v>0</v>
      </c>
      <c r="D39" s="43" t="str">
        <f>'114-1合格者清冊(已保護儲存格)'!D39</f>
        <v>34</v>
      </c>
      <c r="E39" s="29">
        <f>'步驟1. 先填【114-1申請總表】第8列之B欄至CN欄'!E41</f>
        <v>0</v>
      </c>
      <c r="F39" s="51" t="s">
        <v>309</v>
      </c>
      <c r="G39" s="29">
        <f>'步驟1. 先填【114-1申請總表】第8列之B欄至CN欄'!G41</f>
        <v>0</v>
      </c>
      <c r="H39" s="29">
        <f>'步驟1. 先填【114-1申請總表】第8列之B欄至CN欄'!H41</f>
        <v>0</v>
      </c>
      <c r="I39" s="45">
        <f>'步驟1. 先填【114-1申請總表】第8列之B欄至CN欄'!I41</f>
        <v>0</v>
      </c>
      <c r="J39" s="29">
        <f>'步驟1. 先填【114-1申請總表】第8列之B欄至CN欄'!J41</f>
        <v>0</v>
      </c>
      <c r="K39" s="29">
        <f>'步驟1. 先填【114-1申請總表】第8列之B欄至CN欄'!K41</f>
        <v>0</v>
      </c>
      <c r="L39" s="29">
        <f>'步驟1. 先填【114-1申請總表】第8列之B欄至CN欄'!L41</f>
        <v>0</v>
      </c>
      <c r="M39" s="30">
        <f>'步驟1. 先填【114-1申請總表】第8列之B欄至CN欄'!M41</f>
        <v>0</v>
      </c>
      <c r="N39" s="29">
        <f>'步驟1. 先填【114-1申請總表】第8列之B欄至CN欄'!N41</f>
        <v>0</v>
      </c>
      <c r="O39" s="29" t="str">
        <f>'步驟1. 先填【114-1申請總表】第8列之B欄至CN欄'!O41</f>
        <v>XX縣XX鄉XX村XX鄰XX路XX號XX樓</v>
      </c>
      <c r="P39" s="29">
        <f>'步驟1. 先填【114-1申請總表】第8列之B欄至CN欄'!CL41</f>
        <v>0</v>
      </c>
      <c r="Q39" s="29">
        <f>'步驟1. 先填【114-1申請總表】第8列之B欄至CN欄'!CM41</f>
        <v>0</v>
      </c>
      <c r="R39" s="29">
        <f>'步驟1. 先填【114-1申請總表】第8列之B欄至CN欄'!CO41</f>
        <v>0</v>
      </c>
      <c r="S39" s="29" t="str">
        <f>'步驟1. 先填【114-1申請總表】第8列之B欄至CN欄'!CP41</f>
        <v>7000021</v>
      </c>
      <c r="T39" s="29">
        <f>'步驟1. 先填【114-1申請總表】第8列之B欄至CN欄'!CN41</f>
        <v>0</v>
      </c>
      <c r="U39" s="31" t="str">
        <f>'步驟1. 先填【114-1申請總表】第8列之B欄至CN欄'!CQ41</f>
        <v/>
      </c>
      <c r="V39" s="31">
        <v>0</v>
      </c>
      <c r="W39" s="31">
        <v>0</v>
      </c>
      <c r="X39" s="31">
        <v>0</v>
      </c>
      <c r="Y39" s="31">
        <v>0</v>
      </c>
      <c r="Z39" s="31" t="str">
        <f>'步驟1. 先填【114-1申請總表】第8列之B欄至CN欄'!CV41</f>
        <v/>
      </c>
      <c r="AA39" s="31">
        <v>0</v>
      </c>
      <c r="AB39" s="31">
        <v>0</v>
      </c>
      <c r="AC39" s="35">
        <v>0</v>
      </c>
      <c r="AD39" s="31">
        <f t="shared" si="0"/>
        <v>0</v>
      </c>
      <c r="AE39" s="34"/>
    </row>
    <row r="40" spans="1:31" s="17" customFormat="1" ht="79.95" customHeight="1">
      <c r="A40" s="28" t="str">
        <f t="shared" si="1"/>
        <v>114學年度第二學期</v>
      </c>
      <c r="B40" s="27">
        <f>'步驟1. 先填【114-1申請總表】第8列之B欄至CN欄'!B42</f>
        <v>0</v>
      </c>
      <c r="C40" s="28">
        <f>'步驟1. 先填【114-1申請總表】第8列之B欄至CN欄'!C42</f>
        <v>0</v>
      </c>
      <c r="D40" s="43" t="str">
        <f>'114-1合格者清冊(已保護儲存格)'!D40</f>
        <v>35</v>
      </c>
      <c r="E40" s="29">
        <f>'步驟1. 先填【114-1申請總表】第8列之B欄至CN欄'!E42</f>
        <v>0</v>
      </c>
      <c r="F40" s="51" t="s">
        <v>309</v>
      </c>
      <c r="G40" s="29">
        <f>'步驟1. 先填【114-1申請總表】第8列之B欄至CN欄'!G42</f>
        <v>0</v>
      </c>
      <c r="H40" s="29">
        <f>'步驟1. 先填【114-1申請總表】第8列之B欄至CN欄'!H42</f>
        <v>0</v>
      </c>
      <c r="I40" s="45">
        <f>'步驟1. 先填【114-1申請總表】第8列之B欄至CN欄'!I42</f>
        <v>0</v>
      </c>
      <c r="J40" s="29">
        <f>'步驟1. 先填【114-1申請總表】第8列之B欄至CN欄'!J42</f>
        <v>0</v>
      </c>
      <c r="K40" s="29">
        <f>'步驟1. 先填【114-1申請總表】第8列之B欄至CN欄'!K42</f>
        <v>0</v>
      </c>
      <c r="L40" s="29">
        <f>'步驟1. 先填【114-1申請總表】第8列之B欄至CN欄'!L42</f>
        <v>0</v>
      </c>
      <c r="M40" s="30">
        <f>'步驟1. 先填【114-1申請總表】第8列之B欄至CN欄'!M42</f>
        <v>0</v>
      </c>
      <c r="N40" s="29">
        <f>'步驟1. 先填【114-1申請總表】第8列之B欄至CN欄'!N42</f>
        <v>0</v>
      </c>
      <c r="O40" s="29" t="str">
        <f>'步驟1. 先填【114-1申請總表】第8列之B欄至CN欄'!O42</f>
        <v>XX縣XX鄉XX村XX鄰XX路XX號XX樓</v>
      </c>
      <c r="P40" s="29">
        <f>'步驟1. 先填【114-1申請總表】第8列之B欄至CN欄'!CL42</f>
        <v>0</v>
      </c>
      <c r="Q40" s="29">
        <f>'步驟1. 先填【114-1申請總表】第8列之B欄至CN欄'!CM42</f>
        <v>0</v>
      </c>
      <c r="R40" s="29">
        <f>'步驟1. 先填【114-1申請總表】第8列之B欄至CN欄'!CO42</f>
        <v>0</v>
      </c>
      <c r="S40" s="29" t="str">
        <f>'步驟1. 先填【114-1申請總表】第8列之B欄至CN欄'!CP42</f>
        <v>7000021</v>
      </c>
      <c r="T40" s="29">
        <f>'步驟1. 先填【114-1申請總表】第8列之B欄至CN欄'!CN42</f>
        <v>0</v>
      </c>
      <c r="U40" s="31" t="str">
        <f>'步驟1. 先填【114-1申請總表】第8列之B欄至CN欄'!CQ42</f>
        <v/>
      </c>
      <c r="V40" s="31">
        <v>0</v>
      </c>
      <c r="W40" s="31">
        <v>0</v>
      </c>
      <c r="X40" s="31">
        <v>0</v>
      </c>
      <c r="Y40" s="31">
        <v>0</v>
      </c>
      <c r="Z40" s="31" t="str">
        <f>'步驟1. 先填【114-1申請總表】第8列之B欄至CN欄'!CV42</f>
        <v/>
      </c>
      <c r="AA40" s="31">
        <v>0</v>
      </c>
      <c r="AB40" s="31">
        <v>0</v>
      </c>
      <c r="AC40" s="35">
        <v>0</v>
      </c>
      <c r="AD40" s="31">
        <f t="shared" si="0"/>
        <v>0</v>
      </c>
      <c r="AE40" s="34"/>
    </row>
    <row r="41" spans="1:31" s="17" customFormat="1" ht="79.95" customHeight="1">
      <c r="A41" s="28" t="str">
        <f t="shared" si="1"/>
        <v>114學年度第二學期</v>
      </c>
      <c r="B41" s="27">
        <f>'步驟1. 先填【114-1申請總表】第8列之B欄至CN欄'!B43</f>
        <v>0</v>
      </c>
      <c r="C41" s="28">
        <f>'步驟1. 先填【114-1申請總表】第8列之B欄至CN欄'!C43</f>
        <v>0</v>
      </c>
      <c r="D41" s="43" t="str">
        <f>'114-1合格者清冊(已保護儲存格)'!D41</f>
        <v>36</v>
      </c>
      <c r="E41" s="29">
        <f>'步驟1. 先填【114-1申請總表】第8列之B欄至CN欄'!E43</f>
        <v>0</v>
      </c>
      <c r="F41" s="51" t="s">
        <v>309</v>
      </c>
      <c r="G41" s="29">
        <f>'步驟1. 先填【114-1申請總表】第8列之B欄至CN欄'!G43</f>
        <v>0</v>
      </c>
      <c r="H41" s="29">
        <f>'步驟1. 先填【114-1申請總表】第8列之B欄至CN欄'!H43</f>
        <v>0</v>
      </c>
      <c r="I41" s="45">
        <f>'步驟1. 先填【114-1申請總表】第8列之B欄至CN欄'!I43</f>
        <v>0</v>
      </c>
      <c r="J41" s="29">
        <f>'步驟1. 先填【114-1申請總表】第8列之B欄至CN欄'!J43</f>
        <v>0</v>
      </c>
      <c r="K41" s="29">
        <f>'步驟1. 先填【114-1申請總表】第8列之B欄至CN欄'!K43</f>
        <v>0</v>
      </c>
      <c r="L41" s="29">
        <f>'步驟1. 先填【114-1申請總表】第8列之B欄至CN欄'!L43</f>
        <v>0</v>
      </c>
      <c r="M41" s="30">
        <f>'步驟1. 先填【114-1申請總表】第8列之B欄至CN欄'!M43</f>
        <v>0</v>
      </c>
      <c r="N41" s="29">
        <f>'步驟1. 先填【114-1申請總表】第8列之B欄至CN欄'!N43</f>
        <v>0</v>
      </c>
      <c r="O41" s="29" t="str">
        <f>'步驟1. 先填【114-1申請總表】第8列之B欄至CN欄'!O43</f>
        <v>XX縣XX鄉XX村XX鄰XX路XX號XX樓</v>
      </c>
      <c r="P41" s="29">
        <f>'步驟1. 先填【114-1申請總表】第8列之B欄至CN欄'!CL43</f>
        <v>0</v>
      </c>
      <c r="Q41" s="29">
        <f>'步驟1. 先填【114-1申請總表】第8列之B欄至CN欄'!CM43</f>
        <v>0</v>
      </c>
      <c r="R41" s="29">
        <f>'步驟1. 先填【114-1申請總表】第8列之B欄至CN欄'!CO43</f>
        <v>0</v>
      </c>
      <c r="S41" s="29" t="str">
        <f>'步驟1. 先填【114-1申請總表】第8列之B欄至CN欄'!CP43</f>
        <v>7000021</v>
      </c>
      <c r="T41" s="29">
        <f>'步驟1. 先填【114-1申請總表】第8列之B欄至CN欄'!CN43</f>
        <v>0</v>
      </c>
      <c r="U41" s="31" t="str">
        <f>'步驟1. 先填【114-1申請總表】第8列之B欄至CN欄'!CQ43</f>
        <v/>
      </c>
      <c r="V41" s="31">
        <v>0</v>
      </c>
      <c r="W41" s="31">
        <v>0</v>
      </c>
      <c r="X41" s="31">
        <v>0</v>
      </c>
      <c r="Y41" s="31">
        <v>0</v>
      </c>
      <c r="Z41" s="31" t="str">
        <f>'步驟1. 先填【114-1申請總表】第8列之B欄至CN欄'!CV43</f>
        <v/>
      </c>
      <c r="AA41" s="31">
        <v>0</v>
      </c>
      <c r="AB41" s="31">
        <v>0</v>
      </c>
      <c r="AC41" s="35">
        <v>0</v>
      </c>
      <c r="AD41" s="31">
        <f t="shared" si="0"/>
        <v>0</v>
      </c>
      <c r="AE41" s="34"/>
    </row>
    <row r="42" spans="1:31" s="17" customFormat="1" ht="79.95" customHeight="1">
      <c r="A42" s="28" t="str">
        <f t="shared" si="1"/>
        <v>114學年度第二學期</v>
      </c>
      <c r="B42" s="27">
        <f>'步驟1. 先填【114-1申請總表】第8列之B欄至CN欄'!B44</f>
        <v>0</v>
      </c>
      <c r="C42" s="28">
        <f>'步驟1. 先填【114-1申請總表】第8列之B欄至CN欄'!C44</f>
        <v>0</v>
      </c>
      <c r="D42" s="43" t="str">
        <f>'114-1合格者清冊(已保護儲存格)'!D42</f>
        <v>37</v>
      </c>
      <c r="E42" s="29">
        <f>'步驟1. 先填【114-1申請總表】第8列之B欄至CN欄'!E44</f>
        <v>0</v>
      </c>
      <c r="F42" s="51" t="s">
        <v>309</v>
      </c>
      <c r="G42" s="29">
        <f>'步驟1. 先填【114-1申請總表】第8列之B欄至CN欄'!G44</f>
        <v>0</v>
      </c>
      <c r="H42" s="29">
        <f>'步驟1. 先填【114-1申請總表】第8列之B欄至CN欄'!H44</f>
        <v>0</v>
      </c>
      <c r="I42" s="45">
        <f>'步驟1. 先填【114-1申請總表】第8列之B欄至CN欄'!I44</f>
        <v>0</v>
      </c>
      <c r="J42" s="29">
        <f>'步驟1. 先填【114-1申請總表】第8列之B欄至CN欄'!J44</f>
        <v>0</v>
      </c>
      <c r="K42" s="29">
        <f>'步驟1. 先填【114-1申請總表】第8列之B欄至CN欄'!K44</f>
        <v>0</v>
      </c>
      <c r="L42" s="29">
        <f>'步驟1. 先填【114-1申請總表】第8列之B欄至CN欄'!L44</f>
        <v>0</v>
      </c>
      <c r="M42" s="30">
        <f>'步驟1. 先填【114-1申請總表】第8列之B欄至CN欄'!M44</f>
        <v>0</v>
      </c>
      <c r="N42" s="29">
        <f>'步驟1. 先填【114-1申請總表】第8列之B欄至CN欄'!N44</f>
        <v>0</v>
      </c>
      <c r="O42" s="29" t="str">
        <f>'步驟1. 先填【114-1申請總表】第8列之B欄至CN欄'!O44</f>
        <v>XX縣XX鄉XX村XX鄰XX路XX號XX樓</v>
      </c>
      <c r="P42" s="29">
        <f>'步驟1. 先填【114-1申請總表】第8列之B欄至CN欄'!CL44</f>
        <v>0</v>
      </c>
      <c r="Q42" s="29">
        <f>'步驟1. 先填【114-1申請總表】第8列之B欄至CN欄'!CM44</f>
        <v>0</v>
      </c>
      <c r="R42" s="29">
        <f>'步驟1. 先填【114-1申請總表】第8列之B欄至CN欄'!CO44</f>
        <v>0</v>
      </c>
      <c r="S42" s="29" t="str">
        <f>'步驟1. 先填【114-1申請總表】第8列之B欄至CN欄'!CP44</f>
        <v>7000021</v>
      </c>
      <c r="T42" s="29">
        <f>'步驟1. 先填【114-1申請總表】第8列之B欄至CN欄'!CN44</f>
        <v>0</v>
      </c>
      <c r="U42" s="31" t="str">
        <f>'步驟1. 先填【114-1申請總表】第8列之B欄至CN欄'!CQ44</f>
        <v/>
      </c>
      <c r="V42" s="31">
        <v>0</v>
      </c>
      <c r="W42" s="31">
        <v>0</v>
      </c>
      <c r="X42" s="31">
        <v>0</v>
      </c>
      <c r="Y42" s="31">
        <v>0</v>
      </c>
      <c r="Z42" s="31" t="str">
        <f>'步驟1. 先填【114-1申請總表】第8列之B欄至CN欄'!CV44</f>
        <v/>
      </c>
      <c r="AA42" s="31">
        <v>0</v>
      </c>
      <c r="AB42" s="31">
        <v>0</v>
      </c>
      <c r="AC42" s="35">
        <v>0</v>
      </c>
      <c r="AD42" s="31">
        <f t="shared" si="0"/>
        <v>0</v>
      </c>
      <c r="AE42" s="34"/>
    </row>
    <row r="43" spans="1:31" s="17" customFormat="1" ht="79.95" customHeight="1">
      <c r="A43" s="28" t="str">
        <f t="shared" si="1"/>
        <v>114學年度第二學期</v>
      </c>
      <c r="B43" s="27">
        <f>'步驟1. 先填【114-1申請總表】第8列之B欄至CN欄'!B45</f>
        <v>0</v>
      </c>
      <c r="C43" s="28">
        <f>'步驟1. 先填【114-1申請總表】第8列之B欄至CN欄'!C45</f>
        <v>0</v>
      </c>
      <c r="D43" s="43" t="str">
        <f>'114-1合格者清冊(已保護儲存格)'!D43</f>
        <v>38</v>
      </c>
      <c r="E43" s="29">
        <f>'步驟1. 先填【114-1申請總表】第8列之B欄至CN欄'!E45</f>
        <v>0</v>
      </c>
      <c r="F43" s="51" t="s">
        <v>309</v>
      </c>
      <c r="G43" s="29">
        <f>'步驟1. 先填【114-1申請總表】第8列之B欄至CN欄'!G45</f>
        <v>0</v>
      </c>
      <c r="H43" s="29">
        <f>'步驟1. 先填【114-1申請總表】第8列之B欄至CN欄'!H45</f>
        <v>0</v>
      </c>
      <c r="I43" s="45">
        <f>'步驟1. 先填【114-1申請總表】第8列之B欄至CN欄'!I45</f>
        <v>0</v>
      </c>
      <c r="J43" s="29">
        <f>'步驟1. 先填【114-1申請總表】第8列之B欄至CN欄'!J45</f>
        <v>0</v>
      </c>
      <c r="K43" s="29">
        <f>'步驟1. 先填【114-1申請總表】第8列之B欄至CN欄'!K45</f>
        <v>0</v>
      </c>
      <c r="L43" s="29">
        <f>'步驟1. 先填【114-1申請總表】第8列之B欄至CN欄'!L45</f>
        <v>0</v>
      </c>
      <c r="M43" s="30">
        <f>'步驟1. 先填【114-1申請總表】第8列之B欄至CN欄'!M45</f>
        <v>0</v>
      </c>
      <c r="N43" s="29">
        <f>'步驟1. 先填【114-1申請總表】第8列之B欄至CN欄'!N45</f>
        <v>0</v>
      </c>
      <c r="O43" s="29" t="str">
        <f>'步驟1. 先填【114-1申請總表】第8列之B欄至CN欄'!O45</f>
        <v>XX縣XX鄉XX村XX鄰XX路XX號XX樓</v>
      </c>
      <c r="P43" s="29">
        <f>'步驟1. 先填【114-1申請總表】第8列之B欄至CN欄'!CL45</f>
        <v>0</v>
      </c>
      <c r="Q43" s="29">
        <f>'步驟1. 先填【114-1申請總表】第8列之B欄至CN欄'!CM45</f>
        <v>0</v>
      </c>
      <c r="R43" s="29">
        <f>'步驟1. 先填【114-1申請總表】第8列之B欄至CN欄'!CO45</f>
        <v>0</v>
      </c>
      <c r="S43" s="29" t="str">
        <f>'步驟1. 先填【114-1申請總表】第8列之B欄至CN欄'!CP45</f>
        <v>7000021</v>
      </c>
      <c r="T43" s="29">
        <f>'步驟1. 先填【114-1申請總表】第8列之B欄至CN欄'!CN45</f>
        <v>0</v>
      </c>
      <c r="U43" s="31" t="str">
        <f>'步驟1. 先填【114-1申請總表】第8列之B欄至CN欄'!CQ45</f>
        <v/>
      </c>
      <c r="V43" s="31">
        <v>0</v>
      </c>
      <c r="W43" s="31">
        <v>0</v>
      </c>
      <c r="X43" s="31">
        <v>0</v>
      </c>
      <c r="Y43" s="31">
        <v>0</v>
      </c>
      <c r="Z43" s="31" t="str">
        <f>'步驟1. 先填【114-1申請總表】第8列之B欄至CN欄'!CV45</f>
        <v/>
      </c>
      <c r="AA43" s="31">
        <v>0</v>
      </c>
      <c r="AB43" s="31">
        <v>0</v>
      </c>
      <c r="AC43" s="35">
        <v>0</v>
      </c>
      <c r="AD43" s="31">
        <f t="shared" si="0"/>
        <v>0</v>
      </c>
      <c r="AE43" s="34"/>
    </row>
    <row r="44" spans="1:31" s="17" customFormat="1" ht="79.95" customHeight="1">
      <c r="A44" s="28" t="str">
        <f t="shared" si="1"/>
        <v>114學年度第二學期</v>
      </c>
      <c r="B44" s="27">
        <f>'步驟1. 先填【114-1申請總表】第8列之B欄至CN欄'!B46</f>
        <v>0</v>
      </c>
      <c r="C44" s="28">
        <f>'步驟1. 先填【114-1申請總表】第8列之B欄至CN欄'!C46</f>
        <v>0</v>
      </c>
      <c r="D44" s="43" t="str">
        <f>'114-1合格者清冊(已保護儲存格)'!D44</f>
        <v>39</v>
      </c>
      <c r="E44" s="29">
        <f>'步驟1. 先填【114-1申請總表】第8列之B欄至CN欄'!E46</f>
        <v>0</v>
      </c>
      <c r="F44" s="51" t="s">
        <v>309</v>
      </c>
      <c r="G44" s="29">
        <f>'步驟1. 先填【114-1申請總表】第8列之B欄至CN欄'!G46</f>
        <v>0</v>
      </c>
      <c r="H44" s="29">
        <f>'步驟1. 先填【114-1申請總表】第8列之B欄至CN欄'!H46</f>
        <v>0</v>
      </c>
      <c r="I44" s="45">
        <f>'步驟1. 先填【114-1申請總表】第8列之B欄至CN欄'!I46</f>
        <v>0</v>
      </c>
      <c r="J44" s="29">
        <f>'步驟1. 先填【114-1申請總表】第8列之B欄至CN欄'!J46</f>
        <v>0</v>
      </c>
      <c r="K44" s="29">
        <f>'步驟1. 先填【114-1申請總表】第8列之B欄至CN欄'!K46</f>
        <v>0</v>
      </c>
      <c r="L44" s="29">
        <f>'步驟1. 先填【114-1申請總表】第8列之B欄至CN欄'!L46</f>
        <v>0</v>
      </c>
      <c r="M44" s="30">
        <f>'步驟1. 先填【114-1申請總表】第8列之B欄至CN欄'!M46</f>
        <v>0</v>
      </c>
      <c r="N44" s="29">
        <f>'步驟1. 先填【114-1申請總表】第8列之B欄至CN欄'!N46</f>
        <v>0</v>
      </c>
      <c r="O44" s="29" t="str">
        <f>'步驟1. 先填【114-1申請總表】第8列之B欄至CN欄'!O46</f>
        <v>XX縣XX鄉XX村XX鄰XX路XX號XX樓</v>
      </c>
      <c r="P44" s="29">
        <f>'步驟1. 先填【114-1申請總表】第8列之B欄至CN欄'!CL46</f>
        <v>0</v>
      </c>
      <c r="Q44" s="29">
        <f>'步驟1. 先填【114-1申請總表】第8列之B欄至CN欄'!CM46</f>
        <v>0</v>
      </c>
      <c r="R44" s="29">
        <f>'步驟1. 先填【114-1申請總表】第8列之B欄至CN欄'!CO46</f>
        <v>0</v>
      </c>
      <c r="S44" s="29" t="str">
        <f>'步驟1. 先填【114-1申請總表】第8列之B欄至CN欄'!CP46</f>
        <v>7000021</v>
      </c>
      <c r="T44" s="29">
        <f>'步驟1. 先填【114-1申請總表】第8列之B欄至CN欄'!CN46</f>
        <v>0</v>
      </c>
      <c r="U44" s="31" t="str">
        <f>'步驟1. 先填【114-1申請總表】第8列之B欄至CN欄'!CQ46</f>
        <v/>
      </c>
      <c r="V44" s="31">
        <v>0</v>
      </c>
      <c r="W44" s="31">
        <v>0</v>
      </c>
      <c r="X44" s="31">
        <v>0</v>
      </c>
      <c r="Y44" s="31">
        <v>0</v>
      </c>
      <c r="Z44" s="31" t="str">
        <f>'步驟1. 先填【114-1申請總表】第8列之B欄至CN欄'!CV46</f>
        <v/>
      </c>
      <c r="AA44" s="31">
        <v>0</v>
      </c>
      <c r="AB44" s="31">
        <v>0</v>
      </c>
      <c r="AC44" s="35">
        <v>0</v>
      </c>
      <c r="AD44" s="31">
        <f t="shared" si="0"/>
        <v>0</v>
      </c>
      <c r="AE44" s="34"/>
    </row>
    <row r="45" spans="1:31" s="17" customFormat="1" ht="79.95" customHeight="1">
      <c r="A45" s="28" t="str">
        <f t="shared" si="1"/>
        <v>114學年度第二學期</v>
      </c>
      <c r="B45" s="27">
        <f>'步驟1. 先填【114-1申請總表】第8列之B欄至CN欄'!B47</f>
        <v>0</v>
      </c>
      <c r="C45" s="28">
        <f>'步驟1. 先填【114-1申請總表】第8列之B欄至CN欄'!C47</f>
        <v>0</v>
      </c>
      <c r="D45" s="43" t="str">
        <f>'114-1合格者清冊(已保護儲存格)'!D45</f>
        <v>40</v>
      </c>
      <c r="E45" s="29">
        <f>'步驟1. 先填【114-1申請總表】第8列之B欄至CN欄'!E47</f>
        <v>0</v>
      </c>
      <c r="F45" s="51" t="s">
        <v>309</v>
      </c>
      <c r="G45" s="29">
        <f>'步驟1. 先填【114-1申請總表】第8列之B欄至CN欄'!G47</f>
        <v>0</v>
      </c>
      <c r="H45" s="29">
        <f>'步驟1. 先填【114-1申請總表】第8列之B欄至CN欄'!H47</f>
        <v>0</v>
      </c>
      <c r="I45" s="45">
        <f>'步驟1. 先填【114-1申請總表】第8列之B欄至CN欄'!I47</f>
        <v>0</v>
      </c>
      <c r="J45" s="29">
        <f>'步驟1. 先填【114-1申請總表】第8列之B欄至CN欄'!J47</f>
        <v>0</v>
      </c>
      <c r="K45" s="29">
        <f>'步驟1. 先填【114-1申請總表】第8列之B欄至CN欄'!K47</f>
        <v>0</v>
      </c>
      <c r="L45" s="29">
        <f>'步驟1. 先填【114-1申請總表】第8列之B欄至CN欄'!L47</f>
        <v>0</v>
      </c>
      <c r="M45" s="30">
        <f>'步驟1. 先填【114-1申請總表】第8列之B欄至CN欄'!M47</f>
        <v>0</v>
      </c>
      <c r="N45" s="29">
        <f>'步驟1. 先填【114-1申請總表】第8列之B欄至CN欄'!N47</f>
        <v>0</v>
      </c>
      <c r="O45" s="29" t="str">
        <f>'步驟1. 先填【114-1申請總表】第8列之B欄至CN欄'!O47</f>
        <v>XX縣XX鄉XX村XX鄰XX路XX號XX樓</v>
      </c>
      <c r="P45" s="29">
        <f>'步驟1. 先填【114-1申請總表】第8列之B欄至CN欄'!CL47</f>
        <v>0</v>
      </c>
      <c r="Q45" s="29">
        <f>'步驟1. 先填【114-1申請總表】第8列之B欄至CN欄'!CM47</f>
        <v>0</v>
      </c>
      <c r="R45" s="29">
        <f>'步驟1. 先填【114-1申請總表】第8列之B欄至CN欄'!CO47</f>
        <v>0</v>
      </c>
      <c r="S45" s="29" t="str">
        <f>'步驟1. 先填【114-1申請總表】第8列之B欄至CN欄'!CP47</f>
        <v>7000021</v>
      </c>
      <c r="T45" s="29">
        <f>'步驟1. 先填【114-1申請總表】第8列之B欄至CN欄'!CN47</f>
        <v>0</v>
      </c>
      <c r="U45" s="31" t="str">
        <f>'步驟1. 先填【114-1申請總表】第8列之B欄至CN欄'!CQ47</f>
        <v/>
      </c>
      <c r="V45" s="31">
        <v>0</v>
      </c>
      <c r="W45" s="31">
        <v>0</v>
      </c>
      <c r="X45" s="31">
        <v>0</v>
      </c>
      <c r="Y45" s="31">
        <v>0</v>
      </c>
      <c r="Z45" s="31" t="str">
        <f>'步驟1. 先填【114-1申請總表】第8列之B欄至CN欄'!CV47</f>
        <v/>
      </c>
      <c r="AA45" s="31">
        <v>0</v>
      </c>
      <c r="AB45" s="31">
        <v>0</v>
      </c>
      <c r="AC45" s="35">
        <v>0</v>
      </c>
      <c r="AD45" s="31">
        <f t="shared" si="0"/>
        <v>0</v>
      </c>
      <c r="AE45" s="34"/>
    </row>
    <row r="46" spans="1:31" s="17" customFormat="1" ht="79.95" customHeight="1">
      <c r="A46" s="28" t="str">
        <f t="shared" si="1"/>
        <v>114學年度第二學期</v>
      </c>
      <c r="B46" s="27">
        <f>'步驟1. 先填【114-1申請總表】第8列之B欄至CN欄'!B48</f>
        <v>0</v>
      </c>
      <c r="C46" s="28">
        <f>'步驟1. 先填【114-1申請總表】第8列之B欄至CN欄'!C48</f>
        <v>0</v>
      </c>
      <c r="D46" s="43" t="str">
        <f>'114-1合格者清冊(已保護儲存格)'!D46</f>
        <v>41</v>
      </c>
      <c r="E46" s="29">
        <f>'步驟1. 先填【114-1申請總表】第8列之B欄至CN欄'!E48</f>
        <v>0</v>
      </c>
      <c r="F46" s="51" t="s">
        <v>309</v>
      </c>
      <c r="G46" s="29">
        <f>'步驟1. 先填【114-1申請總表】第8列之B欄至CN欄'!G48</f>
        <v>0</v>
      </c>
      <c r="H46" s="29">
        <f>'步驟1. 先填【114-1申請總表】第8列之B欄至CN欄'!H48</f>
        <v>0</v>
      </c>
      <c r="I46" s="45">
        <f>'步驟1. 先填【114-1申請總表】第8列之B欄至CN欄'!I48</f>
        <v>0</v>
      </c>
      <c r="J46" s="29">
        <f>'步驟1. 先填【114-1申請總表】第8列之B欄至CN欄'!J48</f>
        <v>0</v>
      </c>
      <c r="K46" s="29">
        <f>'步驟1. 先填【114-1申請總表】第8列之B欄至CN欄'!K48</f>
        <v>0</v>
      </c>
      <c r="L46" s="29">
        <f>'步驟1. 先填【114-1申請總表】第8列之B欄至CN欄'!L48</f>
        <v>0</v>
      </c>
      <c r="M46" s="30">
        <f>'步驟1. 先填【114-1申請總表】第8列之B欄至CN欄'!M48</f>
        <v>0</v>
      </c>
      <c r="N46" s="29">
        <f>'步驟1. 先填【114-1申請總表】第8列之B欄至CN欄'!N48</f>
        <v>0</v>
      </c>
      <c r="O46" s="29" t="str">
        <f>'步驟1. 先填【114-1申請總表】第8列之B欄至CN欄'!O48</f>
        <v>XX縣XX鄉XX村XX鄰XX路XX號XX樓</v>
      </c>
      <c r="P46" s="29">
        <f>'步驟1. 先填【114-1申請總表】第8列之B欄至CN欄'!CL48</f>
        <v>0</v>
      </c>
      <c r="Q46" s="29">
        <f>'步驟1. 先填【114-1申請總表】第8列之B欄至CN欄'!CM48</f>
        <v>0</v>
      </c>
      <c r="R46" s="29">
        <f>'步驟1. 先填【114-1申請總表】第8列之B欄至CN欄'!CO48</f>
        <v>0</v>
      </c>
      <c r="S46" s="29" t="str">
        <f>'步驟1. 先填【114-1申請總表】第8列之B欄至CN欄'!CP48</f>
        <v>7000021</v>
      </c>
      <c r="T46" s="29">
        <f>'步驟1. 先填【114-1申請總表】第8列之B欄至CN欄'!CN48</f>
        <v>0</v>
      </c>
      <c r="U46" s="31" t="str">
        <f>'步驟1. 先填【114-1申請總表】第8列之B欄至CN欄'!CQ48</f>
        <v/>
      </c>
      <c r="V46" s="31">
        <v>0</v>
      </c>
      <c r="W46" s="31">
        <v>0</v>
      </c>
      <c r="X46" s="31">
        <v>0</v>
      </c>
      <c r="Y46" s="31">
        <v>0</v>
      </c>
      <c r="Z46" s="31" t="str">
        <f>'步驟1. 先填【114-1申請總表】第8列之B欄至CN欄'!CV48</f>
        <v/>
      </c>
      <c r="AA46" s="31">
        <v>0</v>
      </c>
      <c r="AB46" s="31">
        <v>0</v>
      </c>
      <c r="AC46" s="35">
        <v>0</v>
      </c>
      <c r="AD46" s="31">
        <f t="shared" si="0"/>
        <v>0</v>
      </c>
      <c r="AE46" s="34"/>
    </row>
    <row r="47" spans="1:31" s="17" customFormat="1" ht="79.95" customHeight="1">
      <c r="A47" s="28" t="str">
        <f t="shared" si="1"/>
        <v>114學年度第二學期</v>
      </c>
      <c r="B47" s="27">
        <f>'步驟1. 先填【114-1申請總表】第8列之B欄至CN欄'!B49</f>
        <v>0</v>
      </c>
      <c r="C47" s="28">
        <f>'步驟1. 先填【114-1申請總表】第8列之B欄至CN欄'!C49</f>
        <v>0</v>
      </c>
      <c r="D47" s="43" t="str">
        <f>'114-1合格者清冊(已保護儲存格)'!D47</f>
        <v>42</v>
      </c>
      <c r="E47" s="29">
        <f>'步驟1. 先填【114-1申請總表】第8列之B欄至CN欄'!E49</f>
        <v>0</v>
      </c>
      <c r="F47" s="51" t="s">
        <v>309</v>
      </c>
      <c r="G47" s="29">
        <f>'步驟1. 先填【114-1申請總表】第8列之B欄至CN欄'!G49</f>
        <v>0</v>
      </c>
      <c r="H47" s="29">
        <f>'步驟1. 先填【114-1申請總表】第8列之B欄至CN欄'!H49</f>
        <v>0</v>
      </c>
      <c r="I47" s="45">
        <f>'步驟1. 先填【114-1申請總表】第8列之B欄至CN欄'!I49</f>
        <v>0</v>
      </c>
      <c r="J47" s="29">
        <f>'步驟1. 先填【114-1申請總表】第8列之B欄至CN欄'!J49</f>
        <v>0</v>
      </c>
      <c r="K47" s="29">
        <f>'步驟1. 先填【114-1申請總表】第8列之B欄至CN欄'!K49</f>
        <v>0</v>
      </c>
      <c r="L47" s="29">
        <f>'步驟1. 先填【114-1申請總表】第8列之B欄至CN欄'!L49</f>
        <v>0</v>
      </c>
      <c r="M47" s="30">
        <f>'步驟1. 先填【114-1申請總表】第8列之B欄至CN欄'!M49</f>
        <v>0</v>
      </c>
      <c r="N47" s="29">
        <f>'步驟1. 先填【114-1申請總表】第8列之B欄至CN欄'!N49</f>
        <v>0</v>
      </c>
      <c r="O47" s="29" t="str">
        <f>'步驟1. 先填【114-1申請總表】第8列之B欄至CN欄'!O49</f>
        <v>XX縣XX鄉XX村XX鄰XX路XX號XX樓</v>
      </c>
      <c r="P47" s="29">
        <f>'步驟1. 先填【114-1申請總表】第8列之B欄至CN欄'!CL49</f>
        <v>0</v>
      </c>
      <c r="Q47" s="29">
        <f>'步驟1. 先填【114-1申請總表】第8列之B欄至CN欄'!CM49</f>
        <v>0</v>
      </c>
      <c r="R47" s="29">
        <f>'步驟1. 先填【114-1申請總表】第8列之B欄至CN欄'!CO49</f>
        <v>0</v>
      </c>
      <c r="S47" s="29" t="str">
        <f>'步驟1. 先填【114-1申請總表】第8列之B欄至CN欄'!CP49</f>
        <v>7000021</v>
      </c>
      <c r="T47" s="29">
        <f>'步驟1. 先填【114-1申請總表】第8列之B欄至CN欄'!CN49</f>
        <v>0</v>
      </c>
      <c r="U47" s="31" t="str">
        <f>'步驟1. 先填【114-1申請總表】第8列之B欄至CN欄'!CQ49</f>
        <v/>
      </c>
      <c r="V47" s="31">
        <v>0</v>
      </c>
      <c r="W47" s="31">
        <v>0</v>
      </c>
      <c r="X47" s="31">
        <v>0</v>
      </c>
      <c r="Y47" s="31">
        <v>0</v>
      </c>
      <c r="Z47" s="31" t="str">
        <f>'步驟1. 先填【114-1申請總表】第8列之B欄至CN欄'!CV49</f>
        <v/>
      </c>
      <c r="AA47" s="31">
        <v>0</v>
      </c>
      <c r="AB47" s="31">
        <v>0</v>
      </c>
      <c r="AC47" s="35">
        <v>0</v>
      </c>
      <c r="AD47" s="31">
        <f t="shared" si="0"/>
        <v>0</v>
      </c>
      <c r="AE47" s="34"/>
    </row>
    <row r="48" spans="1:31" s="17" customFormat="1" ht="79.95" customHeight="1">
      <c r="A48" s="28" t="str">
        <f t="shared" si="1"/>
        <v>114學年度第二學期</v>
      </c>
      <c r="B48" s="27">
        <f>'步驟1. 先填【114-1申請總表】第8列之B欄至CN欄'!B50</f>
        <v>0</v>
      </c>
      <c r="C48" s="28">
        <f>'步驟1. 先填【114-1申請總表】第8列之B欄至CN欄'!C50</f>
        <v>0</v>
      </c>
      <c r="D48" s="43" t="str">
        <f>'114-1合格者清冊(已保護儲存格)'!D48</f>
        <v>43</v>
      </c>
      <c r="E48" s="29">
        <f>'步驟1. 先填【114-1申請總表】第8列之B欄至CN欄'!E50</f>
        <v>0</v>
      </c>
      <c r="F48" s="51" t="s">
        <v>309</v>
      </c>
      <c r="G48" s="29">
        <f>'步驟1. 先填【114-1申請總表】第8列之B欄至CN欄'!G50</f>
        <v>0</v>
      </c>
      <c r="H48" s="29">
        <f>'步驟1. 先填【114-1申請總表】第8列之B欄至CN欄'!H50</f>
        <v>0</v>
      </c>
      <c r="I48" s="45">
        <f>'步驟1. 先填【114-1申請總表】第8列之B欄至CN欄'!I50</f>
        <v>0</v>
      </c>
      <c r="J48" s="29">
        <f>'步驟1. 先填【114-1申請總表】第8列之B欄至CN欄'!J50</f>
        <v>0</v>
      </c>
      <c r="K48" s="29">
        <f>'步驟1. 先填【114-1申請總表】第8列之B欄至CN欄'!K50</f>
        <v>0</v>
      </c>
      <c r="L48" s="29">
        <f>'步驟1. 先填【114-1申請總表】第8列之B欄至CN欄'!L50</f>
        <v>0</v>
      </c>
      <c r="M48" s="30">
        <f>'步驟1. 先填【114-1申請總表】第8列之B欄至CN欄'!M50</f>
        <v>0</v>
      </c>
      <c r="N48" s="29">
        <f>'步驟1. 先填【114-1申請總表】第8列之B欄至CN欄'!N50</f>
        <v>0</v>
      </c>
      <c r="O48" s="29" t="str">
        <f>'步驟1. 先填【114-1申請總表】第8列之B欄至CN欄'!O50</f>
        <v>XX縣XX鄉XX村XX鄰XX路XX號XX樓</v>
      </c>
      <c r="P48" s="29">
        <f>'步驟1. 先填【114-1申請總表】第8列之B欄至CN欄'!CL50</f>
        <v>0</v>
      </c>
      <c r="Q48" s="29">
        <f>'步驟1. 先填【114-1申請總表】第8列之B欄至CN欄'!CM50</f>
        <v>0</v>
      </c>
      <c r="R48" s="29">
        <f>'步驟1. 先填【114-1申請總表】第8列之B欄至CN欄'!CO50</f>
        <v>0</v>
      </c>
      <c r="S48" s="29" t="str">
        <f>'步驟1. 先填【114-1申請總表】第8列之B欄至CN欄'!CP50</f>
        <v>7000021</v>
      </c>
      <c r="T48" s="29">
        <f>'步驟1. 先填【114-1申請總表】第8列之B欄至CN欄'!CN50</f>
        <v>0</v>
      </c>
      <c r="U48" s="31" t="str">
        <f>'步驟1. 先填【114-1申請總表】第8列之B欄至CN欄'!CQ50</f>
        <v/>
      </c>
      <c r="V48" s="31">
        <v>0</v>
      </c>
      <c r="W48" s="31">
        <v>0</v>
      </c>
      <c r="X48" s="31">
        <v>0</v>
      </c>
      <c r="Y48" s="31">
        <v>0</v>
      </c>
      <c r="Z48" s="31" t="str">
        <f>'步驟1. 先填【114-1申請總表】第8列之B欄至CN欄'!CV50</f>
        <v/>
      </c>
      <c r="AA48" s="31">
        <v>0</v>
      </c>
      <c r="AB48" s="31">
        <v>0</v>
      </c>
      <c r="AC48" s="35">
        <v>0</v>
      </c>
      <c r="AD48" s="31">
        <f t="shared" si="0"/>
        <v>0</v>
      </c>
      <c r="AE48" s="34"/>
    </row>
    <row r="49" spans="1:31" s="17" customFormat="1" ht="79.95" customHeight="1">
      <c r="A49" s="28" t="str">
        <f t="shared" si="1"/>
        <v>114學年度第二學期</v>
      </c>
      <c r="B49" s="27">
        <f>'步驟1. 先填【114-1申請總表】第8列之B欄至CN欄'!B51</f>
        <v>0</v>
      </c>
      <c r="C49" s="28">
        <f>'步驟1. 先填【114-1申請總表】第8列之B欄至CN欄'!C51</f>
        <v>0</v>
      </c>
      <c r="D49" s="43" t="str">
        <f>'114-1合格者清冊(已保護儲存格)'!D49</f>
        <v>44</v>
      </c>
      <c r="E49" s="29">
        <f>'步驟1. 先填【114-1申請總表】第8列之B欄至CN欄'!E51</f>
        <v>0</v>
      </c>
      <c r="F49" s="51" t="s">
        <v>309</v>
      </c>
      <c r="G49" s="29">
        <f>'步驟1. 先填【114-1申請總表】第8列之B欄至CN欄'!G51</f>
        <v>0</v>
      </c>
      <c r="H49" s="29">
        <f>'步驟1. 先填【114-1申請總表】第8列之B欄至CN欄'!H51</f>
        <v>0</v>
      </c>
      <c r="I49" s="45">
        <f>'步驟1. 先填【114-1申請總表】第8列之B欄至CN欄'!I51</f>
        <v>0</v>
      </c>
      <c r="J49" s="29">
        <f>'步驟1. 先填【114-1申請總表】第8列之B欄至CN欄'!J51</f>
        <v>0</v>
      </c>
      <c r="K49" s="29">
        <f>'步驟1. 先填【114-1申請總表】第8列之B欄至CN欄'!K51</f>
        <v>0</v>
      </c>
      <c r="L49" s="29">
        <f>'步驟1. 先填【114-1申請總表】第8列之B欄至CN欄'!L51</f>
        <v>0</v>
      </c>
      <c r="M49" s="30">
        <f>'步驟1. 先填【114-1申請總表】第8列之B欄至CN欄'!M51</f>
        <v>0</v>
      </c>
      <c r="N49" s="29">
        <f>'步驟1. 先填【114-1申請總表】第8列之B欄至CN欄'!N51</f>
        <v>0</v>
      </c>
      <c r="O49" s="29" t="str">
        <f>'步驟1. 先填【114-1申請總表】第8列之B欄至CN欄'!O51</f>
        <v>XX縣XX鄉XX村XX鄰XX路XX號XX樓</v>
      </c>
      <c r="P49" s="29">
        <f>'步驟1. 先填【114-1申請總表】第8列之B欄至CN欄'!CL51</f>
        <v>0</v>
      </c>
      <c r="Q49" s="29">
        <f>'步驟1. 先填【114-1申請總表】第8列之B欄至CN欄'!CM51</f>
        <v>0</v>
      </c>
      <c r="R49" s="29">
        <f>'步驟1. 先填【114-1申請總表】第8列之B欄至CN欄'!CO51</f>
        <v>0</v>
      </c>
      <c r="S49" s="29" t="str">
        <f>'步驟1. 先填【114-1申請總表】第8列之B欄至CN欄'!CP51</f>
        <v>7000021</v>
      </c>
      <c r="T49" s="29">
        <f>'步驟1. 先填【114-1申請總表】第8列之B欄至CN欄'!CN51</f>
        <v>0</v>
      </c>
      <c r="U49" s="31" t="str">
        <f>'步驟1. 先填【114-1申請總表】第8列之B欄至CN欄'!CQ51</f>
        <v/>
      </c>
      <c r="V49" s="31">
        <v>0</v>
      </c>
      <c r="W49" s="31">
        <v>0</v>
      </c>
      <c r="X49" s="31">
        <v>0</v>
      </c>
      <c r="Y49" s="31">
        <v>0</v>
      </c>
      <c r="Z49" s="31" t="str">
        <f>'步驟1. 先填【114-1申請總表】第8列之B欄至CN欄'!CV51</f>
        <v/>
      </c>
      <c r="AA49" s="31">
        <v>0</v>
      </c>
      <c r="AB49" s="31">
        <v>0</v>
      </c>
      <c r="AC49" s="35">
        <v>0</v>
      </c>
      <c r="AD49" s="31">
        <f t="shared" si="0"/>
        <v>0</v>
      </c>
      <c r="AE49" s="34"/>
    </row>
    <row r="50" spans="1:31" s="17" customFormat="1" ht="79.95" customHeight="1">
      <c r="A50" s="28" t="str">
        <f t="shared" si="1"/>
        <v>114學年度第二學期</v>
      </c>
      <c r="B50" s="27">
        <f>'步驟1. 先填【114-1申請總表】第8列之B欄至CN欄'!B52</f>
        <v>0</v>
      </c>
      <c r="C50" s="28">
        <f>'步驟1. 先填【114-1申請總表】第8列之B欄至CN欄'!C52</f>
        <v>0</v>
      </c>
      <c r="D50" s="43" t="str">
        <f>'114-1合格者清冊(已保護儲存格)'!D50</f>
        <v>45</v>
      </c>
      <c r="E50" s="29">
        <f>'步驟1. 先填【114-1申請總表】第8列之B欄至CN欄'!E52</f>
        <v>0</v>
      </c>
      <c r="F50" s="51" t="s">
        <v>309</v>
      </c>
      <c r="G50" s="29">
        <f>'步驟1. 先填【114-1申請總表】第8列之B欄至CN欄'!G52</f>
        <v>0</v>
      </c>
      <c r="H50" s="29">
        <f>'步驟1. 先填【114-1申請總表】第8列之B欄至CN欄'!H52</f>
        <v>0</v>
      </c>
      <c r="I50" s="45">
        <f>'步驟1. 先填【114-1申請總表】第8列之B欄至CN欄'!I52</f>
        <v>0</v>
      </c>
      <c r="J50" s="29">
        <f>'步驟1. 先填【114-1申請總表】第8列之B欄至CN欄'!J52</f>
        <v>0</v>
      </c>
      <c r="K50" s="29">
        <f>'步驟1. 先填【114-1申請總表】第8列之B欄至CN欄'!K52</f>
        <v>0</v>
      </c>
      <c r="L50" s="29">
        <f>'步驟1. 先填【114-1申請總表】第8列之B欄至CN欄'!L52</f>
        <v>0</v>
      </c>
      <c r="M50" s="30">
        <f>'步驟1. 先填【114-1申請總表】第8列之B欄至CN欄'!M52</f>
        <v>0</v>
      </c>
      <c r="N50" s="29">
        <f>'步驟1. 先填【114-1申請總表】第8列之B欄至CN欄'!N52</f>
        <v>0</v>
      </c>
      <c r="O50" s="29" t="str">
        <f>'步驟1. 先填【114-1申請總表】第8列之B欄至CN欄'!O52</f>
        <v>XX縣XX鄉XX村XX鄰XX路XX號XX樓</v>
      </c>
      <c r="P50" s="29">
        <f>'步驟1. 先填【114-1申請總表】第8列之B欄至CN欄'!CL52</f>
        <v>0</v>
      </c>
      <c r="Q50" s="29">
        <f>'步驟1. 先填【114-1申請總表】第8列之B欄至CN欄'!CM52</f>
        <v>0</v>
      </c>
      <c r="R50" s="29">
        <f>'步驟1. 先填【114-1申請總表】第8列之B欄至CN欄'!CO52</f>
        <v>0</v>
      </c>
      <c r="S50" s="29" t="str">
        <f>'步驟1. 先填【114-1申請總表】第8列之B欄至CN欄'!CP52</f>
        <v>7000021</v>
      </c>
      <c r="T50" s="29">
        <f>'步驟1. 先填【114-1申請總表】第8列之B欄至CN欄'!CN52</f>
        <v>0</v>
      </c>
      <c r="U50" s="31" t="str">
        <f>'步驟1. 先填【114-1申請總表】第8列之B欄至CN欄'!CQ52</f>
        <v/>
      </c>
      <c r="V50" s="31">
        <v>0</v>
      </c>
      <c r="W50" s="31">
        <v>0</v>
      </c>
      <c r="X50" s="31">
        <v>0</v>
      </c>
      <c r="Y50" s="31">
        <v>0</v>
      </c>
      <c r="Z50" s="31" t="str">
        <f>'步驟1. 先填【114-1申請總表】第8列之B欄至CN欄'!CV52</f>
        <v/>
      </c>
      <c r="AA50" s="31">
        <v>0</v>
      </c>
      <c r="AB50" s="31">
        <v>0</v>
      </c>
      <c r="AC50" s="35">
        <v>0</v>
      </c>
      <c r="AD50" s="31">
        <f t="shared" si="0"/>
        <v>0</v>
      </c>
      <c r="AE50" s="34"/>
    </row>
    <row r="51" spans="1:31" s="17" customFormat="1" ht="79.95" customHeight="1">
      <c r="A51" s="28" t="str">
        <f t="shared" si="1"/>
        <v>114學年度第二學期</v>
      </c>
      <c r="B51" s="27">
        <f>'步驟1. 先填【114-1申請總表】第8列之B欄至CN欄'!B53</f>
        <v>0</v>
      </c>
      <c r="C51" s="28">
        <f>'步驟1. 先填【114-1申請總表】第8列之B欄至CN欄'!C53</f>
        <v>0</v>
      </c>
      <c r="D51" s="43" t="str">
        <f>'114-1合格者清冊(已保護儲存格)'!D51</f>
        <v>46</v>
      </c>
      <c r="E51" s="29">
        <f>'步驟1. 先填【114-1申請總表】第8列之B欄至CN欄'!E53</f>
        <v>0</v>
      </c>
      <c r="F51" s="51" t="s">
        <v>309</v>
      </c>
      <c r="G51" s="29">
        <f>'步驟1. 先填【114-1申請總表】第8列之B欄至CN欄'!G53</f>
        <v>0</v>
      </c>
      <c r="H51" s="29">
        <f>'步驟1. 先填【114-1申請總表】第8列之B欄至CN欄'!H53</f>
        <v>0</v>
      </c>
      <c r="I51" s="45">
        <f>'步驟1. 先填【114-1申請總表】第8列之B欄至CN欄'!I53</f>
        <v>0</v>
      </c>
      <c r="J51" s="29">
        <f>'步驟1. 先填【114-1申請總表】第8列之B欄至CN欄'!J53</f>
        <v>0</v>
      </c>
      <c r="K51" s="29">
        <f>'步驟1. 先填【114-1申請總表】第8列之B欄至CN欄'!K53</f>
        <v>0</v>
      </c>
      <c r="L51" s="29">
        <f>'步驟1. 先填【114-1申請總表】第8列之B欄至CN欄'!L53</f>
        <v>0</v>
      </c>
      <c r="M51" s="30">
        <f>'步驟1. 先填【114-1申請總表】第8列之B欄至CN欄'!M53</f>
        <v>0</v>
      </c>
      <c r="N51" s="29">
        <f>'步驟1. 先填【114-1申請總表】第8列之B欄至CN欄'!N53</f>
        <v>0</v>
      </c>
      <c r="O51" s="29" t="str">
        <f>'步驟1. 先填【114-1申請總表】第8列之B欄至CN欄'!O53</f>
        <v>XX縣XX鄉XX村XX鄰XX路XX號XX樓</v>
      </c>
      <c r="P51" s="29">
        <f>'步驟1. 先填【114-1申請總表】第8列之B欄至CN欄'!CL53</f>
        <v>0</v>
      </c>
      <c r="Q51" s="29">
        <f>'步驟1. 先填【114-1申請總表】第8列之B欄至CN欄'!CM53</f>
        <v>0</v>
      </c>
      <c r="R51" s="29">
        <f>'步驟1. 先填【114-1申請總表】第8列之B欄至CN欄'!CO53</f>
        <v>0</v>
      </c>
      <c r="S51" s="29" t="str">
        <f>'步驟1. 先填【114-1申請總表】第8列之B欄至CN欄'!CP53</f>
        <v>7000021</v>
      </c>
      <c r="T51" s="29">
        <f>'步驟1. 先填【114-1申請總表】第8列之B欄至CN欄'!CN53</f>
        <v>0</v>
      </c>
      <c r="U51" s="31" t="str">
        <f>'步驟1. 先填【114-1申請總表】第8列之B欄至CN欄'!CQ53</f>
        <v/>
      </c>
      <c r="V51" s="31">
        <v>0</v>
      </c>
      <c r="W51" s="31">
        <v>0</v>
      </c>
      <c r="X51" s="31">
        <v>0</v>
      </c>
      <c r="Y51" s="31">
        <v>0</v>
      </c>
      <c r="Z51" s="31" t="str">
        <f>'步驟1. 先填【114-1申請總表】第8列之B欄至CN欄'!CV53</f>
        <v/>
      </c>
      <c r="AA51" s="31">
        <v>0</v>
      </c>
      <c r="AB51" s="31">
        <v>0</v>
      </c>
      <c r="AC51" s="35">
        <v>0</v>
      </c>
      <c r="AD51" s="31">
        <f t="shared" si="0"/>
        <v>0</v>
      </c>
      <c r="AE51" s="34"/>
    </row>
    <row r="52" spans="1:31" s="17" customFormat="1" ht="79.95" customHeight="1">
      <c r="A52" s="28" t="str">
        <f t="shared" si="1"/>
        <v>114學年度第二學期</v>
      </c>
      <c r="B52" s="27">
        <f>'步驟1. 先填【114-1申請總表】第8列之B欄至CN欄'!B54</f>
        <v>0</v>
      </c>
      <c r="C52" s="28">
        <f>'步驟1. 先填【114-1申請總表】第8列之B欄至CN欄'!C54</f>
        <v>0</v>
      </c>
      <c r="D52" s="43" t="str">
        <f>'114-1合格者清冊(已保護儲存格)'!D52</f>
        <v>47</v>
      </c>
      <c r="E52" s="29">
        <f>'步驟1. 先填【114-1申請總表】第8列之B欄至CN欄'!E54</f>
        <v>0</v>
      </c>
      <c r="F52" s="51" t="s">
        <v>309</v>
      </c>
      <c r="G52" s="29">
        <f>'步驟1. 先填【114-1申請總表】第8列之B欄至CN欄'!G54</f>
        <v>0</v>
      </c>
      <c r="H52" s="29">
        <f>'步驟1. 先填【114-1申請總表】第8列之B欄至CN欄'!H54</f>
        <v>0</v>
      </c>
      <c r="I52" s="45">
        <f>'步驟1. 先填【114-1申請總表】第8列之B欄至CN欄'!I54</f>
        <v>0</v>
      </c>
      <c r="J52" s="29">
        <f>'步驟1. 先填【114-1申請總表】第8列之B欄至CN欄'!J54</f>
        <v>0</v>
      </c>
      <c r="K52" s="29">
        <f>'步驟1. 先填【114-1申請總表】第8列之B欄至CN欄'!K54</f>
        <v>0</v>
      </c>
      <c r="L52" s="29">
        <f>'步驟1. 先填【114-1申請總表】第8列之B欄至CN欄'!L54</f>
        <v>0</v>
      </c>
      <c r="M52" s="30">
        <f>'步驟1. 先填【114-1申請總表】第8列之B欄至CN欄'!M54</f>
        <v>0</v>
      </c>
      <c r="N52" s="29">
        <f>'步驟1. 先填【114-1申請總表】第8列之B欄至CN欄'!N54</f>
        <v>0</v>
      </c>
      <c r="O52" s="29" t="str">
        <f>'步驟1. 先填【114-1申請總表】第8列之B欄至CN欄'!O54</f>
        <v>XX縣XX鄉XX村XX鄰XX路XX號XX樓</v>
      </c>
      <c r="P52" s="29">
        <f>'步驟1. 先填【114-1申請總表】第8列之B欄至CN欄'!CL54</f>
        <v>0</v>
      </c>
      <c r="Q52" s="29">
        <f>'步驟1. 先填【114-1申請總表】第8列之B欄至CN欄'!CM54</f>
        <v>0</v>
      </c>
      <c r="R52" s="29">
        <f>'步驟1. 先填【114-1申請總表】第8列之B欄至CN欄'!CO54</f>
        <v>0</v>
      </c>
      <c r="S52" s="29" t="str">
        <f>'步驟1. 先填【114-1申請總表】第8列之B欄至CN欄'!CP54</f>
        <v>7000021</v>
      </c>
      <c r="T52" s="29">
        <f>'步驟1. 先填【114-1申請總表】第8列之B欄至CN欄'!CN54</f>
        <v>0</v>
      </c>
      <c r="U52" s="31" t="str">
        <f>'步驟1. 先填【114-1申請總表】第8列之B欄至CN欄'!CQ54</f>
        <v/>
      </c>
      <c r="V52" s="31">
        <v>0</v>
      </c>
      <c r="W52" s="31">
        <v>0</v>
      </c>
      <c r="X52" s="31">
        <v>0</v>
      </c>
      <c r="Y52" s="31">
        <v>0</v>
      </c>
      <c r="Z52" s="31" t="str">
        <f>'步驟1. 先填【114-1申請總表】第8列之B欄至CN欄'!CV54</f>
        <v/>
      </c>
      <c r="AA52" s="31">
        <v>0</v>
      </c>
      <c r="AB52" s="31">
        <v>0</v>
      </c>
      <c r="AC52" s="35">
        <v>0</v>
      </c>
      <c r="AD52" s="31">
        <f t="shared" si="0"/>
        <v>0</v>
      </c>
      <c r="AE52" s="34"/>
    </row>
    <row r="53" spans="1:31" s="17" customFormat="1" ht="79.95" customHeight="1">
      <c r="A53" s="28" t="str">
        <f t="shared" si="1"/>
        <v>114學年度第二學期</v>
      </c>
      <c r="B53" s="27">
        <f>'步驟1. 先填【114-1申請總表】第8列之B欄至CN欄'!B55</f>
        <v>0</v>
      </c>
      <c r="C53" s="28">
        <f>'步驟1. 先填【114-1申請總表】第8列之B欄至CN欄'!C55</f>
        <v>0</v>
      </c>
      <c r="D53" s="43" t="str">
        <f>'114-1合格者清冊(已保護儲存格)'!D53</f>
        <v>48</v>
      </c>
      <c r="E53" s="29">
        <f>'步驟1. 先填【114-1申請總表】第8列之B欄至CN欄'!E55</f>
        <v>0</v>
      </c>
      <c r="F53" s="51" t="s">
        <v>309</v>
      </c>
      <c r="G53" s="29">
        <f>'步驟1. 先填【114-1申請總表】第8列之B欄至CN欄'!G55</f>
        <v>0</v>
      </c>
      <c r="H53" s="29">
        <f>'步驟1. 先填【114-1申請總表】第8列之B欄至CN欄'!H55</f>
        <v>0</v>
      </c>
      <c r="I53" s="45">
        <f>'步驟1. 先填【114-1申請總表】第8列之B欄至CN欄'!I55</f>
        <v>0</v>
      </c>
      <c r="J53" s="29">
        <f>'步驟1. 先填【114-1申請總表】第8列之B欄至CN欄'!J55</f>
        <v>0</v>
      </c>
      <c r="K53" s="29">
        <f>'步驟1. 先填【114-1申請總表】第8列之B欄至CN欄'!K55</f>
        <v>0</v>
      </c>
      <c r="L53" s="29">
        <f>'步驟1. 先填【114-1申請總表】第8列之B欄至CN欄'!L55</f>
        <v>0</v>
      </c>
      <c r="M53" s="30">
        <f>'步驟1. 先填【114-1申請總表】第8列之B欄至CN欄'!M55</f>
        <v>0</v>
      </c>
      <c r="N53" s="29">
        <f>'步驟1. 先填【114-1申請總表】第8列之B欄至CN欄'!N55</f>
        <v>0</v>
      </c>
      <c r="O53" s="29" t="str">
        <f>'步驟1. 先填【114-1申請總表】第8列之B欄至CN欄'!O55</f>
        <v>XX縣XX鄉XX村XX鄰XX路XX號XX樓</v>
      </c>
      <c r="P53" s="29">
        <f>'步驟1. 先填【114-1申請總表】第8列之B欄至CN欄'!CL55</f>
        <v>0</v>
      </c>
      <c r="Q53" s="29">
        <f>'步驟1. 先填【114-1申請總表】第8列之B欄至CN欄'!CM55</f>
        <v>0</v>
      </c>
      <c r="R53" s="29">
        <f>'步驟1. 先填【114-1申請總表】第8列之B欄至CN欄'!CO55</f>
        <v>0</v>
      </c>
      <c r="S53" s="29" t="str">
        <f>'步驟1. 先填【114-1申請總表】第8列之B欄至CN欄'!CP55</f>
        <v>7000021</v>
      </c>
      <c r="T53" s="29">
        <f>'步驟1. 先填【114-1申請總表】第8列之B欄至CN欄'!CN55</f>
        <v>0</v>
      </c>
      <c r="U53" s="31" t="str">
        <f>'步驟1. 先填【114-1申請總表】第8列之B欄至CN欄'!CQ55</f>
        <v/>
      </c>
      <c r="V53" s="31">
        <v>0</v>
      </c>
      <c r="W53" s="31">
        <v>0</v>
      </c>
      <c r="X53" s="31">
        <v>0</v>
      </c>
      <c r="Y53" s="31">
        <v>0</v>
      </c>
      <c r="Z53" s="31" t="str">
        <f>'步驟1. 先填【114-1申請總表】第8列之B欄至CN欄'!CV55</f>
        <v/>
      </c>
      <c r="AA53" s="31">
        <v>0</v>
      </c>
      <c r="AB53" s="31">
        <v>0</v>
      </c>
      <c r="AC53" s="35">
        <v>0</v>
      </c>
      <c r="AD53" s="31">
        <f t="shared" si="0"/>
        <v>0</v>
      </c>
      <c r="AE53" s="34"/>
    </row>
    <row r="54" spans="1:31" s="17" customFormat="1" ht="79.95" customHeight="1">
      <c r="A54" s="28" t="str">
        <f t="shared" si="1"/>
        <v>114學年度第二學期</v>
      </c>
      <c r="B54" s="27">
        <f>'步驟1. 先填【114-1申請總表】第8列之B欄至CN欄'!B56</f>
        <v>0</v>
      </c>
      <c r="C54" s="28">
        <f>'步驟1. 先填【114-1申請總表】第8列之B欄至CN欄'!C56</f>
        <v>0</v>
      </c>
      <c r="D54" s="43" t="str">
        <f>'114-1合格者清冊(已保護儲存格)'!D54</f>
        <v>49</v>
      </c>
      <c r="E54" s="29">
        <f>'步驟1. 先填【114-1申請總表】第8列之B欄至CN欄'!E56</f>
        <v>0</v>
      </c>
      <c r="F54" s="51" t="s">
        <v>309</v>
      </c>
      <c r="G54" s="29">
        <f>'步驟1. 先填【114-1申請總表】第8列之B欄至CN欄'!G56</f>
        <v>0</v>
      </c>
      <c r="H54" s="29">
        <f>'步驟1. 先填【114-1申請總表】第8列之B欄至CN欄'!H56</f>
        <v>0</v>
      </c>
      <c r="I54" s="45">
        <f>'步驟1. 先填【114-1申請總表】第8列之B欄至CN欄'!I56</f>
        <v>0</v>
      </c>
      <c r="J54" s="29">
        <f>'步驟1. 先填【114-1申請總表】第8列之B欄至CN欄'!J56</f>
        <v>0</v>
      </c>
      <c r="K54" s="29">
        <f>'步驟1. 先填【114-1申請總表】第8列之B欄至CN欄'!K56</f>
        <v>0</v>
      </c>
      <c r="L54" s="29">
        <f>'步驟1. 先填【114-1申請總表】第8列之B欄至CN欄'!L56</f>
        <v>0</v>
      </c>
      <c r="M54" s="30">
        <f>'步驟1. 先填【114-1申請總表】第8列之B欄至CN欄'!M56</f>
        <v>0</v>
      </c>
      <c r="N54" s="29">
        <f>'步驟1. 先填【114-1申請總表】第8列之B欄至CN欄'!N56</f>
        <v>0</v>
      </c>
      <c r="O54" s="29" t="str">
        <f>'步驟1. 先填【114-1申請總表】第8列之B欄至CN欄'!O56</f>
        <v>XX縣XX鄉XX村XX鄰XX路XX號XX樓</v>
      </c>
      <c r="P54" s="29">
        <f>'步驟1. 先填【114-1申請總表】第8列之B欄至CN欄'!CL56</f>
        <v>0</v>
      </c>
      <c r="Q54" s="29">
        <f>'步驟1. 先填【114-1申請總表】第8列之B欄至CN欄'!CM56</f>
        <v>0</v>
      </c>
      <c r="R54" s="29">
        <f>'步驟1. 先填【114-1申請總表】第8列之B欄至CN欄'!CO56</f>
        <v>0</v>
      </c>
      <c r="S54" s="29" t="str">
        <f>'步驟1. 先填【114-1申請總表】第8列之B欄至CN欄'!CP56</f>
        <v>7000021</v>
      </c>
      <c r="T54" s="29">
        <f>'步驟1. 先填【114-1申請總表】第8列之B欄至CN欄'!CN56</f>
        <v>0</v>
      </c>
      <c r="U54" s="31" t="str">
        <f>'步驟1. 先填【114-1申請總表】第8列之B欄至CN欄'!CQ56</f>
        <v/>
      </c>
      <c r="V54" s="31">
        <v>0</v>
      </c>
      <c r="W54" s="31">
        <v>0</v>
      </c>
      <c r="X54" s="31">
        <v>0</v>
      </c>
      <c r="Y54" s="31">
        <v>0</v>
      </c>
      <c r="Z54" s="31" t="str">
        <f>'步驟1. 先填【114-1申請總表】第8列之B欄至CN欄'!CV56</f>
        <v/>
      </c>
      <c r="AA54" s="31">
        <v>0</v>
      </c>
      <c r="AB54" s="31">
        <v>0</v>
      </c>
      <c r="AC54" s="35">
        <v>0</v>
      </c>
      <c r="AD54" s="31">
        <f t="shared" si="0"/>
        <v>0</v>
      </c>
      <c r="AE54" s="34"/>
    </row>
    <row r="55" spans="1:31" s="17" customFormat="1" ht="79.95" customHeight="1">
      <c r="A55" s="28" t="str">
        <f t="shared" si="1"/>
        <v>114學年度第二學期</v>
      </c>
      <c r="B55" s="27">
        <f>'步驟1. 先填【114-1申請總表】第8列之B欄至CN欄'!B57</f>
        <v>0</v>
      </c>
      <c r="C55" s="28">
        <f>'步驟1. 先填【114-1申請總表】第8列之B欄至CN欄'!C57</f>
        <v>0</v>
      </c>
      <c r="D55" s="43" t="str">
        <f>'114-1合格者清冊(已保護儲存格)'!D55</f>
        <v>50</v>
      </c>
      <c r="E55" s="29">
        <f>'步驟1. 先填【114-1申請總表】第8列之B欄至CN欄'!E57</f>
        <v>0</v>
      </c>
      <c r="F55" s="51" t="s">
        <v>309</v>
      </c>
      <c r="G55" s="29">
        <f>'步驟1. 先填【114-1申請總表】第8列之B欄至CN欄'!G57</f>
        <v>0</v>
      </c>
      <c r="H55" s="29">
        <f>'步驟1. 先填【114-1申請總表】第8列之B欄至CN欄'!H57</f>
        <v>0</v>
      </c>
      <c r="I55" s="45">
        <f>'步驟1. 先填【114-1申請總表】第8列之B欄至CN欄'!I57</f>
        <v>0</v>
      </c>
      <c r="J55" s="29">
        <f>'步驟1. 先填【114-1申請總表】第8列之B欄至CN欄'!J57</f>
        <v>0</v>
      </c>
      <c r="K55" s="29">
        <f>'步驟1. 先填【114-1申請總表】第8列之B欄至CN欄'!K57</f>
        <v>0</v>
      </c>
      <c r="L55" s="29">
        <f>'步驟1. 先填【114-1申請總表】第8列之B欄至CN欄'!L57</f>
        <v>0</v>
      </c>
      <c r="M55" s="30">
        <f>'步驟1. 先填【114-1申請總表】第8列之B欄至CN欄'!M57</f>
        <v>0</v>
      </c>
      <c r="N55" s="29">
        <f>'步驟1. 先填【114-1申請總表】第8列之B欄至CN欄'!N57</f>
        <v>0</v>
      </c>
      <c r="O55" s="29" t="str">
        <f>'步驟1. 先填【114-1申請總表】第8列之B欄至CN欄'!O57</f>
        <v>XX縣XX鄉XX村XX鄰XX路XX號XX樓</v>
      </c>
      <c r="P55" s="29">
        <f>'步驟1. 先填【114-1申請總表】第8列之B欄至CN欄'!CL57</f>
        <v>0</v>
      </c>
      <c r="Q55" s="29">
        <f>'步驟1. 先填【114-1申請總表】第8列之B欄至CN欄'!CM57</f>
        <v>0</v>
      </c>
      <c r="R55" s="29">
        <f>'步驟1. 先填【114-1申請總表】第8列之B欄至CN欄'!CO57</f>
        <v>0</v>
      </c>
      <c r="S55" s="29" t="str">
        <f>'步驟1. 先填【114-1申請總表】第8列之B欄至CN欄'!CP57</f>
        <v>7000021</v>
      </c>
      <c r="T55" s="29">
        <f>'步驟1. 先填【114-1申請總表】第8列之B欄至CN欄'!CN57</f>
        <v>0</v>
      </c>
      <c r="U55" s="31" t="str">
        <f>'步驟1. 先填【114-1申請總表】第8列之B欄至CN欄'!CQ57</f>
        <v/>
      </c>
      <c r="V55" s="31">
        <v>0</v>
      </c>
      <c r="W55" s="31">
        <v>0</v>
      </c>
      <c r="X55" s="31">
        <v>0</v>
      </c>
      <c r="Y55" s="31">
        <v>0</v>
      </c>
      <c r="Z55" s="31" t="str">
        <f>'步驟1. 先填【114-1申請總表】第8列之B欄至CN欄'!CV57</f>
        <v/>
      </c>
      <c r="AA55" s="31">
        <v>0</v>
      </c>
      <c r="AB55" s="31">
        <v>0</v>
      </c>
      <c r="AC55" s="35">
        <v>0</v>
      </c>
      <c r="AD55" s="31">
        <f t="shared" si="0"/>
        <v>0</v>
      </c>
      <c r="AE55" s="34"/>
    </row>
    <row r="56" spans="1:31" s="17" customFormat="1" ht="40.950000000000003" customHeight="1">
      <c r="A56" s="36"/>
      <c r="B56" s="36"/>
      <c r="C56" s="36"/>
      <c r="D56" s="458" t="s">
        <v>164</v>
      </c>
      <c r="E56" s="458"/>
      <c r="F56" s="458"/>
      <c r="G56" s="458"/>
      <c r="H56" s="458"/>
      <c r="I56" s="458"/>
      <c r="J56" s="458"/>
      <c r="K56" s="458"/>
      <c r="L56" s="458"/>
      <c r="M56" s="458"/>
      <c r="N56" s="458"/>
      <c r="O56" s="458"/>
      <c r="P56" s="458"/>
      <c r="Q56" s="458"/>
      <c r="R56" s="458"/>
      <c r="S56" s="458"/>
      <c r="T56" s="458"/>
      <c r="U56" s="31">
        <f t="shared" ref="U56:AD56" si="2">SUM(U6:U55)</f>
        <v>25000</v>
      </c>
      <c r="V56" s="31">
        <f t="shared" si="2"/>
        <v>0</v>
      </c>
      <c r="W56" s="31">
        <f t="shared" si="2"/>
        <v>0</v>
      </c>
      <c r="X56" s="31">
        <f t="shared" si="2"/>
        <v>0</v>
      </c>
      <c r="Y56" s="31">
        <f t="shared" si="2"/>
        <v>0</v>
      </c>
      <c r="Z56" s="31">
        <f t="shared" si="2"/>
        <v>0</v>
      </c>
      <c r="AA56" s="31">
        <f t="shared" si="2"/>
        <v>0</v>
      </c>
      <c r="AB56" s="31">
        <f t="shared" si="2"/>
        <v>0</v>
      </c>
      <c r="AC56" s="31">
        <f t="shared" si="2"/>
        <v>0</v>
      </c>
      <c r="AD56" s="31">
        <f t="shared" si="2"/>
        <v>25000</v>
      </c>
      <c r="AE56" s="36"/>
    </row>
    <row r="57" spans="1:31" s="17" customFormat="1" ht="40.950000000000003" customHeight="1">
      <c r="A57" s="36"/>
      <c r="B57" s="36"/>
      <c r="C57" s="36"/>
      <c r="D57" s="458" t="s">
        <v>165</v>
      </c>
      <c r="E57" s="458"/>
      <c r="F57" s="458"/>
      <c r="G57" s="458"/>
      <c r="H57" s="458"/>
      <c r="I57" s="458"/>
      <c r="J57" s="458"/>
      <c r="K57" s="458"/>
      <c r="L57" s="458"/>
      <c r="M57" s="458"/>
      <c r="N57" s="458"/>
      <c r="O57" s="458"/>
      <c r="P57" s="458"/>
      <c r="Q57" s="458"/>
      <c r="R57" s="458"/>
      <c r="S57" s="458"/>
      <c r="T57" s="458"/>
      <c r="U57" s="31">
        <f>COUNTIF(U6:U55,"&gt;0")</f>
        <v>1</v>
      </c>
      <c r="V57" s="31">
        <f t="shared" ref="V57:AD57" si="3">COUNTIF(V6:V55,"&gt;0")</f>
        <v>0</v>
      </c>
      <c r="W57" s="31">
        <f t="shared" si="3"/>
        <v>0</v>
      </c>
      <c r="X57" s="31">
        <f t="shared" si="3"/>
        <v>0</v>
      </c>
      <c r="Y57" s="31">
        <f t="shared" si="3"/>
        <v>0</v>
      </c>
      <c r="Z57" s="31">
        <f t="shared" si="3"/>
        <v>0</v>
      </c>
      <c r="AA57" s="31">
        <f t="shared" si="3"/>
        <v>0</v>
      </c>
      <c r="AB57" s="31">
        <f t="shared" si="3"/>
        <v>0</v>
      </c>
      <c r="AC57" s="31">
        <f t="shared" si="3"/>
        <v>0</v>
      </c>
      <c r="AD57" s="31">
        <f t="shared" si="3"/>
        <v>1</v>
      </c>
      <c r="AE57" s="36"/>
    </row>
    <row r="58" spans="1:31" ht="107.25" customHeight="1"/>
    <row r="59" spans="1:31" ht="409.35" customHeight="1"/>
  </sheetData>
  <sheetProtection password="CCC5" sheet="1" objects="1" scenarios="1" formatCells="0" formatColumns="0" formatRows="0" insertColumns="0" insertRows="0" insertHyperlinks="0" deleteColumns="0" deleteRows="0" selectLockedCells="1" sort="0"/>
  <mergeCells count="32">
    <mergeCell ref="AD4:AD5"/>
    <mergeCell ref="AE4:AE5"/>
    <mergeCell ref="D56:T56"/>
    <mergeCell ref="D57:T57"/>
    <mergeCell ref="X4:X5"/>
    <mergeCell ref="Y4:Y5"/>
    <mergeCell ref="Z4:Z5"/>
    <mergeCell ref="AA4:AA5"/>
    <mergeCell ref="AB4:AB5"/>
    <mergeCell ref="AC4:AC5"/>
    <mergeCell ref="N4:N5"/>
    <mergeCell ref="O4:O5"/>
    <mergeCell ref="P4:T4"/>
    <mergeCell ref="U4:U5"/>
    <mergeCell ref="V4:V5"/>
    <mergeCell ref="W4:W5"/>
    <mergeCell ref="M4:M5"/>
    <mergeCell ref="D1:AE1"/>
    <mergeCell ref="D2:AE2"/>
    <mergeCell ref="D3:AE3"/>
    <mergeCell ref="A4:A5"/>
    <mergeCell ref="B4:B5"/>
    <mergeCell ref="C4:C5"/>
    <mergeCell ref="D4:D5"/>
    <mergeCell ref="E4:E5"/>
    <mergeCell ref="F4:F5"/>
    <mergeCell ref="G4:G5"/>
    <mergeCell ref="H4:H5"/>
    <mergeCell ref="I4:I5"/>
    <mergeCell ref="J4:J5"/>
    <mergeCell ref="K4:K5"/>
    <mergeCell ref="L4:L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dataValidations>
  <printOptions horizontalCentered="1"/>
  <pageMargins left="0.11811023622047245" right="0" top="0.19685039370078741" bottom="2.9133858267716537" header="0" footer="0.19685039370078741"/>
  <pageSetup paperSize="8" scale="56" fitToHeight="0" pageOrder="overThenDown" orientation="landscape" r:id="rId1"/>
  <headerFooter scaleWithDoc="0">
    <oddHeader>&amp;C
&amp;G</oddHeader>
    <oddFooter>&amp;C
&amp;G</oddFooter>
  </headerFooter>
  <rowBreaks count="5" manualBreakCount="5">
    <brk id="15" min="3" max="30" man="1"/>
    <brk id="24" min="3" max="30" man="1"/>
    <brk id="35" min="3" max="30" man="1"/>
    <brk id="45" min="3" max="30" man="1"/>
    <brk id="57" max="16383"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6.109375" style="8" customWidth="1"/>
    <col min="3" max="3" width="11.5546875" style="7" customWidth="1"/>
    <col min="4" max="8" width="14.21875" style="7" customWidth="1"/>
    <col min="9" max="9" width="11.5546875" style="7" customWidth="1"/>
    <col min="10" max="10" width="22.44140625" style="9" customWidth="1"/>
    <col min="11" max="11" width="21.5546875" style="7" customWidth="1"/>
    <col min="12" max="12" width="17.109375" style="10" customWidth="1"/>
    <col min="13" max="13" width="18.21875" style="7" customWidth="1"/>
    <col min="14" max="14" width="19.5546875" style="11" customWidth="1"/>
    <col min="15" max="15" width="19.77734375" style="11" customWidth="1"/>
    <col min="16" max="16" width="17.88671875" style="11" customWidth="1"/>
    <col min="17" max="17" width="13" style="11" customWidth="1"/>
    <col min="18" max="18" width="17.88671875" style="11" customWidth="1"/>
    <col min="19" max="20" width="19.6640625" style="7" customWidth="1"/>
    <col min="21" max="21" width="15.88671875" style="7" customWidth="1"/>
    <col min="22" max="22" width="16.88671875" style="7" customWidth="1"/>
    <col min="23" max="23" width="17" style="7" customWidth="1"/>
    <col min="24" max="24" width="16.6640625" style="7" customWidth="1"/>
    <col min="25" max="25" width="19" style="12" customWidth="1"/>
    <col min="26" max="31" width="17.2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先填【114-1申請總表】第8列之B欄至CN欄'!G50</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先填【114-1申請總表】第8列之B欄至CN欄'!$N$50="弱勢家庭子女",'步驟1. 先填【114-1申請總表】第8列之B欄至CN欄'!$N$50="弱勢家庭身障學生或身障人士子女")),U4*(G4=0)),"1","0")</f>
        <v>0</v>
      </c>
      <c r="W4" s="148" t="str">
        <f t="shared" ref="W4:W22" si="3">IF(U4*V4,"Y","N")</f>
        <v>N</v>
      </c>
      <c r="X4" s="745">
        <f>COUNTIF(U4:U22,"1")</f>
        <v>1</v>
      </c>
      <c r="Y4" s="623">
        <f>'步驟1. 先填【114-1申請總表】第8列之B欄至CN欄'!N50</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19.8">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39.6">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47" priority="9" operator="containsText" text="0">
      <formula>NOT(ISERROR(SEARCH("0",S4)))</formula>
    </cfRule>
  </conditionalFormatting>
  <conditionalFormatting sqref="U4:U22">
    <cfRule type="containsText" dxfId="46" priority="8" operator="containsText" text="0">
      <formula>NOT(ISERROR(SEARCH("0",U4)))</formula>
    </cfRule>
  </conditionalFormatting>
  <conditionalFormatting sqref="V4:V22">
    <cfRule type="containsText" dxfId="45" priority="7" operator="containsText" text="1">
      <formula>NOT(ISERROR(SEARCH("1",V4)))</formula>
    </cfRule>
  </conditionalFormatting>
  <conditionalFormatting sqref="W4:W22 A23">
    <cfRule type="containsText" dxfId="44" priority="6" operator="containsText" text="Y">
      <formula>NOT(ISERROR(SEARCH("Y",A4)))</formula>
    </cfRule>
  </conditionalFormatting>
  <conditionalFormatting sqref="AC4:AE4">
    <cfRule type="cellIs" dxfId="43" priority="4" stopIfTrue="1" operator="equal">
      <formula>"身份空白"</formula>
    </cfRule>
    <cfRule type="cellIs" dxfId="4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3"/>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23" style="8" customWidth="1"/>
    <col min="3" max="3" width="11.88671875" style="7" customWidth="1"/>
    <col min="4" max="8" width="13.44140625" style="7" customWidth="1"/>
    <col min="9" max="9" width="10.88671875" style="7" customWidth="1"/>
    <col min="10" max="10" width="20.5546875" style="9" customWidth="1"/>
    <col min="11" max="11" width="19.44140625" style="7" customWidth="1"/>
    <col min="12" max="12" width="15.6640625" style="10" customWidth="1"/>
    <col min="13" max="13" width="17.77734375" style="7" customWidth="1"/>
    <col min="14" max="14" width="19.77734375" style="11" customWidth="1"/>
    <col min="15" max="15" width="20.88671875" style="11" customWidth="1"/>
    <col min="16" max="16" width="18.109375" style="11" customWidth="1"/>
    <col min="17" max="17" width="12.77734375" style="11" customWidth="1"/>
    <col min="18" max="18" width="17.5546875" style="11" customWidth="1"/>
    <col min="19" max="20" width="21.21875" style="7" customWidth="1"/>
    <col min="21" max="22" width="16.21875" style="7" customWidth="1"/>
    <col min="23" max="23" width="17" style="7" customWidth="1"/>
    <col min="24" max="24" width="16.6640625" style="7" customWidth="1"/>
    <col min="25" max="25" width="19" style="12" customWidth="1"/>
    <col min="26" max="31" width="19.2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先填【114-1申請總表】第8列之B欄至CN欄'!G51</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先填【114-1申請總表】第8列之B欄至CN欄'!$N$51="弱勢家庭子女",'步驟1. 先填【114-1申請總表】第8列之B欄至CN欄'!$N$51="弱勢家庭身障學生或身障人士子女")),U4*(G4=0)),"1","0")</f>
        <v>0</v>
      </c>
      <c r="W4" s="148" t="str">
        <f t="shared" ref="W4:W22" si="3">IF(U4*V4,"Y","N")</f>
        <v>N</v>
      </c>
      <c r="X4" s="745">
        <f>COUNTIF(U4:U22,"1")</f>
        <v>1</v>
      </c>
      <c r="Y4" s="623">
        <f>'步驟1. 先填【114-1申請總表】第8列之B欄至CN欄'!N51</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2</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19.8">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41" priority="9" operator="containsText" text="0">
      <formula>NOT(ISERROR(SEARCH("0",S4)))</formula>
    </cfRule>
  </conditionalFormatting>
  <conditionalFormatting sqref="U4:U22">
    <cfRule type="containsText" dxfId="40" priority="8" operator="containsText" text="0">
      <formula>NOT(ISERROR(SEARCH("0",U4)))</formula>
    </cfRule>
  </conditionalFormatting>
  <conditionalFormatting sqref="V4:V22">
    <cfRule type="containsText" dxfId="39" priority="7" operator="containsText" text="1">
      <formula>NOT(ISERROR(SEARCH("1",V4)))</formula>
    </cfRule>
  </conditionalFormatting>
  <conditionalFormatting sqref="W4:W22 A23">
    <cfRule type="containsText" dxfId="38" priority="6" operator="containsText" text="Y">
      <formula>NOT(ISERROR(SEARCH("Y",A4)))</formula>
    </cfRule>
  </conditionalFormatting>
  <conditionalFormatting sqref="AC4:AE4">
    <cfRule type="cellIs" dxfId="37" priority="4" stopIfTrue="1" operator="equal">
      <formula>"身份空白"</formula>
    </cfRule>
    <cfRule type="cellIs" dxfId="3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4"/>
  <dimension ref="A1:AE55"/>
  <sheetViews>
    <sheetView zoomScale="70" zoomScaleNormal="7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6640625" style="8" customWidth="1"/>
    <col min="3" max="3" width="11.21875" style="7" customWidth="1"/>
    <col min="4" max="7" width="14.5546875" style="7" customWidth="1"/>
    <col min="8" max="8" width="11.33203125" style="7" customWidth="1"/>
    <col min="9" max="9" width="11.109375" style="7" customWidth="1"/>
    <col min="10" max="10" width="19.109375" style="9" customWidth="1"/>
    <col min="11" max="11" width="17.77734375" style="7" customWidth="1"/>
    <col min="12" max="12" width="17.88671875" style="10" customWidth="1"/>
    <col min="13" max="13" width="18.33203125" style="7" customWidth="1"/>
    <col min="14" max="16" width="20.44140625" style="11" customWidth="1"/>
    <col min="17" max="17" width="12" style="11" customWidth="1"/>
    <col min="18" max="18" width="20.44140625" style="11" customWidth="1"/>
    <col min="19" max="20" width="20.109375" style="7" customWidth="1"/>
    <col min="21" max="21" width="18.44140625" style="7" customWidth="1"/>
    <col min="22" max="22" width="16.88671875" style="7" customWidth="1"/>
    <col min="23" max="23" width="17" style="7" customWidth="1"/>
    <col min="24" max="24" width="16.6640625" style="7" customWidth="1"/>
    <col min="25" max="25" width="19" style="12" customWidth="1"/>
    <col min="26" max="31" width="20.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826</v>
      </c>
      <c r="B3" s="56" t="s">
        <v>827</v>
      </c>
      <c r="C3" s="56" t="s">
        <v>828</v>
      </c>
      <c r="D3" s="56" t="s">
        <v>829</v>
      </c>
      <c r="E3" s="56" t="s">
        <v>830</v>
      </c>
      <c r="F3" s="56" t="s">
        <v>831</v>
      </c>
      <c r="G3" s="56" t="s">
        <v>832</v>
      </c>
      <c r="H3" s="56" t="s">
        <v>833</v>
      </c>
      <c r="I3" s="56" t="s">
        <v>834</v>
      </c>
      <c r="J3" s="56" t="s">
        <v>835</v>
      </c>
      <c r="K3" s="56" t="s">
        <v>836</v>
      </c>
      <c r="L3" s="57" t="s">
        <v>837</v>
      </c>
      <c r="M3" s="56" t="s">
        <v>838</v>
      </c>
      <c r="N3" s="86" t="s">
        <v>839</v>
      </c>
      <c r="O3" s="50" t="s">
        <v>840</v>
      </c>
      <c r="P3" s="50" t="s">
        <v>841</v>
      </c>
      <c r="Q3" s="50" t="s">
        <v>842</v>
      </c>
      <c r="R3" s="50" t="s">
        <v>843</v>
      </c>
      <c r="S3" s="87" t="s">
        <v>844</v>
      </c>
      <c r="T3" s="87" t="s">
        <v>845</v>
      </c>
      <c r="U3" s="87" t="s">
        <v>846</v>
      </c>
      <c r="V3" s="88" t="s">
        <v>847</v>
      </c>
      <c r="W3" s="87" t="s">
        <v>848</v>
      </c>
      <c r="X3" s="89" t="s">
        <v>108</v>
      </c>
      <c r="Y3" s="90" t="s">
        <v>849</v>
      </c>
      <c r="Z3" s="91" t="s">
        <v>516</v>
      </c>
      <c r="AA3" s="91" t="s">
        <v>517</v>
      </c>
      <c r="AB3" s="92" t="s">
        <v>850</v>
      </c>
      <c r="AC3" s="93" t="s">
        <v>851</v>
      </c>
      <c r="AD3" s="93" t="s">
        <v>852</v>
      </c>
      <c r="AE3" s="93" t="s">
        <v>853</v>
      </c>
    </row>
    <row r="4" spans="1:31" s="161" customFormat="1" ht="49.95" customHeight="1">
      <c r="A4" s="144">
        <v>1</v>
      </c>
      <c r="B4" s="147">
        <f>'步驟1. 先填【114-1申請總表】第8列之B欄至CN欄'!G52</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先填【114-1申請總表】第8列之B欄至CN欄'!$N$52="弱勢家庭子女",'步驟1. 先填【114-1申請總表】第8列之B欄至CN欄'!$N$52="弱勢家庭身障學生或身障人士子女")),U4*(G4=0)),"1","0")</f>
        <v>0</v>
      </c>
      <c r="W4" s="148" t="str">
        <f t="shared" ref="W4:W22" si="3">IF(U4*V4,"Y","N")</f>
        <v>N</v>
      </c>
      <c r="X4" s="745">
        <f>COUNTIF(U4:U22,"1")</f>
        <v>1</v>
      </c>
      <c r="Y4" s="623">
        <f>'步驟1. 先填【114-1申請總表】第8列之B欄至CN欄'!N52</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504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35" priority="9" operator="containsText" text="0">
      <formula>NOT(ISERROR(SEARCH("0",S4)))</formula>
    </cfRule>
  </conditionalFormatting>
  <conditionalFormatting sqref="U4:U22">
    <cfRule type="containsText" dxfId="34" priority="8" operator="containsText" text="0">
      <formula>NOT(ISERROR(SEARCH("0",U4)))</formula>
    </cfRule>
  </conditionalFormatting>
  <conditionalFormatting sqref="V4:V22">
    <cfRule type="containsText" dxfId="33" priority="7" operator="containsText" text="1">
      <formula>NOT(ISERROR(SEARCH("1",V4)))</formula>
    </cfRule>
  </conditionalFormatting>
  <conditionalFormatting sqref="W4:W22 A23">
    <cfRule type="containsText" dxfId="32" priority="6" operator="containsText" text="Y">
      <formula>NOT(ISERROR(SEARCH("Y",A4)))</formula>
    </cfRule>
  </conditionalFormatting>
  <conditionalFormatting sqref="AC4:AE4">
    <cfRule type="cellIs" dxfId="31" priority="4" stopIfTrue="1" operator="equal">
      <formula>"身份空白"</formula>
    </cfRule>
    <cfRule type="cellIs" dxfId="3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9.88671875" style="8" customWidth="1"/>
    <col min="3" max="3" width="11.77734375" style="7" customWidth="1"/>
    <col min="4" max="8" width="12.77734375" style="7" customWidth="1"/>
    <col min="9" max="9" width="11.109375" style="7" customWidth="1"/>
    <col min="10" max="10" width="21.77734375" style="9" customWidth="1"/>
    <col min="11" max="11" width="18.21875" style="7" customWidth="1"/>
    <col min="12" max="12" width="16.109375" style="10" customWidth="1"/>
    <col min="13" max="13" width="17.77734375" style="7" customWidth="1"/>
    <col min="14" max="16" width="19.5546875" style="11" customWidth="1"/>
    <col min="17" max="17" width="11.44140625" style="11" customWidth="1"/>
    <col min="18" max="18" width="19.5546875" style="11" customWidth="1"/>
    <col min="19" max="20" width="21.109375" style="7" customWidth="1"/>
    <col min="21" max="21" width="18.44140625" style="7" customWidth="1"/>
    <col min="22" max="22" width="17.5546875" style="7" customWidth="1"/>
    <col min="23" max="23" width="17" style="7" customWidth="1"/>
    <col min="24" max="24" width="16.6640625" style="7" customWidth="1"/>
    <col min="25" max="25" width="19" style="12" customWidth="1"/>
    <col min="26" max="31" width="19.441406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先填【114-1申請總表】第8列之B欄至CN欄'!G53</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先填【114-1申請總表】第8列之B欄至CN欄'!$N$53="弱勢家庭子女",'步驟1. 先填【114-1申請總表】第8列之B欄至CN欄'!$N$53="弱勢家庭身障學生或身障人士子女")),U4*(G4=0)),"1","0")</f>
        <v>0</v>
      </c>
      <c r="W4" s="148" t="str">
        <f t="shared" ref="W4:W22" si="3">IF(U4*V4,"Y","N")</f>
        <v>N</v>
      </c>
      <c r="X4" s="745">
        <f>COUNTIF(U4:U22,"1")</f>
        <v>1</v>
      </c>
      <c r="Y4" s="623">
        <f>'步驟1. 先填【114-1申請總表】第8列之B欄至CN欄'!N53</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N3" sqref="N3"/>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9" priority="9" operator="containsText" text="0">
      <formula>NOT(ISERROR(SEARCH("0",S4)))</formula>
    </cfRule>
  </conditionalFormatting>
  <conditionalFormatting sqref="U4:U22">
    <cfRule type="containsText" dxfId="28" priority="8" operator="containsText" text="0">
      <formula>NOT(ISERROR(SEARCH("0",U4)))</formula>
    </cfRule>
  </conditionalFormatting>
  <conditionalFormatting sqref="V4:V22">
    <cfRule type="containsText" dxfId="27" priority="7" operator="containsText" text="1">
      <formula>NOT(ISERROR(SEARCH("1",V4)))</formula>
    </cfRule>
  </conditionalFormatting>
  <conditionalFormatting sqref="W4:W22 A23">
    <cfRule type="containsText" dxfId="26" priority="6" operator="containsText" text="Y">
      <formula>NOT(ISERROR(SEARCH("Y",A4)))</formula>
    </cfRule>
  </conditionalFormatting>
  <conditionalFormatting sqref="AC4:AE4">
    <cfRule type="cellIs" dxfId="25" priority="4" stopIfTrue="1" operator="equal">
      <formula>"身份空白"</formula>
    </cfRule>
    <cfRule type="cellIs" dxfId="2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44140625" style="8" customWidth="1"/>
    <col min="3" max="3" width="10.44140625" style="7" customWidth="1"/>
    <col min="4" max="8" width="13.33203125" style="7" customWidth="1"/>
    <col min="9" max="9" width="11" style="7" customWidth="1"/>
    <col min="10" max="10" width="21.109375" style="9" customWidth="1"/>
    <col min="11" max="11" width="17.44140625" style="7" customWidth="1"/>
    <col min="12" max="12" width="18.33203125" style="10" customWidth="1"/>
    <col min="13" max="13" width="18.5546875" style="7" customWidth="1"/>
    <col min="14" max="16" width="20.77734375" style="11" customWidth="1"/>
    <col min="17" max="17" width="11.5546875" style="11" customWidth="1"/>
    <col min="18" max="18" width="20.77734375" style="11" customWidth="1"/>
    <col min="19" max="20" width="20" style="7" customWidth="1"/>
    <col min="21" max="21" width="16.109375" style="7" customWidth="1"/>
    <col min="22" max="22" width="16.88671875" style="7" customWidth="1"/>
    <col min="23" max="23" width="15.44140625" style="7" customWidth="1"/>
    <col min="24" max="24" width="16.6640625" style="7" customWidth="1"/>
    <col min="25" max="25" width="19" style="12" customWidth="1"/>
    <col min="26" max="31" width="21.3320312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70" customFormat="1" ht="49.95" customHeight="1">
      <c r="A4" s="21">
        <v>1</v>
      </c>
      <c r="B4" s="198">
        <f>'步驟1. 先填【114-1申請總表】第8列之B欄至CN欄'!G54</f>
        <v>0</v>
      </c>
      <c r="C4" s="5"/>
      <c r="D4" s="21">
        <v>1</v>
      </c>
      <c r="E4" s="21">
        <v>1</v>
      </c>
      <c r="F4" s="21">
        <v>0</v>
      </c>
      <c r="G4" s="5">
        <v>0</v>
      </c>
      <c r="H4" s="5">
        <v>0</v>
      </c>
      <c r="I4" s="21">
        <v>1</v>
      </c>
      <c r="J4" s="21" t="str">
        <f>'步驟1. 先填【114-1申請總表】第8列之B欄至CN欄'!C8</f>
        <v>臺中市立臺中女子高級中等學校</v>
      </c>
      <c r="K4" s="21">
        <v>2</v>
      </c>
      <c r="L4" s="180"/>
      <c r="M4" s="5"/>
      <c r="N4" s="180"/>
      <c r="O4" s="180"/>
      <c r="P4" s="180"/>
      <c r="Q4" s="180"/>
      <c r="R4" s="180"/>
      <c r="S4" s="181" t="str">
        <f t="shared" ref="S4:S22" si="0">IF(OR(F4*H4),"0","1")</f>
        <v>1</v>
      </c>
      <c r="T4" s="181" t="str">
        <f t="shared" ref="T4:T22" si="1">IF(OR(G4*H4),"0","1")</f>
        <v>1</v>
      </c>
      <c r="U4" s="181" t="str">
        <f t="shared" ref="U4:U22" si="2">IF(OR((A4&lt;=0),(A4&gt;28),(A4&gt;3)*(A4&lt;=7)*(D4=2)*(E4=0)*(F4=0)*(H4=0),(A4&gt;3)*(A4&lt;=7)*(D4&lt;1)*(E4=0)*(F4=0)*(H4=0),(A4&gt;3)*(A4&lt;=7)*(D4&gt;5)*(E4=0)*(F4=0)*(H4=0),(A4=8)*(E4=0)*(F4=0)*(H4=0),(A4=9)*(E4=0)*(F4=0)*(H4=0),(A4=1)*F4,(A4=1)*G4,(A4=1)*H4,(A4=2)*(F4=0)*(H4=0),(A4=3)*(F4=0)*(H4=0),(A4=10)*(D4=1)*(F4=0)*(H4=0),(A4=10)*(D4=3)*(F4=0)*(H4=0),(A4=10)*(D4=4)*(F4=0)*(H4=0),F4*H4,G4*H4,AND((A4&gt;=11)*(F4=0),AND((A4&gt;=11)*(H4=0)))),"0","1")</f>
        <v>1</v>
      </c>
      <c r="V4" s="181" t="str">
        <f>IF(AND((OR('步驟1. 先填【114-1申請總表】第8列之B欄至CN欄'!$N$54="弱勢家庭子女",'步驟1. 先填【114-1申請總表】第8列之B欄至CN欄'!$N$54="弱勢家庭身障學生或身障人士子女")),U4*(G4=0)),"1","0")</f>
        <v>0</v>
      </c>
      <c r="W4" s="181" t="str">
        <f t="shared" ref="W4:W22" si="3">IF(U4*V4,"Y","N")</f>
        <v>N</v>
      </c>
      <c r="X4" s="777">
        <f>COUNTIF(U4:U22,"1")</f>
        <v>1</v>
      </c>
      <c r="Y4" s="623">
        <f>'步驟1. 先填【114-1申請總表】第8列之B欄至CN欄'!N54</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70" customFormat="1" ht="49.95" customHeight="1">
      <c r="A5" s="5"/>
      <c r="B5" s="182"/>
      <c r="C5" s="5"/>
      <c r="D5" s="5"/>
      <c r="E5" s="5"/>
      <c r="F5" s="5"/>
      <c r="G5" s="5">
        <v>0</v>
      </c>
      <c r="H5" s="5">
        <v>0</v>
      </c>
      <c r="I5" s="5"/>
      <c r="J5" s="5"/>
      <c r="K5" s="5"/>
      <c r="L5" s="180"/>
      <c r="M5" s="5"/>
      <c r="N5" s="180"/>
      <c r="O5" s="180"/>
      <c r="P5" s="180"/>
      <c r="Q5" s="180"/>
      <c r="R5" s="180"/>
      <c r="S5" s="181" t="str">
        <f t="shared" si="0"/>
        <v>1</v>
      </c>
      <c r="T5" s="181" t="str">
        <f t="shared" si="1"/>
        <v>1</v>
      </c>
      <c r="U5" s="181" t="str">
        <f t="shared" si="2"/>
        <v>0</v>
      </c>
      <c r="V5" s="181" t="str">
        <f t="shared" ref="V5:V22" si="4">IF(AND(U5*(G5=0),(A5&gt;0)*(A5&lt;=28)),"1","0")</f>
        <v>0</v>
      </c>
      <c r="W5" s="181" t="str">
        <f t="shared" si="3"/>
        <v>N</v>
      </c>
      <c r="X5" s="778"/>
      <c r="Y5" s="624"/>
      <c r="Z5" s="780"/>
      <c r="AA5" s="780"/>
      <c r="AB5" s="780"/>
      <c r="AC5" s="776"/>
      <c r="AD5" s="776"/>
      <c r="AE5" s="776"/>
    </row>
    <row r="6" spans="1:31" s="170" customFormat="1" ht="49.95" customHeight="1">
      <c r="A6" s="5"/>
      <c r="B6" s="182"/>
      <c r="C6" s="5"/>
      <c r="D6" s="5"/>
      <c r="E6" s="5"/>
      <c r="F6" s="5"/>
      <c r="G6" s="5">
        <v>0</v>
      </c>
      <c r="H6" s="5">
        <v>0</v>
      </c>
      <c r="I6" s="5"/>
      <c r="J6" s="5"/>
      <c r="K6" s="5"/>
      <c r="L6" s="180"/>
      <c r="M6" s="5"/>
      <c r="N6" s="180"/>
      <c r="O6" s="180"/>
      <c r="P6" s="180"/>
      <c r="Q6" s="180"/>
      <c r="R6" s="180"/>
      <c r="S6" s="181" t="str">
        <f t="shared" si="0"/>
        <v>1</v>
      </c>
      <c r="T6" s="181" t="str">
        <f t="shared" si="1"/>
        <v>1</v>
      </c>
      <c r="U6" s="181" t="str">
        <f t="shared" si="2"/>
        <v>0</v>
      </c>
      <c r="V6" s="181" t="str">
        <f t="shared" si="4"/>
        <v>0</v>
      </c>
      <c r="W6" s="181" t="str">
        <f t="shared" si="3"/>
        <v>N</v>
      </c>
      <c r="X6" s="778"/>
      <c r="Y6" s="624"/>
      <c r="Z6" s="780"/>
      <c r="AA6" s="780"/>
      <c r="AB6" s="780"/>
      <c r="AC6" s="776"/>
      <c r="AD6" s="776"/>
      <c r="AE6" s="776"/>
    </row>
    <row r="7" spans="1:31" s="170" customFormat="1" ht="49.95" customHeight="1">
      <c r="A7" s="5"/>
      <c r="B7" s="182"/>
      <c r="C7" s="5"/>
      <c r="D7" s="5"/>
      <c r="E7" s="5"/>
      <c r="F7" s="5"/>
      <c r="G7" s="5">
        <v>0</v>
      </c>
      <c r="H7" s="5">
        <v>0</v>
      </c>
      <c r="I7" s="5"/>
      <c r="J7" s="5"/>
      <c r="K7" s="5"/>
      <c r="L7" s="180"/>
      <c r="M7" s="5"/>
      <c r="N7" s="180"/>
      <c r="O7" s="180"/>
      <c r="P7" s="180"/>
      <c r="Q7" s="180"/>
      <c r="R7" s="180"/>
      <c r="S7" s="181" t="str">
        <f t="shared" si="0"/>
        <v>1</v>
      </c>
      <c r="T7" s="181" t="str">
        <f t="shared" si="1"/>
        <v>1</v>
      </c>
      <c r="U7" s="181" t="str">
        <f t="shared" si="2"/>
        <v>0</v>
      </c>
      <c r="V7" s="181" t="str">
        <f t="shared" si="4"/>
        <v>0</v>
      </c>
      <c r="W7" s="181" t="str">
        <f t="shared" si="3"/>
        <v>N</v>
      </c>
      <c r="X7" s="778"/>
      <c r="Y7" s="624"/>
      <c r="Z7" s="780"/>
      <c r="AA7" s="780"/>
      <c r="AB7" s="780"/>
      <c r="AC7" s="776"/>
      <c r="AD7" s="776"/>
      <c r="AE7" s="776"/>
    </row>
    <row r="8" spans="1:31" s="170" customFormat="1" ht="49.95" customHeight="1">
      <c r="A8" s="5"/>
      <c r="B8" s="182"/>
      <c r="C8" s="5"/>
      <c r="D8" s="5"/>
      <c r="E8" s="5"/>
      <c r="F8" s="5"/>
      <c r="G8" s="5">
        <v>0</v>
      </c>
      <c r="H8" s="5">
        <v>0</v>
      </c>
      <c r="I8" s="5"/>
      <c r="J8" s="5"/>
      <c r="K8" s="5"/>
      <c r="L8" s="180"/>
      <c r="M8" s="5"/>
      <c r="N8" s="180"/>
      <c r="O8" s="180"/>
      <c r="P8" s="180"/>
      <c r="Q8" s="180"/>
      <c r="R8" s="180"/>
      <c r="S8" s="181" t="str">
        <f t="shared" si="0"/>
        <v>1</v>
      </c>
      <c r="T8" s="181" t="str">
        <f t="shared" si="1"/>
        <v>1</v>
      </c>
      <c r="U8" s="181" t="str">
        <f t="shared" si="2"/>
        <v>0</v>
      </c>
      <c r="V8" s="181" t="str">
        <f t="shared" si="4"/>
        <v>0</v>
      </c>
      <c r="W8" s="181" t="str">
        <f t="shared" si="3"/>
        <v>N</v>
      </c>
      <c r="X8" s="778"/>
      <c r="Y8" s="624"/>
      <c r="Z8" s="780"/>
      <c r="AA8" s="780"/>
      <c r="AB8" s="780"/>
      <c r="AC8" s="776"/>
      <c r="AD8" s="776"/>
      <c r="AE8" s="776"/>
    </row>
    <row r="9" spans="1:31" s="170" customFormat="1" ht="49.95" customHeight="1">
      <c r="A9" s="5"/>
      <c r="B9" s="182"/>
      <c r="C9" s="5"/>
      <c r="D9" s="5"/>
      <c r="E9" s="5"/>
      <c r="F9" s="5"/>
      <c r="G9" s="5">
        <v>0</v>
      </c>
      <c r="H9" s="5">
        <v>0</v>
      </c>
      <c r="I9" s="5"/>
      <c r="J9" s="5"/>
      <c r="K9" s="5"/>
      <c r="L9" s="180"/>
      <c r="M9" s="5"/>
      <c r="N9" s="180"/>
      <c r="O9" s="180"/>
      <c r="P9" s="180"/>
      <c r="Q9" s="180"/>
      <c r="R9" s="180"/>
      <c r="S9" s="181" t="str">
        <f t="shared" si="0"/>
        <v>1</v>
      </c>
      <c r="T9" s="181" t="str">
        <f t="shared" si="1"/>
        <v>1</v>
      </c>
      <c r="U9" s="181" t="str">
        <f t="shared" si="2"/>
        <v>0</v>
      </c>
      <c r="V9" s="181" t="str">
        <f t="shared" si="4"/>
        <v>0</v>
      </c>
      <c r="W9" s="181" t="str">
        <f t="shared" si="3"/>
        <v>N</v>
      </c>
      <c r="X9" s="778"/>
      <c r="Y9" s="624"/>
      <c r="Z9" s="780"/>
      <c r="AA9" s="780"/>
      <c r="AB9" s="780"/>
      <c r="AC9" s="776"/>
      <c r="AD9" s="776"/>
      <c r="AE9" s="776"/>
    </row>
    <row r="10" spans="1:31" s="170" customFormat="1" ht="49.95" customHeight="1">
      <c r="A10" s="5"/>
      <c r="B10" s="182"/>
      <c r="C10" s="5"/>
      <c r="D10" s="5"/>
      <c r="E10" s="5"/>
      <c r="F10" s="5"/>
      <c r="G10" s="5">
        <v>0</v>
      </c>
      <c r="H10" s="5">
        <v>0</v>
      </c>
      <c r="I10" s="5"/>
      <c r="J10" s="5"/>
      <c r="K10" s="5"/>
      <c r="L10" s="180"/>
      <c r="M10" s="5"/>
      <c r="N10" s="180"/>
      <c r="O10" s="180"/>
      <c r="P10" s="180"/>
      <c r="Q10" s="180"/>
      <c r="R10" s="180"/>
      <c r="S10" s="181" t="str">
        <f t="shared" si="0"/>
        <v>1</v>
      </c>
      <c r="T10" s="181" t="str">
        <f t="shared" si="1"/>
        <v>1</v>
      </c>
      <c r="U10" s="181" t="str">
        <f t="shared" si="2"/>
        <v>0</v>
      </c>
      <c r="V10" s="181" t="str">
        <f t="shared" si="4"/>
        <v>0</v>
      </c>
      <c r="W10" s="181" t="str">
        <f t="shared" si="3"/>
        <v>N</v>
      </c>
      <c r="X10" s="778"/>
      <c r="Y10" s="624"/>
      <c r="Z10" s="780"/>
      <c r="AA10" s="780"/>
      <c r="AB10" s="780"/>
      <c r="AC10" s="776"/>
      <c r="AD10" s="776"/>
      <c r="AE10" s="776"/>
    </row>
    <row r="11" spans="1:31" s="170" customFormat="1" ht="49.95" customHeight="1">
      <c r="A11" s="5"/>
      <c r="B11" s="182"/>
      <c r="C11" s="5"/>
      <c r="D11" s="5"/>
      <c r="E11" s="5"/>
      <c r="F11" s="5"/>
      <c r="G11" s="5">
        <v>0</v>
      </c>
      <c r="H11" s="5">
        <v>0</v>
      </c>
      <c r="I11" s="5"/>
      <c r="J11" s="5"/>
      <c r="K11" s="5"/>
      <c r="L11" s="180"/>
      <c r="M11" s="5"/>
      <c r="N11" s="180"/>
      <c r="O11" s="180"/>
      <c r="P11" s="180"/>
      <c r="Q11" s="180"/>
      <c r="R11" s="180"/>
      <c r="S11" s="181" t="str">
        <f t="shared" si="0"/>
        <v>1</v>
      </c>
      <c r="T11" s="181" t="str">
        <f t="shared" si="1"/>
        <v>1</v>
      </c>
      <c r="U11" s="181" t="str">
        <f t="shared" si="2"/>
        <v>0</v>
      </c>
      <c r="V11" s="181" t="str">
        <f t="shared" si="4"/>
        <v>0</v>
      </c>
      <c r="W11" s="181" t="str">
        <f t="shared" si="3"/>
        <v>N</v>
      </c>
      <c r="X11" s="778"/>
      <c r="Y11" s="624"/>
      <c r="Z11" s="780"/>
      <c r="AA11" s="780"/>
      <c r="AB11" s="780"/>
      <c r="AC11" s="776"/>
      <c r="AD11" s="776"/>
      <c r="AE11" s="776"/>
    </row>
    <row r="12" spans="1:31" s="170" customFormat="1" ht="49.95" customHeight="1">
      <c r="A12" s="5"/>
      <c r="B12" s="182"/>
      <c r="C12" s="5"/>
      <c r="D12" s="5"/>
      <c r="E12" s="5"/>
      <c r="F12" s="5"/>
      <c r="G12" s="5">
        <v>0</v>
      </c>
      <c r="H12" s="5">
        <v>0</v>
      </c>
      <c r="I12" s="5"/>
      <c r="J12" s="5"/>
      <c r="K12" s="5"/>
      <c r="L12" s="180"/>
      <c r="M12" s="5"/>
      <c r="N12" s="180"/>
      <c r="O12" s="180"/>
      <c r="P12" s="180"/>
      <c r="Q12" s="180"/>
      <c r="R12" s="180"/>
      <c r="S12" s="181" t="str">
        <f t="shared" si="0"/>
        <v>1</v>
      </c>
      <c r="T12" s="181" t="str">
        <f t="shared" si="1"/>
        <v>1</v>
      </c>
      <c r="U12" s="181" t="str">
        <f t="shared" si="2"/>
        <v>0</v>
      </c>
      <c r="V12" s="181" t="str">
        <f t="shared" si="4"/>
        <v>0</v>
      </c>
      <c r="W12" s="181" t="str">
        <f t="shared" si="3"/>
        <v>N</v>
      </c>
      <c r="X12" s="778"/>
      <c r="Y12" s="624"/>
      <c r="Z12" s="780"/>
      <c r="AA12" s="780"/>
      <c r="AB12" s="780"/>
      <c r="AC12" s="776"/>
      <c r="AD12" s="776"/>
      <c r="AE12" s="776"/>
    </row>
    <row r="13" spans="1:31" s="170" customFormat="1" ht="49.95" customHeight="1">
      <c r="A13" s="5"/>
      <c r="B13" s="182"/>
      <c r="C13" s="5"/>
      <c r="D13" s="5"/>
      <c r="E13" s="5"/>
      <c r="F13" s="5"/>
      <c r="G13" s="5">
        <v>0</v>
      </c>
      <c r="H13" s="5">
        <v>0</v>
      </c>
      <c r="I13" s="5"/>
      <c r="J13" s="5"/>
      <c r="K13" s="5"/>
      <c r="L13" s="180"/>
      <c r="M13" s="5"/>
      <c r="N13" s="180"/>
      <c r="O13" s="180"/>
      <c r="P13" s="180"/>
      <c r="Q13" s="180"/>
      <c r="R13" s="180"/>
      <c r="S13" s="181" t="str">
        <f t="shared" si="0"/>
        <v>1</v>
      </c>
      <c r="T13" s="181" t="str">
        <f t="shared" si="1"/>
        <v>1</v>
      </c>
      <c r="U13" s="181" t="str">
        <f t="shared" si="2"/>
        <v>0</v>
      </c>
      <c r="V13" s="181" t="str">
        <f t="shared" si="4"/>
        <v>0</v>
      </c>
      <c r="W13" s="181" t="str">
        <f t="shared" si="3"/>
        <v>N</v>
      </c>
      <c r="X13" s="778"/>
      <c r="Y13" s="624"/>
      <c r="Z13" s="780"/>
      <c r="AA13" s="780"/>
      <c r="AB13" s="780"/>
      <c r="AC13" s="776"/>
      <c r="AD13" s="776"/>
      <c r="AE13" s="776"/>
    </row>
    <row r="14" spans="1:31" s="170" customFormat="1" ht="49.95" customHeight="1">
      <c r="A14" s="5"/>
      <c r="B14" s="182"/>
      <c r="C14" s="5"/>
      <c r="D14" s="5"/>
      <c r="E14" s="5"/>
      <c r="F14" s="5"/>
      <c r="G14" s="5">
        <v>0</v>
      </c>
      <c r="H14" s="5">
        <v>0</v>
      </c>
      <c r="I14" s="5"/>
      <c r="J14" s="5"/>
      <c r="K14" s="5"/>
      <c r="L14" s="180"/>
      <c r="M14" s="5"/>
      <c r="N14" s="180"/>
      <c r="O14" s="180"/>
      <c r="P14" s="180"/>
      <c r="Q14" s="180"/>
      <c r="R14" s="180"/>
      <c r="S14" s="181" t="str">
        <f t="shared" si="0"/>
        <v>1</v>
      </c>
      <c r="T14" s="181" t="str">
        <f t="shared" si="1"/>
        <v>1</v>
      </c>
      <c r="U14" s="181" t="str">
        <f t="shared" si="2"/>
        <v>0</v>
      </c>
      <c r="V14" s="181" t="str">
        <f t="shared" si="4"/>
        <v>0</v>
      </c>
      <c r="W14" s="181" t="str">
        <f t="shared" si="3"/>
        <v>N</v>
      </c>
      <c r="X14" s="778"/>
      <c r="Y14" s="624"/>
      <c r="Z14" s="780"/>
      <c r="AA14" s="780"/>
      <c r="AB14" s="780"/>
      <c r="AC14" s="776"/>
      <c r="AD14" s="776"/>
      <c r="AE14" s="776"/>
    </row>
    <row r="15" spans="1:31" s="170" customFormat="1" ht="49.95" customHeight="1">
      <c r="A15" s="5"/>
      <c r="B15" s="182"/>
      <c r="C15" s="5"/>
      <c r="D15" s="5"/>
      <c r="E15" s="5"/>
      <c r="F15" s="5"/>
      <c r="G15" s="5">
        <v>0</v>
      </c>
      <c r="H15" s="5">
        <v>0</v>
      </c>
      <c r="I15" s="5"/>
      <c r="J15" s="5"/>
      <c r="K15" s="5"/>
      <c r="L15" s="180"/>
      <c r="M15" s="5"/>
      <c r="N15" s="180"/>
      <c r="O15" s="180"/>
      <c r="P15" s="180"/>
      <c r="Q15" s="180"/>
      <c r="R15" s="180"/>
      <c r="S15" s="181" t="str">
        <f t="shared" si="0"/>
        <v>1</v>
      </c>
      <c r="T15" s="181" t="str">
        <f t="shared" si="1"/>
        <v>1</v>
      </c>
      <c r="U15" s="181" t="str">
        <f t="shared" si="2"/>
        <v>0</v>
      </c>
      <c r="V15" s="181" t="str">
        <f t="shared" si="4"/>
        <v>0</v>
      </c>
      <c r="W15" s="181" t="str">
        <f t="shared" si="3"/>
        <v>N</v>
      </c>
      <c r="X15" s="778"/>
      <c r="Y15" s="624"/>
      <c r="Z15" s="780"/>
      <c r="AA15" s="780"/>
      <c r="AB15" s="780"/>
      <c r="AC15" s="776"/>
      <c r="AD15" s="776"/>
      <c r="AE15" s="776"/>
    </row>
    <row r="16" spans="1:31" s="170" customFormat="1" ht="49.95" customHeight="1">
      <c r="A16" s="5"/>
      <c r="B16" s="182"/>
      <c r="C16" s="5"/>
      <c r="D16" s="5"/>
      <c r="E16" s="5"/>
      <c r="F16" s="5"/>
      <c r="G16" s="5">
        <v>0</v>
      </c>
      <c r="H16" s="5">
        <v>0</v>
      </c>
      <c r="I16" s="5"/>
      <c r="J16" s="5"/>
      <c r="K16" s="5"/>
      <c r="L16" s="180"/>
      <c r="M16" s="5"/>
      <c r="N16" s="180"/>
      <c r="O16" s="180"/>
      <c r="P16" s="180"/>
      <c r="Q16" s="180"/>
      <c r="R16" s="180"/>
      <c r="S16" s="181" t="str">
        <f t="shared" si="0"/>
        <v>1</v>
      </c>
      <c r="T16" s="181" t="str">
        <f t="shared" si="1"/>
        <v>1</v>
      </c>
      <c r="U16" s="181" t="str">
        <f t="shared" si="2"/>
        <v>0</v>
      </c>
      <c r="V16" s="181" t="str">
        <f t="shared" si="4"/>
        <v>0</v>
      </c>
      <c r="W16" s="181" t="str">
        <f t="shared" si="3"/>
        <v>N</v>
      </c>
      <c r="X16" s="778"/>
      <c r="Y16" s="624"/>
      <c r="Z16" s="780"/>
      <c r="AA16" s="780"/>
      <c r="AB16" s="780"/>
      <c r="AC16" s="776"/>
      <c r="AD16" s="776"/>
      <c r="AE16" s="776"/>
    </row>
    <row r="17" spans="1:31" s="170" customFormat="1" ht="49.95" customHeight="1">
      <c r="A17" s="5"/>
      <c r="B17" s="182"/>
      <c r="C17" s="5"/>
      <c r="D17" s="5"/>
      <c r="E17" s="5"/>
      <c r="F17" s="5"/>
      <c r="G17" s="5">
        <v>0</v>
      </c>
      <c r="H17" s="5">
        <v>0</v>
      </c>
      <c r="I17" s="5"/>
      <c r="J17" s="5"/>
      <c r="K17" s="5"/>
      <c r="L17" s="180"/>
      <c r="M17" s="5"/>
      <c r="N17" s="180"/>
      <c r="O17" s="180"/>
      <c r="P17" s="180"/>
      <c r="Q17" s="180"/>
      <c r="R17" s="180"/>
      <c r="S17" s="181" t="str">
        <f t="shared" si="0"/>
        <v>1</v>
      </c>
      <c r="T17" s="181" t="str">
        <f t="shared" si="1"/>
        <v>1</v>
      </c>
      <c r="U17" s="181" t="str">
        <f t="shared" si="2"/>
        <v>0</v>
      </c>
      <c r="V17" s="181" t="str">
        <f t="shared" si="4"/>
        <v>0</v>
      </c>
      <c r="W17" s="181" t="str">
        <f t="shared" si="3"/>
        <v>N</v>
      </c>
      <c r="X17" s="778"/>
      <c r="Y17" s="624"/>
      <c r="Z17" s="780"/>
      <c r="AA17" s="780"/>
      <c r="AB17" s="780"/>
      <c r="AC17" s="776"/>
      <c r="AD17" s="776"/>
      <c r="AE17" s="776"/>
    </row>
    <row r="18" spans="1:31" s="170" customFormat="1" ht="49.95" customHeight="1">
      <c r="A18" s="5"/>
      <c r="B18" s="182"/>
      <c r="C18" s="5"/>
      <c r="D18" s="5"/>
      <c r="E18" s="5"/>
      <c r="F18" s="5"/>
      <c r="G18" s="5">
        <v>0</v>
      </c>
      <c r="H18" s="5">
        <v>0</v>
      </c>
      <c r="I18" s="5"/>
      <c r="J18" s="5"/>
      <c r="K18" s="5"/>
      <c r="L18" s="180"/>
      <c r="M18" s="5"/>
      <c r="N18" s="180"/>
      <c r="O18" s="180"/>
      <c r="P18" s="180"/>
      <c r="Q18" s="180"/>
      <c r="R18" s="180"/>
      <c r="S18" s="181" t="str">
        <f t="shared" si="0"/>
        <v>1</v>
      </c>
      <c r="T18" s="181" t="str">
        <f t="shared" si="1"/>
        <v>1</v>
      </c>
      <c r="U18" s="181" t="str">
        <f t="shared" si="2"/>
        <v>0</v>
      </c>
      <c r="V18" s="181" t="str">
        <f t="shared" si="4"/>
        <v>0</v>
      </c>
      <c r="W18" s="181" t="str">
        <f t="shared" si="3"/>
        <v>N</v>
      </c>
      <c r="X18" s="778"/>
      <c r="Y18" s="624"/>
      <c r="Z18" s="780"/>
      <c r="AA18" s="780"/>
      <c r="AB18" s="780"/>
      <c r="AC18" s="776"/>
      <c r="AD18" s="776"/>
      <c r="AE18" s="776"/>
    </row>
    <row r="19" spans="1:31" s="170" customFormat="1" ht="49.95" customHeight="1">
      <c r="A19" s="5"/>
      <c r="B19" s="182"/>
      <c r="C19" s="5"/>
      <c r="D19" s="5"/>
      <c r="E19" s="5"/>
      <c r="F19" s="5"/>
      <c r="G19" s="5">
        <v>0</v>
      </c>
      <c r="H19" s="5">
        <v>0</v>
      </c>
      <c r="I19" s="5"/>
      <c r="J19" s="5"/>
      <c r="K19" s="5"/>
      <c r="L19" s="180"/>
      <c r="M19" s="5"/>
      <c r="N19" s="180"/>
      <c r="O19" s="180"/>
      <c r="P19" s="180"/>
      <c r="Q19" s="180"/>
      <c r="R19" s="180"/>
      <c r="S19" s="181" t="str">
        <f t="shared" si="0"/>
        <v>1</v>
      </c>
      <c r="T19" s="181" t="str">
        <f t="shared" si="1"/>
        <v>1</v>
      </c>
      <c r="U19" s="181" t="str">
        <f t="shared" si="2"/>
        <v>0</v>
      </c>
      <c r="V19" s="181" t="str">
        <f t="shared" si="4"/>
        <v>0</v>
      </c>
      <c r="W19" s="181" t="str">
        <f t="shared" si="3"/>
        <v>N</v>
      </c>
      <c r="X19" s="778"/>
      <c r="Y19" s="624"/>
      <c r="Z19" s="780"/>
      <c r="AA19" s="780"/>
      <c r="AB19" s="780"/>
      <c r="AC19" s="776"/>
      <c r="AD19" s="776"/>
      <c r="AE19" s="776"/>
    </row>
    <row r="20" spans="1:31" s="170" customFormat="1" ht="49.95" customHeight="1">
      <c r="A20" s="5"/>
      <c r="B20" s="182"/>
      <c r="C20" s="5"/>
      <c r="D20" s="5"/>
      <c r="E20" s="5"/>
      <c r="F20" s="5"/>
      <c r="G20" s="5">
        <v>0</v>
      </c>
      <c r="H20" s="5">
        <v>0</v>
      </c>
      <c r="I20" s="5"/>
      <c r="J20" s="5"/>
      <c r="K20" s="5"/>
      <c r="L20" s="180"/>
      <c r="M20" s="5"/>
      <c r="N20" s="180"/>
      <c r="O20" s="180"/>
      <c r="P20" s="180"/>
      <c r="Q20" s="180"/>
      <c r="R20" s="180"/>
      <c r="S20" s="181" t="str">
        <f t="shared" si="0"/>
        <v>1</v>
      </c>
      <c r="T20" s="181" t="str">
        <f t="shared" si="1"/>
        <v>1</v>
      </c>
      <c r="U20" s="181" t="str">
        <f t="shared" si="2"/>
        <v>0</v>
      </c>
      <c r="V20" s="181" t="str">
        <f t="shared" si="4"/>
        <v>0</v>
      </c>
      <c r="W20" s="181" t="str">
        <f t="shared" si="3"/>
        <v>N</v>
      </c>
      <c r="X20" s="778"/>
      <c r="Y20" s="624"/>
      <c r="Z20" s="780"/>
      <c r="AA20" s="780"/>
      <c r="AB20" s="780"/>
      <c r="AC20" s="776"/>
      <c r="AD20" s="776"/>
      <c r="AE20" s="776"/>
    </row>
    <row r="21" spans="1:31" s="170" customFormat="1" ht="49.95" customHeight="1">
      <c r="A21" s="5"/>
      <c r="B21" s="182"/>
      <c r="C21" s="5"/>
      <c r="D21" s="5"/>
      <c r="E21" s="5"/>
      <c r="F21" s="5"/>
      <c r="G21" s="5">
        <v>0</v>
      </c>
      <c r="H21" s="5">
        <v>0</v>
      </c>
      <c r="I21" s="5"/>
      <c r="J21" s="5"/>
      <c r="K21" s="5"/>
      <c r="L21" s="180"/>
      <c r="M21" s="5"/>
      <c r="N21" s="180"/>
      <c r="O21" s="180"/>
      <c r="P21" s="180"/>
      <c r="Q21" s="180"/>
      <c r="R21" s="180"/>
      <c r="S21" s="181" t="str">
        <f t="shared" si="0"/>
        <v>1</v>
      </c>
      <c r="T21" s="181" t="str">
        <f t="shared" si="1"/>
        <v>1</v>
      </c>
      <c r="U21" s="181" t="str">
        <f t="shared" si="2"/>
        <v>0</v>
      </c>
      <c r="V21" s="181" t="str">
        <f t="shared" si="4"/>
        <v>0</v>
      </c>
      <c r="W21" s="181" t="str">
        <f t="shared" si="3"/>
        <v>N</v>
      </c>
      <c r="X21" s="778"/>
      <c r="Y21" s="624"/>
      <c r="Z21" s="780"/>
      <c r="AA21" s="780"/>
      <c r="AB21" s="780"/>
      <c r="AC21" s="776"/>
      <c r="AD21" s="776"/>
      <c r="AE21" s="776"/>
    </row>
    <row r="22" spans="1:31" s="170" customFormat="1" ht="49.95" customHeight="1">
      <c r="A22" s="5"/>
      <c r="B22" s="182"/>
      <c r="C22" s="5"/>
      <c r="D22" s="5"/>
      <c r="E22" s="5"/>
      <c r="F22" s="5"/>
      <c r="G22" s="5">
        <v>0</v>
      </c>
      <c r="H22" s="5">
        <v>0</v>
      </c>
      <c r="I22" s="5"/>
      <c r="J22" s="5"/>
      <c r="K22" s="5"/>
      <c r="L22" s="180"/>
      <c r="M22" s="5"/>
      <c r="N22" s="180"/>
      <c r="O22" s="180"/>
      <c r="P22" s="180"/>
      <c r="Q22" s="180"/>
      <c r="R22" s="180"/>
      <c r="S22" s="181" t="str">
        <f t="shared" si="0"/>
        <v>1</v>
      </c>
      <c r="T22" s="181" t="str">
        <f t="shared" si="1"/>
        <v>1</v>
      </c>
      <c r="U22" s="181" t="str">
        <f t="shared" si="2"/>
        <v>0</v>
      </c>
      <c r="V22" s="181" t="str">
        <f t="shared" si="4"/>
        <v>0</v>
      </c>
      <c r="W22" s="181" t="str">
        <f t="shared" si="3"/>
        <v>N</v>
      </c>
      <c r="X22" s="779"/>
      <c r="Y22" s="625"/>
      <c r="Z22" s="780"/>
      <c r="AA22" s="780"/>
      <c r="AB22" s="780"/>
      <c r="AC22" s="776"/>
      <c r="AD22" s="776"/>
      <c r="AE22" s="776"/>
    </row>
    <row r="23" spans="1:31" s="185" customFormat="1" ht="49.95" customHeight="1">
      <c r="A23" s="748" t="s">
        <v>825</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3"/>
      <c r="T23" s="183"/>
      <c r="U23" s="183"/>
      <c r="V23" s="183"/>
      <c r="W23" s="184"/>
      <c r="X23" s="6">
        <f>X4</f>
        <v>1</v>
      </c>
      <c r="Y23" s="41">
        <f>Y4</f>
        <v>0</v>
      </c>
      <c r="Z23" s="780"/>
      <c r="AA23" s="780"/>
      <c r="AB23" s="780"/>
      <c r="AC23" s="776"/>
      <c r="AD23" s="776"/>
      <c r="AE23" s="77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59.4">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79.2">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2">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23" priority="9" operator="containsText" text="0">
      <formula>NOT(ISERROR(SEARCH("0",S4)))</formula>
    </cfRule>
  </conditionalFormatting>
  <conditionalFormatting sqref="U4:U22">
    <cfRule type="containsText" dxfId="22" priority="8" operator="containsText" text="0">
      <formula>NOT(ISERROR(SEARCH("0",U4)))</formula>
    </cfRule>
  </conditionalFormatting>
  <conditionalFormatting sqref="V4:V22">
    <cfRule type="containsText" dxfId="21" priority="7" operator="containsText" text="1">
      <formula>NOT(ISERROR(SEARCH("1",V4)))</formula>
    </cfRule>
  </conditionalFormatting>
  <conditionalFormatting sqref="W4:W22 A23">
    <cfRule type="containsText" dxfId="20" priority="6" operator="containsText" text="Y">
      <formula>NOT(ISERROR(SEARCH("Y",A4)))</formula>
    </cfRule>
  </conditionalFormatting>
  <conditionalFormatting sqref="AC4:AE4">
    <cfRule type="cellIs" dxfId="19" priority="4" stopIfTrue="1" operator="equal">
      <formula>"身份空白"</formula>
    </cfRule>
    <cfRule type="cellIs" dxfId="1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 style="8" customWidth="1"/>
    <col min="3" max="3" width="11" style="7" customWidth="1"/>
    <col min="4" max="8" width="13.5546875" style="7" customWidth="1"/>
    <col min="9" max="9" width="11.88671875" style="7" customWidth="1"/>
    <col min="10" max="10" width="23.6640625" style="9" customWidth="1"/>
    <col min="11" max="11" width="18.33203125" style="7" customWidth="1"/>
    <col min="12" max="12" width="19.77734375" style="10" customWidth="1"/>
    <col min="13" max="13" width="18.109375" style="7" customWidth="1"/>
    <col min="14" max="14" width="19.109375" style="11" customWidth="1"/>
    <col min="15" max="15" width="19.6640625" style="11" customWidth="1"/>
    <col min="16" max="16" width="18.33203125" style="11" customWidth="1"/>
    <col min="17" max="17" width="12.44140625" style="11" customWidth="1"/>
    <col min="18" max="18" width="17.6640625" style="11" customWidth="1"/>
    <col min="19" max="20" width="20.44140625" style="7" customWidth="1"/>
    <col min="21" max="21" width="18.44140625" style="7" customWidth="1"/>
    <col min="22" max="22" width="17.33203125" style="7" customWidth="1"/>
    <col min="23" max="23" width="17" style="7" customWidth="1"/>
    <col min="24" max="24" width="16.6640625" style="7" customWidth="1"/>
    <col min="25" max="25" width="19" style="12" customWidth="1"/>
    <col min="26" max="31" width="19.8867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先填【114-1申請總表】第8列之B欄至CN欄'!G55</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先填【114-1申請總表】第8列之B欄至CN欄'!$N$55="弱勢家庭子女",'步驟1. 先填【114-1申請總表】第8列之B欄至CN欄'!$N$55="弱勢家庭身障學生或身障人士子女")),U4*(G4=0)),"1","0")</f>
        <v>0</v>
      </c>
      <c r="W4" s="148" t="str">
        <f t="shared" ref="W4:W22" si="3">IF(U4*V4,"Y","N")</f>
        <v>N</v>
      </c>
      <c r="X4" s="745">
        <f>COUNTIF(U4:U22,"1")</f>
        <v>1</v>
      </c>
      <c r="Y4" s="623">
        <f>'步驟1. 先填【114-1申請總表】第8列之B欄至CN欄'!N55</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97"/>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8" t="s">
        <v>825</v>
      </c>
      <c r="B23" s="749"/>
      <c r="C23" s="749"/>
      <c r="D23" s="749"/>
      <c r="E23" s="749"/>
      <c r="F23" s="749"/>
      <c r="G23" s="749"/>
      <c r="H23" s="749"/>
      <c r="I23" s="749"/>
      <c r="J23" s="749"/>
      <c r="K23" s="749"/>
      <c r="L23" s="749"/>
      <c r="M23" s="750"/>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59.4">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39.6">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39.6">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59.4">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39.6">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7" priority="9" operator="containsText" text="0">
      <formula>NOT(ISERROR(SEARCH("0",S4)))</formula>
    </cfRule>
  </conditionalFormatting>
  <conditionalFormatting sqref="U4:U22">
    <cfRule type="containsText" dxfId="16" priority="8" operator="containsText" text="0">
      <formula>NOT(ISERROR(SEARCH("0",U4)))</formula>
    </cfRule>
  </conditionalFormatting>
  <conditionalFormatting sqref="V4:V22">
    <cfRule type="containsText" dxfId="15" priority="7" operator="containsText" text="1">
      <formula>NOT(ISERROR(SEARCH("1",V4)))</formula>
    </cfRule>
  </conditionalFormatting>
  <conditionalFormatting sqref="W4:W22 A23">
    <cfRule type="containsText" dxfId="14" priority="6" operator="containsText" text="Y">
      <formula>NOT(ISERROR(SEARCH("Y",A4)))</formula>
    </cfRule>
  </conditionalFormatting>
  <conditionalFormatting sqref="AC4:AE4">
    <cfRule type="cellIs" dxfId="13" priority="4" stopIfTrue="1" operator="equal">
      <formula>"身份空白"</formula>
    </cfRule>
    <cfRule type="cellIs" dxfId="1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8"/>
  <dimension ref="A1:AE55"/>
  <sheetViews>
    <sheetView zoomScale="60" zoomScaleNormal="60" workbookViewId="0">
      <pane xSplit="2" ySplit="3" topLeftCell="I4" activePane="bottomRight" state="frozen"/>
      <selection pane="topRight" activeCell="C1" sqref="C1"/>
      <selection pane="bottomLeft" activeCell="A4" sqref="A4"/>
      <selection pane="bottomRight" activeCell="N2" sqref="N2:R2"/>
    </sheetView>
  </sheetViews>
  <sheetFormatPr defaultColWidth="8.88671875" defaultRowHeight="15"/>
  <cols>
    <col min="1" max="1" width="17.88671875" style="7" customWidth="1"/>
    <col min="2" max="2" width="17" style="8" customWidth="1"/>
    <col min="3" max="3" width="8.88671875" style="7" customWidth="1"/>
    <col min="4" max="8" width="13.109375" style="7" customWidth="1"/>
    <col min="9" max="9" width="10.77734375" style="7" customWidth="1"/>
    <col min="10" max="10" width="24.33203125" style="9" customWidth="1"/>
    <col min="11" max="11" width="19.44140625" style="7" customWidth="1"/>
    <col min="12" max="12" width="16.88671875" style="10" customWidth="1"/>
    <col min="13" max="13" width="19" style="7" customWidth="1"/>
    <col min="14" max="16" width="20.44140625" style="11" customWidth="1"/>
    <col min="17" max="17" width="11.5546875" style="11" customWidth="1"/>
    <col min="18" max="18" width="20.44140625" style="11" customWidth="1"/>
    <col min="19" max="20" width="21" style="7" customWidth="1"/>
    <col min="21" max="21" width="16.33203125" style="7" customWidth="1"/>
    <col min="22" max="22" width="17.5546875" style="7" customWidth="1"/>
    <col min="23" max="23" width="17" style="7" customWidth="1"/>
    <col min="24" max="24" width="16.6640625" style="7" customWidth="1"/>
    <col min="25" max="25" width="19" style="12" customWidth="1"/>
    <col min="26" max="31" width="19.1093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691</v>
      </c>
      <c r="B3" s="56" t="s">
        <v>317</v>
      </c>
      <c r="C3" s="56" t="s">
        <v>318</v>
      </c>
      <c r="D3" s="56" t="s">
        <v>319</v>
      </c>
      <c r="E3" s="56" t="s">
        <v>731</v>
      </c>
      <c r="F3" s="56" t="s">
        <v>321</v>
      </c>
      <c r="G3" s="56" t="s">
        <v>782</v>
      </c>
      <c r="H3" s="56" t="s">
        <v>323</v>
      </c>
      <c r="I3" s="56" t="s">
        <v>324</v>
      </c>
      <c r="J3" s="56" t="s">
        <v>325</v>
      </c>
      <c r="K3" s="56" t="s">
        <v>505</v>
      </c>
      <c r="L3" s="57" t="s">
        <v>326</v>
      </c>
      <c r="M3" s="56" t="s">
        <v>788</v>
      </c>
      <c r="N3" s="86" t="s">
        <v>789</v>
      </c>
      <c r="O3" s="50" t="s">
        <v>790</v>
      </c>
      <c r="P3" s="50" t="s">
        <v>508</v>
      </c>
      <c r="Q3" s="50" t="s">
        <v>792</v>
      </c>
      <c r="R3" s="50" t="s">
        <v>510</v>
      </c>
      <c r="S3" s="87" t="s">
        <v>522</v>
      </c>
      <c r="T3" s="87" t="s">
        <v>511</v>
      </c>
      <c r="U3" s="87" t="s">
        <v>512</v>
      </c>
      <c r="V3" s="88" t="s">
        <v>757</v>
      </c>
      <c r="W3" s="87" t="s">
        <v>758</v>
      </c>
      <c r="X3" s="89" t="s">
        <v>108</v>
      </c>
      <c r="Y3" s="90" t="s">
        <v>515</v>
      </c>
      <c r="Z3" s="91" t="s">
        <v>516</v>
      </c>
      <c r="AA3" s="91" t="s">
        <v>517</v>
      </c>
      <c r="AB3" s="92" t="s">
        <v>518</v>
      </c>
      <c r="AC3" s="93" t="s">
        <v>519</v>
      </c>
      <c r="AD3" s="93" t="s">
        <v>762</v>
      </c>
      <c r="AE3" s="93" t="s">
        <v>521</v>
      </c>
    </row>
    <row r="4" spans="1:31" s="170" customFormat="1" ht="49.95" customHeight="1">
      <c r="A4" s="21">
        <v>1</v>
      </c>
      <c r="B4" s="198">
        <f>'步驟1. 先填【114-1申請總表】第8列之B欄至CN欄'!G56</f>
        <v>0</v>
      </c>
      <c r="C4" s="5"/>
      <c r="D4" s="21">
        <v>1</v>
      </c>
      <c r="E4" s="21">
        <v>1</v>
      </c>
      <c r="F4" s="21">
        <v>0</v>
      </c>
      <c r="G4" s="5">
        <v>0</v>
      </c>
      <c r="H4" s="5">
        <v>0</v>
      </c>
      <c r="I4" s="21">
        <v>1</v>
      </c>
      <c r="J4" s="21" t="str">
        <f>'步驟1. 先填【114-1申請總表】第8列之B欄至CN欄'!C8</f>
        <v>臺中市立臺中女子高級中等學校</v>
      </c>
      <c r="K4" s="21">
        <v>2</v>
      </c>
      <c r="L4" s="180"/>
      <c r="M4" s="5"/>
      <c r="N4" s="180"/>
      <c r="O4" s="180"/>
      <c r="P4" s="180"/>
      <c r="Q4" s="180"/>
      <c r="R4" s="180"/>
      <c r="S4" s="181" t="str">
        <f t="shared" ref="S4:S22" si="0">IF(OR(F4*H4),"0","1")</f>
        <v>1</v>
      </c>
      <c r="T4" s="181" t="str">
        <f t="shared" ref="T4:T22" si="1">IF(OR(G4*H4),"0","1")</f>
        <v>1</v>
      </c>
      <c r="U4" s="181" t="str">
        <f t="shared" ref="U4:U22" si="2">IF(OR((A4&lt;=0),(A4&gt;28),(A4&gt;3)*(A4&lt;=7)*(D4=2)*(E4=0)*(F4=0)*(H4=0),(A4&gt;3)*(A4&lt;=7)*(D4&lt;1)*(E4=0)*(F4=0)*(H4=0),(A4&gt;3)*(A4&lt;=7)*(D4&gt;5)*(E4=0)*(F4=0)*(H4=0),(A4=8)*(E4=0)*(F4=0)*(H4=0),(A4=9)*(E4=0)*(F4=0)*(H4=0),(A4=1)*F4,(A4=1)*G4,(A4=1)*H4,(A4=2)*(F4=0)*(H4=0),(A4=3)*(F4=0)*(H4=0),(A4=10)*(D4=1)*(F4=0)*(H4=0),(A4=10)*(D4=3)*(F4=0)*(H4=0),(A4=10)*(D4=4)*(F4=0)*(H4=0),F4*H4,G4*H4,AND((A4&gt;=11)*(F4=0),AND((A4&gt;=11)*(H4=0)))),"0","1")</f>
        <v>1</v>
      </c>
      <c r="V4" s="181" t="str">
        <f>IF(AND((OR('步驟1. 先填【114-1申請總表】第8列之B欄至CN欄'!$N$56="弱勢家庭子女",'步驟1. 先填【114-1申請總表】第8列之B欄至CN欄'!$N$56="弱勢家庭身障學生或身障人士子女")),U4*(G4=0)),"1","0")</f>
        <v>0</v>
      </c>
      <c r="W4" s="181" t="str">
        <f t="shared" ref="W4:W22" si="3">IF(U4*V4,"Y","N")</f>
        <v>N</v>
      </c>
      <c r="X4" s="777">
        <f>COUNTIF(U4:U22,"1")</f>
        <v>1</v>
      </c>
      <c r="Y4" s="623">
        <f>'步驟1. 先填【114-1申請總表】第8列之B欄至CN欄'!N56</f>
        <v>0</v>
      </c>
      <c r="Z4" s="780">
        <f>SUM(N23:P23)</f>
        <v>0</v>
      </c>
      <c r="AA4" s="780">
        <f>SUM(O23+AB4+Q23)</f>
        <v>0</v>
      </c>
      <c r="AB4" s="780">
        <f>O23/0.02095</f>
        <v>0</v>
      </c>
      <c r="AC4" s="77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77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77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70" customFormat="1" ht="49.95" customHeight="1">
      <c r="A5" s="5"/>
      <c r="B5" s="182"/>
      <c r="C5" s="5"/>
      <c r="D5" s="5"/>
      <c r="E5" s="5"/>
      <c r="F5" s="5"/>
      <c r="G5" s="5">
        <v>0</v>
      </c>
      <c r="H5" s="5">
        <v>0</v>
      </c>
      <c r="I5" s="5"/>
      <c r="J5" s="5"/>
      <c r="K5" s="5"/>
      <c r="L5" s="180"/>
      <c r="M5" s="5"/>
      <c r="N5" s="180"/>
      <c r="O5" s="180"/>
      <c r="P5" s="180"/>
      <c r="Q5" s="180"/>
      <c r="R5" s="180"/>
      <c r="S5" s="181" t="str">
        <f t="shared" si="0"/>
        <v>1</v>
      </c>
      <c r="T5" s="181" t="str">
        <f t="shared" si="1"/>
        <v>1</v>
      </c>
      <c r="U5" s="181" t="str">
        <f t="shared" si="2"/>
        <v>0</v>
      </c>
      <c r="V5" s="181" t="str">
        <f t="shared" ref="V5:V22" si="4">IF(AND(U5*(G5=0),(A5&gt;0)*(A5&lt;=28)),"1","0")</f>
        <v>0</v>
      </c>
      <c r="W5" s="181" t="str">
        <f t="shared" si="3"/>
        <v>N</v>
      </c>
      <c r="X5" s="778"/>
      <c r="Y5" s="624"/>
      <c r="Z5" s="780"/>
      <c r="AA5" s="780"/>
      <c r="AB5" s="780"/>
      <c r="AC5" s="776"/>
      <c r="AD5" s="776"/>
      <c r="AE5" s="776"/>
    </row>
    <row r="6" spans="1:31" s="170" customFormat="1" ht="49.95" customHeight="1">
      <c r="A6" s="5"/>
      <c r="B6" s="182"/>
      <c r="C6" s="5"/>
      <c r="D6" s="5"/>
      <c r="E6" s="5"/>
      <c r="F6" s="5"/>
      <c r="G6" s="5">
        <v>0</v>
      </c>
      <c r="H6" s="5">
        <v>0</v>
      </c>
      <c r="I6" s="5"/>
      <c r="J6" s="5"/>
      <c r="K6" s="5"/>
      <c r="L6" s="180"/>
      <c r="M6" s="5"/>
      <c r="N6" s="180"/>
      <c r="O6" s="180"/>
      <c r="P6" s="180"/>
      <c r="Q6" s="180"/>
      <c r="R6" s="180"/>
      <c r="S6" s="181" t="str">
        <f t="shared" si="0"/>
        <v>1</v>
      </c>
      <c r="T6" s="181" t="str">
        <f t="shared" si="1"/>
        <v>1</v>
      </c>
      <c r="U6" s="181" t="str">
        <f t="shared" si="2"/>
        <v>0</v>
      </c>
      <c r="V6" s="181" t="str">
        <f t="shared" si="4"/>
        <v>0</v>
      </c>
      <c r="W6" s="181" t="str">
        <f t="shared" si="3"/>
        <v>N</v>
      </c>
      <c r="X6" s="778"/>
      <c r="Y6" s="624"/>
      <c r="Z6" s="780"/>
      <c r="AA6" s="780"/>
      <c r="AB6" s="780"/>
      <c r="AC6" s="776"/>
      <c r="AD6" s="776"/>
      <c r="AE6" s="776"/>
    </row>
    <row r="7" spans="1:31" s="170" customFormat="1" ht="49.95" customHeight="1">
      <c r="A7" s="5"/>
      <c r="B7" s="182"/>
      <c r="C7" s="5"/>
      <c r="D7" s="5"/>
      <c r="E7" s="5"/>
      <c r="F7" s="5"/>
      <c r="G7" s="5">
        <v>0</v>
      </c>
      <c r="H7" s="5">
        <v>0</v>
      </c>
      <c r="I7" s="5"/>
      <c r="J7" s="5"/>
      <c r="K7" s="5"/>
      <c r="L7" s="180"/>
      <c r="M7" s="5"/>
      <c r="N7" s="180"/>
      <c r="O7" s="180"/>
      <c r="P7" s="180"/>
      <c r="Q7" s="180"/>
      <c r="R7" s="180"/>
      <c r="S7" s="181" t="str">
        <f t="shared" si="0"/>
        <v>1</v>
      </c>
      <c r="T7" s="181" t="str">
        <f t="shared" si="1"/>
        <v>1</v>
      </c>
      <c r="U7" s="181" t="str">
        <f t="shared" si="2"/>
        <v>0</v>
      </c>
      <c r="V7" s="181" t="str">
        <f t="shared" si="4"/>
        <v>0</v>
      </c>
      <c r="W7" s="181" t="str">
        <f t="shared" si="3"/>
        <v>N</v>
      </c>
      <c r="X7" s="778"/>
      <c r="Y7" s="624"/>
      <c r="Z7" s="780"/>
      <c r="AA7" s="780"/>
      <c r="AB7" s="780"/>
      <c r="AC7" s="776"/>
      <c r="AD7" s="776"/>
      <c r="AE7" s="776"/>
    </row>
    <row r="8" spans="1:31" s="170" customFormat="1" ht="49.95" customHeight="1">
      <c r="A8" s="5"/>
      <c r="B8" s="182"/>
      <c r="C8" s="5"/>
      <c r="D8" s="5"/>
      <c r="E8" s="5"/>
      <c r="F8" s="5"/>
      <c r="G8" s="5">
        <v>0</v>
      </c>
      <c r="H8" s="5">
        <v>0</v>
      </c>
      <c r="I8" s="5"/>
      <c r="J8" s="5"/>
      <c r="K8" s="5"/>
      <c r="L8" s="180"/>
      <c r="M8" s="5"/>
      <c r="N8" s="180"/>
      <c r="O8" s="180"/>
      <c r="P8" s="180"/>
      <c r="Q8" s="180"/>
      <c r="R8" s="180"/>
      <c r="S8" s="181" t="str">
        <f t="shared" si="0"/>
        <v>1</v>
      </c>
      <c r="T8" s="181" t="str">
        <f t="shared" si="1"/>
        <v>1</v>
      </c>
      <c r="U8" s="181" t="str">
        <f t="shared" si="2"/>
        <v>0</v>
      </c>
      <c r="V8" s="181" t="str">
        <f t="shared" si="4"/>
        <v>0</v>
      </c>
      <c r="W8" s="181" t="str">
        <f t="shared" si="3"/>
        <v>N</v>
      </c>
      <c r="X8" s="778"/>
      <c r="Y8" s="624"/>
      <c r="Z8" s="780"/>
      <c r="AA8" s="780"/>
      <c r="AB8" s="780"/>
      <c r="AC8" s="776"/>
      <c r="AD8" s="776"/>
      <c r="AE8" s="776"/>
    </row>
    <row r="9" spans="1:31" s="170" customFormat="1" ht="49.95" customHeight="1">
      <c r="A9" s="5"/>
      <c r="B9" s="182"/>
      <c r="C9" s="5"/>
      <c r="D9" s="5"/>
      <c r="E9" s="5"/>
      <c r="F9" s="5"/>
      <c r="G9" s="5">
        <v>0</v>
      </c>
      <c r="H9" s="5">
        <v>0</v>
      </c>
      <c r="I9" s="5"/>
      <c r="J9" s="5"/>
      <c r="K9" s="5"/>
      <c r="L9" s="180"/>
      <c r="M9" s="5"/>
      <c r="N9" s="180"/>
      <c r="O9" s="180"/>
      <c r="P9" s="180"/>
      <c r="Q9" s="180"/>
      <c r="R9" s="180"/>
      <c r="S9" s="181" t="str">
        <f t="shared" si="0"/>
        <v>1</v>
      </c>
      <c r="T9" s="181" t="str">
        <f t="shared" si="1"/>
        <v>1</v>
      </c>
      <c r="U9" s="181" t="str">
        <f t="shared" si="2"/>
        <v>0</v>
      </c>
      <c r="V9" s="181" t="str">
        <f t="shared" si="4"/>
        <v>0</v>
      </c>
      <c r="W9" s="181" t="str">
        <f t="shared" si="3"/>
        <v>N</v>
      </c>
      <c r="X9" s="778"/>
      <c r="Y9" s="624"/>
      <c r="Z9" s="780"/>
      <c r="AA9" s="780"/>
      <c r="AB9" s="780"/>
      <c r="AC9" s="776"/>
      <c r="AD9" s="776"/>
      <c r="AE9" s="776"/>
    </row>
    <row r="10" spans="1:31" s="170" customFormat="1" ht="49.95" customHeight="1">
      <c r="A10" s="5"/>
      <c r="B10" s="182"/>
      <c r="C10" s="5"/>
      <c r="D10" s="5"/>
      <c r="E10" s="5"/>
      <c r="F10" s="5"/>
      <c r="G10" s="5">
        <v>0</v>
      </c>
      <c r="H10" s="5">
        <v>0</v>
      </c>
      <c r="I10" s="5"/>
      <c r="J10" s="5"/>
      <c r="K10" s="5"/>
      <c r="L10" s="180"/>
      <c r="M10" s="5"/>
      <c r="N10" s="180"/>
      <c r="O10" s="180"/>
      <c r="P10" s="180"/>
      <c r="Q10" s="180"/>
      <c r="R10" s="180"/>
      <c r="S10" s="181" t="str">
        <f t="shared" si="0"/>
        <v>1</v>
      </c>
      <c r="T10" s="181" t="str">
        <f t="shared" si="1"/>
        <v>1</v>
      </c>
      <c r="U10" s="181" t="str">
        <f t="shared" si="2"/>
        <v>0</v>
      </c>
      <c r="V10" s="181" t="str">
        <f t="shared" si="4"/>
        <v>0</v>
      </c>
      <c r="W10" s="181" t="str">
        <f t="shared" si="3"/>
        <v>N</v>
      </c>
      <c r="X10" s="778"/>
      <c r="Y10" s="624"/>
      <c r="Z10" s="780"/>
      <c r="AA10" s="780"/>
      <c r="AB10" s="780"/>
      <c r="AC10" s="776"/>
      <c r="AD10" s="776"/>
      <c r="AE10" s="776"/>
    </row>
    <row r="11" spans="1:31" s="170" customFormat="1" ht="49.95" customHeight="1">
      <c r="A11" s="5"/>
      <c r="B11" s="182"/>
      <c r="C11" s="5"/>
      <c r="D11" s="5"/>
      <c r="E11" s="5"/>
      <c r="F11" s="5"/>
      <c r="G11" s="5">
        <v>0</v>
      </c>
      <c r="H11" s="5">
        <v>0</v>
      </c>
      <c r="I11" s="5"/>
      <c r="J11" s="5"/>
      <c r="K11" s="5"/>
      <c r="L11" s="180"/>
      <c r="M11" s="5"/>
      <c r="N11" s="180"/>
      <c r="O11" s="180"/>
      <c r="P11" s="180"/>
      <c r="Q11" s="180"/>
      <c r="R11" s="180"/>
      <c r="S11" s="181" t="str">
        <f t="shared" si="0"/>
        <v>1</v>
      </c>
      <c r="T11" s="181" t="str">
        <f t="shared" si="1"/>
        <v>1</v>
      </c>
      <c r="U11" s="181" t="str">
        <f t="shared" si="2"/>
        <v>0</v>
      </c>
      <c r="V11" s="181" t="str">
        <f t="shared" si="4"/>
        <v>0</v>
      </c>
      <c r="W11" s="181" t="str">
        <f t="shared" si="3"/>
        <v>N</v>
      </c>
      <c r="X11" s="778"/>
      <c r="Y11" s="624"/>
      <c r="Z11" s="780"/>
      <c r="AA11" s="780"/>
      <c r="AB11" s="780"/>
      <c r="AC11" s="776"/>
      <c r="AD11" s="776"/>
      <c r="AE11" s="776"/>
    </row>
    <row r="12" spans="1:31" s="170" customFormat="1" ht="49.95" customHeight="1">
      <c r="A12" s="5"/>
      <c r="B12" s="182"/>
      <c r="C12" s="5"/>
      <c r="D12" s="5"/>
      <c r="E12" s="5"/>
      <c r="F12" s="5"/>
      <c r="G12" s="5">
        <v>0</v>
      </c>
      <c r="H12" s="5">
        <v>0</v>
      </c>
      <c r="I12" s="5"/>
      <c r="J12" s="5"/>
      <c r="K12" s="5"/>
      <c r="L12" s="180"/>
      <c r="M12" s="5"/>
      <c r="N12" s="180"/>
      <c r="O12" s="180"/>
      <c r="P12" s="180"/>
      <c r="Q12" s="180"/>
      <c r="R12" s="180"/>
      <c r="S12" s="181" t="str">
        <f t="shared" si="0"/>
        <v>1</v>
      </c>
      <c r="T12" s="181" t="str">
        <f t="shared" si="1"/>
        <v>1</v>
      </c>
      <c r="U12" s="181" t="str">
        <f t="shared" si="2"/>
        <v>0</v>
      </c>
      <c r="V12" s="181" t="str">
        <f t="shared" si="4"/>
        <v>0</v>
      </c>
      <c r="W12" s="181" t="str">
        <f t="shared" si="3"/>
        <v>N</v>
      </c>
      <c r="X12" s="778"/>
      <c r="Y12" s="624"/>
      <c r="Z12" s="780"/>
      <c r="AA12" s="780"/>
      <c r="AB12" s="780"/>
      <c r="AC12" s="776"/>
      <c r="AD12" s="776"/>
      <c r="AE12" s="776"/>
    </row>
    <row r="13" spans="1:31" s="170" customFormat="1" ht="49.95" customHeight="1">
      <c r="A13" s="5"/>
      <c r="B13" s="182"/>
      <c r="C13" s="5"/>
      <c r="D13" s="5"/>
      <c r="E13" s="5"/>
      <c r="F13" s="5"/>
      <c r="G13" s="5">
        <v>0</v>
      </c>
      <c r="H13" s="5">
        <v>0</v>
      </c>
      <c r="I13" s="5"/>
      <c r="J13" s="5"/>
      <c r="K13" s="5"/>
      <c r="L13" s="180"/>
      <c r="M13" s="5"/>
      <c r="N13" s="180"/>
      <c r="O13" s="180"/>
      <c r="P13" s="180"/>
      <c r="Q13" s="180"/>
      <c r="R13" s="180"/>
      <c r="S13" s="181" t="str">
        <f t="shared" si="0"/>
        <v>1</v>
      </c>
      <c r="T13" s="181" t="str">
        <f t="shared" si="1"/>
        <v>1</v>
      </c>
      <c r="U13" s="181" t="str">
        <f t="shared" si="2"/>
        <v>0</v>
      </c>
      <c r="V13" s="181" t="str">
        <f t="shared" si="4"/>
        <v>0</v>
      </c>
      <c r="W13" s="181" t="str">
        <f t="shared" si="3"/>
        <v>N</v>
      </c>
      <c r="X13" s="778"/>
      <c r="Y13" s="624"/>
      <c r="Z13" s="780"/>
      <c r="AA13" s="780"/>
      <c r="AB13" s="780"/>
      <c r="AC13" s="776"/>
      <c r="AD13" s="776"/>
      <c r="AE13" s="776"/>
    </row>
    <row r="14" spans="1:31" s="170" customFormat="1" ht="49.95" customHeight="1">
      <c r="A14" s="5"/>
      <c r="B14" s="182"/>
      <c r="C14" s="5"/>
      <c r="D14" s="5"/>
      <c r="E14" s="5"/>
      <c r="F14" s="5"/>
      <c r="G14" s="5">
        <v>0</v>
      </c>
      <c r="H14" s="5">
        <v>0</v>
      </c>
      <c r="I14" s="5"/>
      <c r="J14" s="5"/>
      <c r="K14" s="5"/>
      <c r="L14" s="180"/>
      <c r="M14" s="5"/>
      <c r="N14" s="180"/>
      <c r="O14" s="180"/>
      <c r="P14" s="180"/>
      <c r="Q14" s="180"/>
      <c r="R14" s="180"/>
      <c r="S14" s="181" t="str">
        <f t="shared" si="0"/>
        <v>1</v>
      </c>
      <c r="T14" s="181" t="str">
        <f t="shared" si="1"/>
        <v>1</v>
      </c>
      <c r="U14" s="181" t="str">
        <f t="shared" si="2"/>
        <v>0</v>
      </c>
      <c r="V14" s="181" t="str">
        <f t="shared" si="4"/>
        <v>0</v>
      </c>
      <c r="W14" s="181" t="str">
        <f t="shared" si="3"/>
        <v>N</v>
      </c>
      <c r="X14" s="778"/>
      <c r="Y14" s="624"/>
      <c r="Z14" s="780"/>
      <c r="AA14" s="780"/>
      <c r="AB14" s="780"/>
      <c r="AC14" s="776"/>
      <c r="AD14" s="776"/>
      <c r="AE14" s="776"/>
    </row>
    <row r="15" spans="1:31" s="170" customFormat="1" ht="49.95" customHeight="1">
      <c r="A15" s="5"/>
      <c r="B15" s="182"/>
      <c r="C15" s="5"/>
      <c r="D15" s="5"/>
      <c r="E15" s="5"/>
      <c r="F15" s="5"/>
      <c r="G15" s="5">
        <v>0</v>
      </c>
      <c r="H15" s="5">
        <v>0</v>
      </c>
      <c r="I15" s="5"/>
      <c r="J15" s="5"/>
      <c r="K15" s="5"/>
      <c r="L15" s="180"/>
      <c r="M15" s="5"/>
      <c r="N15" s="180"/>
      <c r="O15" s="180"/>
      <c r="P15" s="180"/>
      <c r="Q15" s="180"/>
      <c r="R15" s="180"/>
      <c r="S15" s="181" t="str">
        <f t="shared" si="0"/>
        <v>1</v>
      </c>
      <c r="T15" s="181" t="str">
        <f t="shared" si="1"/>
        <v>1</v>
      </c>
      <c r="U15" s="181" t="str">
        <f t="shared" si="2"/>
        <v>0</v>
      </c>
      <c r="V15" s="181" t="str">
        <f t="shared" si="4"/>
        <v>0</v>
      </c>
      <c r="W15" s="181" t="str">
        <f t="shared" si="3"/>
        <v>N</v>
      </c>
      <c r="X15" s="778"/>
      <c r="Y15" s="624"/>
      <c r="Z15" s="780"/>
      <c r="AA15" s="780"/>
      <c r="AB15" s="780"/>
      <c r="AC15" s="776"/>
      <c r="AD15" s="776"/>
      <c r="AE15" s="776"/>
    </row>
    <row r="16" spans="1:31" s="170" customFormat="1" ht="49.95" customHeight="1">
      <c r="A16" s="5"/>
      <c r="B16" s="182"/>
      <c r="C16" s="5"/>
      <c r="D16" s="5"/>
      <c r="E16" s="5"/>
      <c r="F16" s="5"/>
      <c r="G16" s="5">
        <v>0</v>
      </c>
      <c r="H16" s="5">
        <v>0</v>
      </c>
      <c r="I16" s="5"/>
      <c r="J16" s="5"/>
      <c r="K16" s="5"/>
      <c r="L16" s="180"/>
      <c r="M16" s="5"/>
      <c r="N16" s="180"/>
      <c r="O16" s="180"/>
      <c r="P16" s="180"/>
      <c r="Q16" s="180"/>
      <c r="R16" s="180"/>
      <c r="S16" s="181" t="str">
        <f t="shared" si="0"/>
        <v>1</v>
      </c>
      <c r="T16" s="181" t="str">
        <f t="shared" si="1"/>
        <v>1</v>
      </c>
      <c r="U16" s="181" t="str">
        <f t="shared" si="2"/>
        <v>0</v>
      </c>
      <c r="V16" s="181" t="str">
        <f t="shared" si="4"/>
        <v>0</v>
      </c>
      <c r="W16" s="181" t="str">
        <f t="shared" si="3"/>
        <v>N</v>
      </c>
      <c r="X16" s="778"/>
      <c r="Y16" s="624"/>
      <c r="Z16" s="780"/>
      <c r="AA16" s="780"/>
      <c r="AB16" s="780"/>
      <c r="AC16" s="776"/>
      <c r="AD16" s="776"/>
      <c r="AE16" s="776"/>
    </row>
    <row r="17" spans="1:31" s="170" customFormat="1" ht="49.95" customHeight="1">
      <c r="A17" s="5"/>
      <c r="B17" s="182"/>
      <c r="C17" s="5"/>
      <c r="D17" s="5"/>
      <c r="E17" s="5"/>
      <c r="F17" s="5"/>
      <c r="G17" s="5">
        <v>0</v>
      </c>
      <c r="H17" s="5">
        <v>0</v>
      </c>
      <c r="I17" s="5"/>
      <c r="J17" s="5"/>
      <c r="K17" s="5"/>
      <c r="L17" s="180"/>
      <c r="M17" s="5"/>
      <c r="N17" s="180"/>
      <c r="O17" s="180"/>
      <c r="P17" s="180"/>
      <c r="Q17" s="180"/>
      <c r="R17" s="180"/>
      <c r="S17" s="181" t="str">
        <f t="shared" si="0"/>
        <v>1</v>
      </c>
      <c r="T17" s="181" t="str">
        <f t="shared" si="1"/>
        <v>1</v>
      </c>
      <c r="U17" s="181" t="str">
        <f t="shared" si="2"/>
        <v>0</v>
      </c>
      <c r="V17" s="181" t="str">
        <f t="shared" si="4"/>
        <v>0</v>
      </c>
      <c r="W17" s="181" t="str">
        <f t="shared" si="3"/>
        <v>N</v>
      </c>
      <c r="X17" s="778"/>
      <c r="Y17" s="624"/>
      <c r="Z17" s="780"/>
      <c r="AA17" s="780"/>
      <c r="AB17" s="780"/>
      <c r="AC17" s="776"/>
      <c r="AD17" s="776"/>
      <c r="AE17" s="776"/>
    </row>
    <row r="18" spans="1:31" s="170" customFormat="1" ht="49.95" customHeight="1">
      <c r="A18" s="5"/>
      <c r="B18" s="182"/>
      <c r="C18" s="5"/>
      <c r="D18" s="5"/>
      <c r="E18" s="5"/>
      <c r="F18" s="5"/>
      <c r="G18" s="5">
        <v>0</v>
      </c>
      <c r="H18" s="5">
        <v>0</v>
      </c>
      <c r="I18" s="5"/>
      <c r="J18" s="5"/>
      <c r="K18" s="5"/>
      <c r="L18" s="180"/>
      <c r="M18" s="5"/>
      <c r="N18" s="180"/>
      <c r="O18" s="180"/>
      <c r="P18" s="180"/>
      <c r="Q18" s="180"/>
      <c r="R18" s="180"/>
      <c r="S18" s="181" t="str">
        <f t="shared" si="0"/>
        <v>1</v>
      </c>
      <c r="T18" s="181" t="str">
        <f t="shared" si="1"/>
        <v>1</v>
      </c>
      <c r="U18" s="181" t="str">
        <f t="shared" si="2"/>
        <v>0</v>
      </c>
      <c r="V18" s="181" t="str">
        <f t="shared" si="4"/>
        <v>0</v>
      </c>
      <c r="W18" s="181" t="str">
        <f t="shared" si="3"/>
        <v>N</v>
      </c>
      <c r="X18" s="778"/>
      <c r="Y18" s="624"/>
      <c r="Z18" s="780"/>
      <c r="AA18" s="780"/>
      <c r="AB18" s="780"/>
      <c r="AC18" s="776"/>
      <c r="AD18" s="776"/>
      <c r="AE18" s="776"/>
    </row>
    <row r="19" spans="1:31" s="170" customFormat="1" ht="49.95" customHeight="1">
      <c r="A19" s="5"/>
      <c r="B19" s="182"/>
      <c r="C19" s="5"/>
      <c r="D19" s="5"/>
      <c r="E19" s="5"/>
      <c r="F19" s="5"/>
      <c r="G19" s="5">
        <v>0</v>
      </c>
      <c r="H19" s="5">
        <v>0</v>
      </c>
      <c r="I19" s="5"/>
      <c r="J19" s="5"/>
      <c r="K19" s="5"/>
      <c r="L19" s="180"/>
      <c r="M19" s="5"/>
      <c r="N19" s="180"/>
      <c r="O19" s="180"/>
      <c r="P19" s="180"/>
      <c r="Q19" s="180"/>
      <c r="R19" s="180"/>
      <c r="S19" s="181" t="str">
        <f t="shared" si="0"/>
        <v>1</v>
      </c>
      <c r="T19" s="181" t="str">
        <f t="shared" si="1"/>
        <v>1</v>
      </c>
      <c r="U19" s="181" t="str">
        <f t="shared" si="2"/>
        <v>0</v>
      </c>
      <c r="V19" s="181" t="str">
        <f t="shared" si="4"/>
        <v>0</v>
      </c>
      <c r="W19" s="181" t="str">
        <f t="shared" si="3"/>
        <v>N</v>
      </c>
      <c r="X19" s="778"/>
      <c r="Y19" s="624"/>
      <c r="Z19" s="780"/>
      <c r="AA19" s="780"/>
      <c r="AB19" s="780"/>
      <c r="AC19" s="776"/>
      <c r="AD19" s="776"/>
      <c r="AE19" s="776"/>
    </row>
    <row r="20" spans="1:31" s="170" customFormat="1" ht="49.95" customHeight="1">
      <c r="A20" s="5"/>
      <c r="B20" s="182"/>
      <c r="C20" s="5"/>
      <c r="D20" s="5"/>
      <c r="E20" s="5"/>
      <c r="F20" s="5"/>
      <c r="G20" s="5">
        <v>0</v>
      </c>
      <c r="H20" s="5">
        <v>0</v>
      </c>
      <c r="I20" s="5"/>
      <c r="J20" s="5"/>
      <c r="K20" s="5"/>
      <c r="L20" s="180"/>
      <c r="M20" s="5"/>
      <c r="N20" s="180"/>
      <c r="O20" s="180"/>
      <c r="P20" s="180"/>
      <c r="Q20" s="180"/>
      <c r="R20" s="180"/>
      <c r="S20" s="181" t="str">
        <f t="shared" si="0"/>
        <v>1</v>
      </c>
      <c r="T20" s="181" t="str">
        <f t="shared" si="1"/>
        <v>1</v>
      </c>
      <c r="U20" s="181" t="str">
        <f t="shared" si="2"/>
        <v>0</v>
      </c>
      <c r="V20" s="181" t="str">
        <f t="shared" si="4"/>
        <v>0</v>
      </c>
      <c r="W20" s="181" t="str">
        <f t="shared" si="3"/>
        <v>N</v>
      </c>
      <c r="X20" s="778"/>
      <c r="Y20" s="624"/>
      <c r="Z20" s="780"/>
      <c r="AA20" s="780"/>
      <c r="AB20" s="780"/>
      <c r="AC20" s="776"/>
      <c r="AD20" s="776"/>
      <c r="AE20" s="776"/>
    </row>
    <row r="21" spans="1:31" s="170" customFormat="1" ht="49.95" customHeight="1">
      <c r="A21" s="5"/>
      <c r="B21" s="182"/>
      <c r="C21" s="5"/>
      <c r="D21" s="5"/>
      <c r="E21" s="5"/>
      <c r="F21" s="5"/>
      <c r="G21" s="5">
        <v>0</v>
      </c>
      <c r="H21" s="5">
        <v>0</v>
      </c>
      <c r="I21" s="5"/>
      <c r="J21" s="5"/>
      <c r="K21" s="5"/>
      <c r="L21" s="180"/>
      <c r="M21" s="5"/>
      <c r="N21" s="180"/>
      <c r="O21" s="180"/>
      <c r="P21" s="180"/>
      <c r="Q21" s="180"/>
      <c r="R21" s="180"/>
      <c r="S21" s="181" t="str">
        <f t="shared" si="0"/>
        <v>1</v>
      </c>
      <c r="T21" s="181" t="str">
        <f t="shared" si="1"/>
        <v>1</v>
      </c>
      <c r="U21" s="181" t="str">
        <f t="shared" si="2"/>
        <v>0</v>
      </c>
      <c r="V21" s="181" t="str">
        <f t="shared" si="4"/>
        <v>0</v>
      </c>
      <c r="W21" s="181" t="str">
        <f t="shared" si="3"/>
        <v>N</v>
      </c>
      <c r="X21" s="778"/>
      <c r="Y21" s="624"/>
      <c r="Z21" s="780"/>
      <c r="AA21" s="780"/>
      <c r="AB21" s="780"/>
      <c r="AC21" s="776"/>
      <c r="AD21" s="776"/>
      <c r="AE21" s="776"/>
    </row>
    <row r="22" spans="1:31" s="170" customFormat="1" ht="49.95" customHeight="1">
      <c r="A22" s="5"/>
      <c r="B22" s="182"/>
      <c r="C22" s="5"/>
      <c r="D22" s="5"/>
      <c r="E22" s="5"/>
      <c r="F22" s="5"/>
      <c r="G22" s="5">
        <v>0</v>
      </c>
      <c r="H22" s="5">
        <v>0</v>
      </c>
      <c r="I22" s="5"/>
      <c r="J22" s="5"/>
      <c r="K22" s="5"/>
      <c r="L22" s="180"/>
      <c r="M22" s="5"/>
      <c r="N22" s="180"/>
      <c r="O22" s="180"/>
      <c r="P22" s="180"/>
      <c r="Q22" s="180"/>
      <c r="R22" s="180"/>
      <c r="S22" s="181" t="str">
        <f t="shared" si="0"/>
        <v>1</v>
      </c>
      <c r="T22" s="181" t="str">
        <f t="shared" si="1"/>
        <v>1</v>
      </c>
      <c r="U22" s="181" t="str">
        <f t="shared" si="2"/>
        <v>0</v>
      </c>
      <c r="V22" s="181" t="str">
        <f t="shared" si="4"/>
        <v>0</v>
      </c>
      <c r="W22" s="181" t="str">
        <f t="shared" si="3"/>
        <v>N</v>
      </c>
      <c r="X22" s="779"/>
      <c r="Y22" s="625"/>
      <c r="Z22" s="780"/>
      <c r="AA22" s="780"/>
      <c r="AB22" s="780"/>
      <c r="AC22" s="776"/>
      <c r="AD22" s="776"/>
      <c r="AE22" s="776"/>
    </row>
    <row r="23" spans="1:31" s="185" customFormat="1" ht="49.95" customHeight="1">
      <c r="A23" s="748" t="s">
        <v>3</v>
      </c>
      <c r="B23" s="749"/>
      <c r="C23" s="749"/>
      <c r="D23" s="749"/>
      <c r="E23" s="749"/>
      <c r="F23" s="749"/>
      <c r="G23" s="749"/>
      <c r="H23" s="749"/>
      <c r="I23" s="749"/>
      <c r="J23" s="749"/>
      <c r="K23" s="749"/>
      <c r="L23" s="749"/>
      <c r="M23" s="750"/>
      <c r="N23" s="1">
        <f>SUM(N4:N22)</f>
        <v>0</v>
      </c>
      <c r="O23" s="1">
        <f>SUM(O4:O22)</f>
        <v>0</v>
      </c>
      <c r="P23" s="1">
        <f>SUM(P4:P22)</f>
        <v>0</v>
      </c>
      <c r="Q23" s="1">
        <f>SUM(Q4:Q22)</f>
        <v>0</v>
      </c>
      <c r="R23" s="1">
        <f>SUM(R4:R22)</f>
        <v>0</v>
      </c>
      <c r="S23" s="183"/>
      <c r="T23" s="183"/>
      <c r="U23" s="183"/>
      <c r="V23" s="183"/>
      <c r="W23" s="184"/>
      <c r="X23" s="6">
        <f>X4</f>
        <v>1</v>
      </c>
      <c r="Y23" s="41">
        <f>Y4</f>
        <v>0</v>
      </c>
      <c r="Z23" s="780"/>
      <c r="AA23" s="780"/>
      <c r="AB23" s="780"/>
      <c r="AC23" s="776"/>
      <c r="AD23" s="776"/>
      <c r="AE23" s="77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11" priority="9" operator="containsText" text="0">
      <formula>NOT(ISERROR(SEARCH("0",S4)))</formula>
    </cfRule>
  </conditionalFormatting>
  <conditionalFormatting sqref="U4:U22">
    <cfRule type="containsText" dxfId="10" priority="8" operator="containsText" text="0">
      <formula>NOT(ISERROR(SEARCH("0",U4)))</formula>
    </cfRule>
  </conditionalFormatting>
  <conditionalFormatting sqref="V4:V22">
    <cfRule type="containsText" dxfId="9" priority="7" operator="containsText" text="1">
      <formula>NOT(ISERROR(SEARCH("1",V4)))</formula>
    </cfRule>
  </conditionalFormatting>
  <conditionalFormatting sqref="W4:W22 A23">
    <cfRule type="containsText" dxfId="8" priority="6" operator="containsText" text="Y">
      <formula>NOT(ISERROR(SEARCH("Y",A4)))</formula>
    </cfRule>
  </conditionalFormatting>
  <conditionalFormatting sqref="AC4:AE4">
    <cfRule type="cellIs" dxfId="7" priority="4" stopIfTrue="1" operator="equal">
      <formula>"身份空白"</formula>
    </cfRule>
    <cfRule type="cellIs" dxfId="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Q2" sqref="Q2:R2"/>
    </sheetView>
  </sheetViews>
  <sheetFormatPr defaultColWidth="8.88671875" defaultRowHeight="15"/>
  <cols>
    <col min="1" max="1" width="17.88671875" style="7" customWidth="1"/>
    <col min="2" max="2" width="16.109375" style="8" customWidth="1"/>
    <col min="3" max="3" width="8.88671875" style="7" customWidth="1"/>
    <col min="4" max="9" width="13.6640625" style="7" customWidth="1"/>
    <col min="10" max="10" width="25.21875" style="9" customWidth="1"/>
    <col min="11" max="11" width="19.77734375" style="7" customWidth="1"/>
    <col min="12" max="12" width="19" style="10" customWidth="1"/>
    <col min="13" max="13" width="17.5546875" style="7" customWidth="1"/>
    <col min="14" max="14" width="19.6640625" style="11" customWidth="1"/>
    <col min="15" max="15" width="19.109375" style="11" customWidth="1"/>
    <col min="16" max="16" width="18.88671875" style="11" customWidth="1"/>
    <col min="17" max="18" width="13.77734375" style="11" customWidth="1"/>
    <col min="19" max="20" width="20.77734375" style="7" customWidth="1"/>
    <col min="21" max="21" width="18.109375" style="7" customWidth="1"/>
    <col min="22" max="22" width="18.6640625" style="7" customWidth="1"/>
    <col min="23" max="23" width="17" style="7" customWidth="1"/>
    <col min="24" max="24" width="16.5546875" style="7" customWidth="1"/>
    <col min="25" max="25" width="19" style="12" customWidth="1"/>
    <col min="26" max="31" width="19.21875" style="8" customWidth="1"/>
    <col min="32" max="16384" width="8.88671875" style="2"/>
  </cols>
  <sheetData>
    <row r="1" spans="1:31" ht="53.25" customHeight="1">
      <c r="A1" s="735" t="s">
        <v>0</v>
      </c>
      <c r="B1" s="736"/>
      <c r="C1" s="736"/>
      <c r="D1" s="736"/>
      <c r="E1" s="736"/>
      <c r="F1" s="736"/>
      <c r="G1" s="736"/>
      <c r="H1" s="736"/>
      <c r="I1" s="736"/>
      <c r="J1" s="736"/>
      <c r="K1" s="736"/>
      <c r="L1" s="736"/>
      <c r="M1" s="736"/>
      <c r="N1" s="602" t="s">
        <v>733</v>
      </c>
      <c r="O1" s="602"/>
      <c r="P1" s="602"/>
      <c r="Q1" s="602"/>
      <c r="R1" s="603"/>
      <c r="S1" s="604" t="s">
        <v>161</v>
      </c>
      <c r="T1" s="605"/>
      <c r="U1" s="605"/>
      <c r="V1" s="605"/>
      <c r="W1" s="605"/>
      <c r="X1" s="605"/>
      <c r="Y1" s="605"/>
      <c r="Z1" s="605"/>
      <c r="AA1" s="605"/>
      <c r="AB1" s="605"/>
      <c r="AC1" s="605"/>
      <c r="AD1" s="605"/>
      <c r="AE1" s="605"/>
    </row>
    <row r="2" spans="1:31" s="3" customFormat="1" ht="216" customHeight="1">
      <c r="A2" s="606" t="s">
        <v>1</v>
      </c>
      <c r="B2" s="606"/>
      <c r="C2" s="606"/>
      <c r="D2" s="606"/>
      <c r="E2" s="606"/>
      <c r="F2" s="606"/>
      <c r="G2" s="606"/>
      <c r="H2" s="606"/>
      <c r="I2" s="606"/>
      <c r="J2" s="606"/>
      <c r="K2" s="606"/>
      <c r="L2" s="606"/>
      <c r="M2" s="606"/>
      <c r="N2" s="607" t="s">
        <v>906</v>
      </c>
      <c r="O2" s="608"/>
      <c r="P2" s="608"/>
      <c r="Q2" s="609" t="s">
        <v>907</v>
      </c>
      <c r="R2" s="609"/>
      <c r="S2" s="610" t="s">
        <v>159</v>
      </c>
      <c r="T2" s="611"/>
      <c r="U2" s="611"/>
      <c r="V2" s="611"/>
      <c r="W2" s="611"/>
      <c r="X2" s="612"/>
      <c r="Y2" s="40" t="s">
        <v>160</v>
      </c>
      <c r="Z2" s="613" t="s">
        <v>692</v>
      </c>
      <c r="AA2" s="614"/>
      <c r="AB2" s="614"/>
      <c r="AC2" s="615" t="s">
        <v>693</v>
      </c>
      <c r="AD2" s="615"/>
      <c r="AE2" s="615"/>
    </row>
    <row r="3" spans="1:31" s="142" customFormat="1" ht="153.6" customHeight="1">
      <c r="A3" s="56" t="s">
        <v>796</v>
      </c>
      <c r="B3" s="56" t="s">
        <v>797</v>
      </c>
      <c r="C3" s="56" t="s">
        <v>798</v>
      </c>
      <c r="D3" s="56" t="s">
        <v>799</v>
      </c>
      <c r="E3" s="56" t="s">
        <v>800</v>
      </c>
      <c r="F3" s="56" t="s">
        <v>801</v>
      </c>
      <c r="G3" s="56" t="s">
        <v>802</v>
      </c>
      <c r="H3" s="56" t="s">
        <v>803</v>
      </c>
      <c r="I3" s="56" t="s">
        <v>804</v>
      </c>
      <c r="J3" s="56" t="s">
        <v>805</v>
      </c>
      <c r="K3" s="56" t="s">
        <v>806</v>
      </c>
      <c r="L3" s="57" t="s">
        <v>807</v>
      </c>
      <c r="M3" s="56" t="s">
        <v>808</v>
      </c>
      <c r="N3" s="86" t="s">
        <v>809</v>
      </c>
      <c r="O3" s="50" t="s">
        <v>810</v>
      </c>
      <c r="P3" s="50" t="s">
        <v>811</v>
      </c>
      <c r="Q3" s="50" t="s">
        <v>812</v>
      </c>
      <c r="R3" s="50" t="s">
        <v>813</v>
      </c>
      <c r="S3" s="87" t="s">
        <v>814</v>
      </c>
      <c r="T3" s="87" t="s">
        <v>815</v>
      </c>
      <c r="U3" s="87" t="s">
        <v>816</v>
      </c>
      <c r="V3" s="88" t="s">
        <v>817</v>
      </c>
      <c r="W3" s="87" t="s">
        <v>818</v>
      </c>
      <c r="X3" s="89" t="s">
        <v>108</v>
      </c>
      <c r="Y3" s="90" t="s">
        <v>819</v>
      </c>
      <c r="Z3" s="91" t="s">
        <v>516</v>
      </c>
      <c r="AA3" s="91" t="s">
        <v>517</v>
      </c>
      <c r="AB3" s="92" t="s">
        <v>820</v>
      </c>
      <c r="AC3" s="93" t="s">
        <v>821</v>
      </c>
      <c r="AD3" s="93" t="s">
        <v>822</v>
      </c>
      <c r="AE3" s="93" t="s">
        <v>823</v>
      </c>
    </row>
    <row r="4" spans="1:31" s="161" customFormat="1" ht="49.95" customHeight="1">
      <c r="A4" s="144">
        <v>1</v>
      </c>
      <c r="B4" s="147">
        <f>'步驟1. 先填【114-1申請總表】第8列之B欄至CN欄'!G57</f>
        <v>0</v>
      </c>
      <c r="C4" s="143"/>
      <c r="D4" s="144">
        <v>1</v>
      </c>
      <c r="E4" s="144">
        <v>1</v>
      </c>
      <c r="F4" s="144">
        <v>0</v>
      </c>
      <c r="G4" s="143">
        <v>0</v>
      </c>
      <c r="H4" s="143">
        <v>0</v>
      </c>
      <c r="I4" s="144">
        <v>1</v>
      </c>
      <c r="J4" s="144" t="str">
        <f>'步驟1. 先填【114-1申請總表】第8列之B欄至CN欄'!C8</f>
        <v>臺中市立臺中女子高級中等學校</v>
      </c>
      <c r="K4" s="144">
        <v>2</v>
      </c>
      <c r="L4" s="167"/>
      <c r="M4" s="143"/>
      <c r="N4" s="167"/>
      <c r="O4" s="167"/>
      <c r="P4" s="167"/>
      <c r="Q4" s="167"/>
      <c r="R4" s="167"/>
      <c r="S4" s="148" t="str">
        <f t="shared" ref="S4:S22" si="0">IF(OR(F4*H4),"0","1")</f>
        <v>1</v>
      </c>
      <c r="T4" s="148" t="str">
        <f t="shared" ref="T4:T22" si="1">IF(OR(G4*H4),"0","1")</f>
        <v>1</v>
      </c>
      <c r="U4" s="148" t="str">
        <f t="shared" ref="U4:U22" si="2">IF(OR((A4&lt;=0),(A4&gt;28),(A4&gt;3)*(A4&lt;=7)*(D4=2)*(E4=0)*(F4=0)*(H4=0),(A4&gt;3)*(A4&lt;=7)*(D4&lt;1)*(E4=0)*(F4=0)*(H4=0),(A4&gt;3)*(A4&lt;=7)*(D4&gt;5)*(E4=0)*(F4=0)*(H4=0),(A4=8)*(E4=0)*(F4=0)*(H4=0),(A4=9)*(E4=0)*(F4=0)*(H4=0),(A4=1)*F4,(A4=1)*G4,(A4=1)*H4,(A4=2)*(F4=0)*(H4=0),(A4=3)*(F4=0)*(H4=0),(A4=10)*(D4=1)*(F4=0)*(H4=0),(A4=10)*(D4=3)*(F4=0)*(H4=0),(A4=10)*(D4=4)*(F4=0)*(H4=0),F4*H4,G4*H4,AND((A4&gt;=11)*(F4=0),AND((A4&gt;=11)*(H4=0)))),"0","1")</f>
        <v>1</v>
      </c>
      <c r="V4" s="148" t="str">
        <f>IF(AND((OR('步驟1. 先填【114-1申請總表】第8列之B欄至CN欄'!$N$57="弱勢家庭子女",'步驟1. 先填【114-1申請總表】第8列之B欄至CN欄'!$N$57="弱勢家庭身障學生或身障人士子女")),U4*(G4=0)),"1","0")</f>
        <v>0</v>
      </c>
      <c r="W4" s="148" t="str">
        <f t="shared" ref="W4:W22" si="3">IF(U4*V4,"Y","N")</f>
        <v>N</v>
      </c>
      <c r="X4" s="745">
        <f>COUNTIF(U4:U22,"1")</f>
        <v>1</v>
      </c>
      <c r="Y4" s="623">
        <f>'步驟1. 先填【114-1申請總表】第8列之B欄至CN欄'!N57</f>
        <v>0</v>
      </c>
      <c r="Z4" s="626">
        <f>SUM(N23:P23)</f>
        <v>0</v>
      </c>
      <c r="AA4" s="626">
        <f>SUM(O23+AB4+Q23)</f>
        <v>0</v>
      </c>
      <c r="AB4" s="626">
        <f>O23/0.02095</f>
        <v>0</v>
      </c>
      <c r="AC4" s="616"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616"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616"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161" customFormat="1" ht="49.95" customHeight="1">
      <c r="A5" s="143"/>
      <c r="B5" s="114"/>
      <c r="C5" s="143"/>
      <c r="D5" s="143"/>
      <c r="E5" s="143"/>
      <c r="F5" s="143"/>
      <c r="G5" s="143">
        <v>0</v>
      </c>
      <c r="H5" s="143">
        <v>0</v>
      </c>
      <c r="I5" s="143"/>
      <c r="J5" s="143"/>
      <c r="K5" s="143"/>
      <c r="L5" s="167"/>
      <c r="M5" s="143"/>
      <c r="N5" s="167"/>
      <c r="O5" s="167"/>
      <c r="P5" s="167"/>
      <c r="Q5" s="167"/>
      <c r="R5" s="167"/>
      <c r="S5" s="148" t="str">
        <f t="shared" si="0"/>
        <v>1</v>
      </c>
      <c r="T5" s="148" t="str">
        <f t="shared" si="1"/>
        <v>1</v>
      </c>
      <c r="U5" s="148" t="str">
        <f t="shared" si="2"/>
        <v>0</v>
      </c>
      <c r="V5" s="148" t="str">
        <f t="shared" ref="V5:V22" si="4">IF(AND(U5*(G5=0),(A5&gt;0)*(A5&lt;=28)),"1","0")</f>
        <v>0</v>
      </c>
      <c r="W5" s="148" t="str">
        <f t="shared" si="3"/>
        <v>N</v>
      </c>
      <c r="X5" s="746"/>
      <c r="Y5" s="624"/>
      <c r="Z5" s="626"/>
      <c r="AA5" s="626"/>
      <c r="AB5" s="626"/>
      <c r="AC5" s="616"/>
      <c r="AD5" s="616"/>
      <c r="AE5" s="616"/>
    </row>
    <row r="6" spans="1:31" s="161" customFormat="1" ht="49.95" customHeight="1">
      <c r="A6" s="143"/>
      <c r="B6" s="114"/>
      <c r="C6" s="143"/>
      <c r="D6" s="143"/>
      <c r="E6" s="143"/>
      <c r="F6" s="143"/>
      <c r="G6" s="143">
        <v>0</v>
      </c>
      <c r="H6" s="143">
        <v>0</v>
      </c>
      <c r="I6" s="143"/>
      <c r="J6" s="143"/>
      <c r="K6" s="143"/>
      <c r="L6" s="167"/>
      <c r="M6" s="143"/>
      <c r="N6" s="167"/>
      <c r="O6" s="167"/>
      <c r="P6" s="167"/>
      <c r="Q6" s="167"/>
      <c r="R6" s="167"/>
      <c r="S6" s="148" t="str">
        <f t="shared" si="0"/>
        <v>1</v>
      </c>
      <c r="T6" s="148" t="str">
        <f t="shared" si="1"/>
        <v>1</v>
      </c>
      <c r="U6" s="148" t="str">
        <f t="shared" si="2"/>
        <v>0</v>
      </c>
      <c r="V6" s="148" t="str">
        <f t="shared" si="4"/>
        <v>0</v>
      </c>
      <c r="W6" s="148" t="str">
        <f t="shared" si="3"/>
        <v>N</v>
      </c>
      <c r="X6" s="746"/>
      <c r="Y6" s="624"/>
      <c r="Z6" s="626"/>
      <c r="AA6" s="626"/>
      <c r="AB6" s="626"/>
      <c r="AC6" s="616"/>
      <c r="AD6" s="616"/>
      <c r="AE6" s="616"/>
    </row>
    <row r="7" spans="1:31" s="161" customFormat="1" ht="49.95" customHeight="1">
      <c r="A7" s="143"/>
      <c r="B7" s="114"/>
      <c r="C7" s="143"/>
      <c r="D7" s="143"/>
      <c r="E7" s="143"/>
      <c r="F7" s="143"/>
      <c r="G7" s="143">
        <v>0</v>
      </c>
      <c r="H7" s="143">
        <v>0</v>
      </c>
      <c r="I7" s="143"/>
      <c r="J7" s="143"/>
      <c r="K7" s="143"/>
      <c r="L7" s="167"/>
      <c r="M7" s="143"/>
      <c r="N7" s="167"/>
      <c r="O7" s="167"/>
      <c r="P7" s="167"/>
      <c r="Q7" s="167"/>
      <c r="R7" s="167"/>
      <c r="S7" s="148" t="str">
        <f t="shared" si="0"/>
        <v>1</v>
      </c>
      <c r="T7" s="148" t="str">
        <f t="shared" si="1"/>
        <v>1</v>
      </c>
      <c r="U7" s="148" t="str">
        <f t="shared" si="2"/>
        <v>0</v>
      </c>
      <c r="V7" s="148" t="str">
        <f t="shared" si="4"/>
        <v>0</v>
      </c>
      <c r="W7" s="148" t="str">
        <f t="shared" si="3"/>
        <v>N</v>
      </c>
      <c r="X7" s="746"/>
      <c r="Y7" s="624"/>
      <c r="Z7" s="626"/>
      <c r="AA7" s="626"/>
      <c r="AB7" s="626"/>
      <c r="AC7" s="616"/>
      <c r="AD7" s="616"/>
      <c r="AE7" s="616"/>
    </row>
    <row r="8" spans="1:31" s="161" customFormat="1" ht="49.95" customHeight="1">
      <c r="A8" s="143"/>
      <c r="B8" s="114"/>
      <c r="C8" s="143"/>
      <c r="D8" s="143"/>
      <c r="E8" s="143"/>
      <c r="F8" s="143"/>
      <c r="G8" s="143">
        <v>0</v>
      </c>
      <c r="H8" s="143">
        <v>0</v>
      </c>
      <c r="I8" s="143"/>
      <c r="J8" s="143"/>
      <c r="K8" s="143"/>
      <c r="L8" s="167"/>
      <c r="M8" s="143"/>
      <c r="N8" s="167"/>
      <c r="O8" s="167"/>
      <c r="P8" s="167"/>
      <c r="Q8" s="167"/>
      <c r="R8" s="167"/>
      <c r="S8" s="148" t="str">
        <f t="shared" si="0"/>
        <v>1</v>
      </c>
      <c r="T8" s="148" t="str">
        <f t="shared" si="1"/>
        <v>1</v>
      </c>
      <c r="U8" s="148" t="str">
        <f t="shared" si="2"/>
        <v>0</v>
      </c>
      <c r="V8" s="148" t="str">
        <f t="shared" si="4"/>
        <v>0</v>
      </c>
      <c r="W8" s="148" t="str">
        <f t="shared" si="3"/>
        <v>N</v>
      </c>
      <c r="X8" s="746"/>
      <c r="Y8" s="624"/>
      <c r="Z8" s="626"/>
      <c r="AA8" s="626"/>
      <c r="AB8" s="626"/>
      <c r="AC8" s="616"/>
      <c r="AD8" s="616"/>
      <c r="AE8" s="616"/>
    </row>
    <row r="9" spans="1:31" s="161" customFormat="1" ht="49.95" customHeight="1">
      <c r="A9" s="143"/>
      <c r="B9" s="114"/>
      <c r="C9" s="143"/>
      <c r="D9" s="143"/>
      <c r="E9" s="143"/>
      <c r="F9" s="143"/>
      <c r="G9" s="143">
        <v>0</v>
      </c>
      <c r="H9" s="143">
        <v>0</v>
      </c>
      <c r="I9" s="143"/>
      <c r="J9" s="143"/>
      <c r="K9" s="143"/>
      <c r="L9" s="167"/>
      <c r="M9" s="143"/>
      <c r="N9" s="167"/>
      <c r="O9" s="167"/>
      <c r="P9" s="167"/>
      <c r="Q9" s="167"/>
      <c r="R9" s="167"/>
      <c r="S9" s="148" t="str">
        <f t="shared" si="0"/>
        <v>1</v>
      </c>
      <c r="T9" s="148" t="str">
        <f t="shared" si="1"/>
        <v>1</v>
      </c>
      <c r="U9" s="148" t="str">
        <f t="shared" si="2"/>
        <v>0</v>
      </c>
      <c r="V9" s="148" t="str">
        <f t="shared" si="4"/>
        <v>0</v>
      </c>
      <c r="W9" s="148" t="str">
        <f t="shared" si="3"/>
        <v>N</v>
      </c>
      <c r="X9" s="746"/>
      <c r="Y9" s="624"/>
      <c r="Z9" s="626"/>
      <c r="AA9" s="626"/>
      <c r="AB9" s="626"/>
      <c r="AC9" s="616"/>
      <c r="AD9" s="616"/>
      <c r="AE9" s="616"/>
    </row>
    <row r="10" spans="1:31" s="161" customFormat="1" ht="49.95" customHeight="1">
      <c r="A10" s="143"/>
      <c r="B10" s="114"/>
      <c r="C10" s="143"/>
      <c r="D10" s="143"/>
      <c r="E10" s="143"/>
      <c r="F10" s="143"/>
      <c r="G10" s="143">
        <v>0</v>
      </c>
      <c r="H10" s="143">
        <v>0</v>
      </c>
      <c r="I10" s="143"/>
      <c r="J10" s="143"/>
      <c r="K10" s="143"/>
      <c r="L10" s="167"/>
      <c r="M10" s="143"/>
      <c r="N10" s="167"/>
      <c r="O10" s="167"/>
      <c r="P10" s="167"/>
      <c r="Q10" s="167"/>
      <c r="R10" s="167"/>
      <c r="S10" s="148" t="str">
        <f t="shared" si="0"/>
        <v>1</v>
      </c>
      <c r="T10" s="148" t="str">
        <f t="shared" si="1"/>
        <v>1</v>
      </c>
      <c r="U10" s="148" t="str">
        <f t="shared" si="2"/>
        <v>0</v>
      </c>
      <c r="V10" s="148" t="str">
        <f t="shared" si="4"/>
        <v>0</v>
      </c>
      <c r="W10" s="148" t="str">
        <f t="shared" si="3"/>
        <v>N</v>
      </c>
      <c r="X10" s="746"/>
      <c r="Y10" s="624"/>
      <c r="Z10" s="626"/>
      <c r="AA10" s="626"/>
      <c r="AB10" s="626"/>
      <c r="AC10" s="616"/>
      <c r="AD10" s="616"/>
      <c r="AE10" s="616"/>
    </row>
    <row r="11" spans="1:31" s="161" customFormat="1" ht="49.95" customHeight="1">
      <c r="A11" s="143"/>
      <c r="B11" s="114"/>
      <c r="C11" s="143"/>
      <c r="D11" s="143"/>
      <c r="E11" s="143"/>
      <c r="F11" s="143"/>
      <c r="G11" s="143">
        <v>0</v>
      </c>
      <c r="H11" s="143">
        <v>0</v>
      </c>
      <c r="I11" s="143"/>
      <c r="J11" s="143"/>
      <c r="K11" s="143"/>
      <c r="L11" s="167"/>
      <c r="M11" s="143"/>
      <c r="N11" s="167"/>
      <c r="O11" s="167"/>
      <c r="P11" s="167"/>
      <c r="Q11" s="167"/>
      <c r="R11" s="167"/>
      <c r="S11" s="148" t="str">
        <f t="shared" si="0"/>
        <v>1</v>
      </c>
      <c r="T11" s="148" t="str">
        <f t="shared" si="1"/>
        <v>1</v>
      </c>
      <c r="U11" s="148" t="str">
        <f t="shared" si="2"/>
        <v>0</v>
      </c>
      <c r="V11" s="148" t="str">
        <f t="shared" si="4"/>
        <v>0</v>
      </c>
      <c r="W11" s="148" t="str">
        <f t="shared" si="3"/>
        <v>N</v>
      </c>
      <c r="X11" s="746"/>
      <c r="Y11" s="624"/>
      <c r="Z11" s="626"/>
      <c r="AA11" s="626"/>
      <c r="AB11" s="626"/>
      <c r="AC11" s="616"/>
      <c r="AD11" s="616"/>
      <c r="AE11" s="616"/>
    </row>
    <row r="12" spans="1:31" s="161" customFormat="1" ht="49.95" customHeight="1">
      <c r="A12" s="143"/>
      <c r="B12" s="114"/>
      <c r="C12" s="143"/>
      <c r="D12" s="143"/>
      <c r="E12" s="143"/>
      <c r="F12" s="143"/>
      <c r="G12" s="143">
        <v>0</v>
      </c>
      <c r="H12" s="143">
        <v>0</v>
      </c>
      <c r="I12" s="143"/>
      <c r="J12" s="143"/>
      <c r="K12" s="143"/>
      <c r="L12" s="167"/>
      <c r="M12" s="143"/>
      <c r="N12" s="167"/>
      <c r="O12" s="167"/>
      <c r="P12" s="167"/>
      <c r="Q12" s="167"/>
      <c r="R12" s="167"/>
      <c r="S12" s="148" t="str">
        <f t="shared" si="0"/>
        <v>1</v>
      </c>
      <c r="T12" s="148" t="str">
        <f t="shared" si="1"/>
        <v>1</v>
      </c>
      <c r="U12" s="148" t="str">
        <f t="shared" si="2"/>
        <v>0</v>
      </c>
      <c r="V12" s="148" t="str">
        <f t="shared" si="4"/>
        <v>0</v>
      </c>
      <c r="W12" s="148" t="str">
        <f t="shared" si="3"/>
        <v>N</v>
      </c>
      <c r="X12" s="746"/>
      <c r="Y12" s="624"/>
      <c r="Z12" s="626"/>
      <c r="AA12" s="626"/>
      <c r="AB12" s="626"/>
      <c r="AC12" s="616"/>
      <c r="AD12" s="616"/>
      <c r="AE12" s="616"/>
    </row>
    <row r="13" spans="1:31" s="161" customFormat="1" ht="49.95" customHeight="1">
      <c r="A13" s="143"/>
      <c r="B13" s="114"/>
      <c r="C13" s="143"/>
      <c r="D13" s="143"/>
      <c r="E13" s="143"/>
      <c r="F13" s="143"/>
      <c r="G13" s="143">
        <v>0</v>
      </c>
      <c r="H13" s="143">
        <v>0</v>
      </c>
      <c r="I13" s="143"/>
      <c r="J13" s="143"/>
      <c r="K13" s="143"/>
      <c r="L13" s="167"/>
      <c r="M13" s="143"/>
      <c r="N13" s="167"/>
      <c r="O13" s="167"/>
      <c r="P13" s="167"/>
      <c r="Q13" s="167"/>
      <c r="R13" s="167"/>
      <c r="S13" s="148" t="str">
        <f t="shared" si="0"/>
        <v>1</v>
      </c>
      <c r="T13" s="148" t="str">
        <f t="shared" si="1"/>
        <v>1</v>
      </c>
      <c r="U13" s="148" t="str">
        <f t="shared" si="2"/>
        <v>0</v>
      </c>
      <c r="V13" s="148" t="str">
        <f t="shared" si="4"/>
        <v>0</v>
      </c>
      <c r="W13" s="148" t="str">
        <f t="shared" si="3"/>
        <v>N</v>
      </c>
      <c r="X13" s="746"/>
      <c r="Y13" s="624"/>
      <c r="Z13" s="626"/>
      <c r="AA13" s="626"/>
      <c r="AB13" s="626"/>
      <c r="AC13" s="616"/>
      <c r="AD13" s="616"/>
      <c r="AE13" s="616"/>
    </row>
    <row r="14" spans="1:31" s="161" customFormat="1" ht="49.95" customHeight="1">
      <c r="A14" s="143"/>
      <c r="B14" s="114"/>
      <c r="C14" s="143"/>
      <c r="D14" s="143"/>
      <c r="E14" s="143"/>
      <c r="F14" s="143"/>
      <c r="G14" s="143">
        <v>0</v>
      </c>
      <c r="H14" s="143">
        <v>0</v>
      </c>
      <c r="I14" s="143"/>
      <c r="J14" s="143"/>
      <c r="K14" s="143"/>
      <c r="L14" s="167"/>
      <c r="M14" s="143"/>
      <c r="N14" s="167"/>
      <c r="O14" s="167"/>
      <c r="P14" s="167"/>
      <c r="Q14" s="167"/>
      <c r="R14" s="167"/>
      <c r="S14" s="148" t="str">
        <f t="shared" si="0"/>
        <v>1</v>
      </c>
      <c r="T14" s="148" t="str">
        <f t="shared" si="1"/>
        <v>1</v>
      </c>
      <c r="U14" s="148" t="str">
        <f t="shared" si="2"/>
        <v>0</v>
      </c>
      <c r="V14" s="148" t="str">
        <f t="shared" si="4"/>
        <v>0</v>
      </c>
      <c r="W14" s="148" t="str">
        <f t="shared" si="3"/>
        <v>N</v>
      </c>
      <c r="X14" s="746"/>
      <c r="Y14" s="624"/>
      <c r="Z14" s="626"/>
      <c r="AA14" s="626"/>
      <c r="AB14" s="626"/>
      <c r="AC14" s="616"/>
      <c r="AD14" s="616"/>
      <c r="AE14" s="616"/>
    </row>
    <row r="15" spans="1:31" s="161" customFormat="1" ht="49.95" customHeight="1">
      <c r="A15" s="143"/>
      <c r="B15" s="114"/>
      <c r="C15" s="143"/>
      <c r="D15" s="143"/>
      <c r="E15" s="143"/>
      <c r="F15" s="143"/>
      <c r="G15" s="143">
        <v>0</v>
      </c>
      <c r="H15" s="143">
        <v>0</v>
      </c>
      <c r="I15" s="143"/>
      <c r="J15" s="143"/>
      <c r="K15" s="143"/>
      <c r="L15" s="167"/>
      <c r="M15" s="143"/>
      <c r="N15" s="167"/>
      <c r="O15" s="167"/>
      <c r="P15" s="167"/>
      <c r="Q15" s="167"/>
      <c r="R15" s="167"/>
      <c r="S15" s="148" t="str">
        <f t="shared" si="0"/>
        <v>1</v>
      </c>
      <c r="T15" s="148" t="str">
        <f t="shared" si="1"/>
        <v>1</v>
      </c>
      <c r="U15" s="148" t="str">
        <f t="shared" si="2"/>
        <v>0</v>
      </c>
      <c r="V15" s="148" t="str">
        <f t="shared" si="4"/>
        <v>0</v>
      </c>
      <c r="W15" s="148" t="str">
        <f t="shared" si="3"/>
        <v>N</v>
      </c>
      <c r="X15" s="746"/>
      <c r="Y15" s="624"/>
      <c r="Z15" s="626"/>
      <c r="AA15" s="626"/>
      <c r="AB15" s="626"/>
      <c r="AC15" s="616"/>
      <c r="AD15" s="616"/>
      <c r="AE15" s="616"/>
    </row>
    <row r="16" spans="1:31" s="161" customFormat="1" ht="49.95" customHeight="1">
      <c r="A16" s="143"/>
      <c r="B16" s="114"/>
      <c r="C16" s="143"/>
      <c r="D16" s="143"/>
      <c r="E16" s="143"/>
      <c r="F16" s="143"/>
      <c r="G16" s="143">
        <v>0</v>
      </c>
      <c r="H16" s="143">
        <v>0</v>
      </c>
      <c r="I16" s="143"/>
      <c r="J16" s="143"/>
      <c r="K16" s="143"/>
      <c r="L16" s="167"/>
      <c r="M16" s="143"/>
      <c r="N16" s="167"/>
      <c r="O16" s="167"/>
      <c r="P16" s="167"/>
      <c r="Q16" s="167"/>
      <c r="R16" s="167"/>
      <c r="S16" s="148" t="str">
        <f t="shared" si="0"/>
        <v>1</v>
      </c>
      <c r="T16" s="148" t="str">
        <f t="shared" si="1"/>
        <v>1</v>
      </c>
      <c r="U16" s="148" t="str">
        <f t="shared" si="2"/>
        <v>0</v>
      </c>
      <c r="V16" s="148" t="str">
        <f t="shared" si="4"/>
        <v>0</v>
      </c>
      <c r="W16" s="148" t="str">
        <f t="shared" si="3"/>
        <v>N</v>
      </c>
      <c r="X16" s="746"/>
      <c r="Y16" s="624"/>
      <c r="Z16" s="626"/>
      <c r="AA16" s="626"/>
      <c r="AB16" s="626"/>
      <c r="AC16" s="616"/>
      <c r="AD16" s="616"/>
      <c r="AE16" s="616"/>
    </row>
    <row r="17" spans="1:31" s="161" customFormat="1" ht="49.95" customHeight="1">
      <c r="A17" s="143"/>
      <c r="B17" s="114"/>
      <c r="C17" s="143"/>
      <c r="D17" s="143"/>
      <c r="E17" s="143"/>
      <c r="F17" s="143"/>
      <c r="G17" s="143">
        <v>0</v>
      </c>
      <c r="H17" s="143">
        <v>0</v>
      </c>
      <c r="I17" s="143"/>
      <c r="J17" s="143"/>
      <c r="K17" s="143"/>
      <c r="L17" s="167"/>
      <c r="M17" s="143"/>
      <c r="N17" s="167"/>
      <c r="O17" s="167"/>
      <c r="P17" s="167"/>
      <c r="Q17" s="167"/>
      <c r="R17" s="167"/>
      <c r="S17" s="148" t="str">
        <f t="shared" si="0"/>
        <v>1</v>
      </c>
      <c r="T17" s="148" t="str">
        <f t="shared" si="1"/>
        <v>1</v>
      </c>
      <c r="U17" s="148" t="str">
        <f t="shared" si="2"/>
        <v>0</v>
      </c>
      <c r="V17" s="148" t="str">
        <f t="shared" si="4"/>
        <v>0</v>
      </c>
      <c r="W17" s="148" t="str">
        <f t="shared" si="3"/>
        <v>N</v>
      </c>
      <c r="X17" s="746"/>
      <c r="Y17" s="624"/>
      <c r="Z17" s="626"/>
      <c r="AA17" s="626"/>
      <c r="AB17" s="626"/>
      <c r="AC17" s="616"/>
      <c r="AD17" s="616"/>
      <c r="AE17" s="616"/>
    </row>
    <row r="18" spans="1:31" s="161" customFormat="1" ht="49.95" customHeight="1">
      <c r="A18" s="143"/>
      <c r="B18" s="114"/>
      <c r="C18" s="143"/>
      <c r="D18" s="143"/>
      <c r="E18" s="143"/>
      <c r="F18" s="143"/>
      <c r="G18" s="143">
        <v>0</v>
      </c>
      <c r="H18" s="143">
        <v>0</v>
      </c>
      <c r="I18" s="143"/>
      <c r="J18" s="143"/>
      <c r="K18" s="143"/>
      <c r="L18" s="167"/>
      <c r="M18" s="143"/>
      <c r="N18" s="167"/>
      <c r="O18" s="167"/>
      <c r="P18" s="167"/>
      <c r="Q18" s="167"/>
      <c r="R18" s="167"/>
      <c r="S18" s="148" t="str">
        <f t="shared" si="0"/>
        <v>1</v>
      </c>
      <c r="T18" s="148" t="str">
        <f t="shared" si="1"/>
        <v>1</v>
      </c>
      <c r="U18" s="148" t="str">
        <f t="shared" si="2"/>
        <v>0</v>
      </c>
      <c r="V18" s="148" t="str">
        <f t="shared" si="4"/>
        <v>0</v>
      </c>
      <c r="W18" s="148" t="str">
        <f t="shared" si="3"/>
        <v>N</v>
      </c>
      <c r="X18" s="746"/>
      <c r="Y18" s="624"/>
      <c r="Z18" s="626"/>
      <c r="AA18" s="626"/>
      <c r="AB18" s="626"/>
      <c r="AC18" s="616"/>
      <c r="AD18" s="616"/>
      <c r="AE18" s="616"/>
    </row>
    <row r="19" spans="1:31" s="161" customFormat="1" ht="49.95" customHeight="1">
      <c r="A19" s="143"/>
      <c r="B19" s="114"/>
      <c r="C19" s="143"/>
      <c r="D19" s="143"/>
      <c r="E19" s="143"/>
      <c r="F19" s="143"/>
      <c r="G19" s="143">
        <v>0</v>
      </c>
      <c r="H19" s="143">
        <v>0</v>
      </c>
      <c r="I19" s="143"/>
      <c r="J19" s="143"/>
      <c r="K19" s="143"/>
      <c r="L19" s="167"/>
      <c r="M19" s="143"/>
      <c r="N19" s="167"/>
      <c r="O19" s="167"/>
      <c r="P19" s="167"/>
      <c r="Q19" s="167"/>
      <c r="R19" s="167"/>
      <c r="S19" s="148" t="str">
        <f t="shared" si="0"/>
        <v>1</v>
      </c>
      <c r="T19" s="148" t="str">
        <f t="shared" si="1"/>
        <v>1</v>
      </c>
      <c r="U19" s="148" t="str">
        <f t="shared" si="2"/>
        <v>0</v>
      </c>
      <c r="V19" s="148" t="str">
        <f t="shared" si="4"/>
        <v>0</v>
      </c>
      <c r="W19" s="148" t="str">
        <f t="shared" si="3"/>
        <v>N</v>
      </c>
      <c r="X19" s="746"/>
      <c r="Y19" s="624"/>
      <c r="Z19" s="626"/>
      <c r="AA19" s="626"/>
      <c r="AB19" s="626"/>
      <c r="AC19" s="616"/>
      <c r="AD19" s="616"/>
      <c r="AE19" s="616"/>
    </row>
    <row r="20" spans="1:31" s="161" customFormat="1" ht="49.95" customHeight="1">
      <c r="A20" s="143"/>
      <c r="B20" s="114"/>
      <c r="C20" s="143"/>
      <c r="D20" s="143"/>
      <c r="E20" s="143"/>
      <c r="F20" s="143"/>
      <c r="G20" s="143">
        <v>0</v>
      </c>
      <c r="H20" s="143">
        <v>0</v>
      </c>
      <c r="I20" s="143"/>
      <c r="J20" s="143"/>
      <c r="K20" s="143"/>
      <c r="L20" s="167"/>
      <c r="M20" s="143"/>
      <c r="N20" s="167"/>
      <c r="O20" s="167"/>
      <c r="P20" s="167"/>
      <c r="Q20" s="167"/>
      <c r="R20" s="167"/>
      <c r="S20" s="148" t="str">
        <f t="shared" si="0"/>
        <v>1</v>
      </c>
      <c r="T20" s="148" t="str">
        <f t="shared" si="1"/>
        <v>1</v>
      </c>
      <c r="U20" s="148" t="str">
        <f t="shared" si="2"/>
        <v>0</v>
      </c>
      <c r="V20" s="148" t="str">
        <f t="shared" si="4"/>
        <v>0</v>
      </c>
      <c r="W20" s="148" t="str">
        <f t="shared" si="3"/>
        <v>N</v>
      </c>
      <c r="X20" s="746"/>
      <c r="Y20" s="624"/>
      <c r="Z20" s="626"/>
      <c r="AA20" s="626"/>
      <c r="AB20" s="626"/>
      <c r="AC20" s="616"/>
      <c r="AD20" s="616"/>
      <c r="AE20" s="616"/>
    </row>
    <row r="21" spans="1:31" s="161" customFormat="1" ht="49.95" customHeight="1">
      <c r="A21" s="143"/>
      <c r="B21" s="114"/>
      <c r="C21" s="143"/>
      <c r="D21" s="143"/>
      <c r="E21" s="143"/>
      <c r="F21" s="143"/>
      <c r="G21" s="143">
        <v>0</v>
      </c>
      <c r="H21" s="143">
        <v>0</v>
      </c>
      <c r="I21" s="143"/>
      <c r="J21" s="143"/>
      <c r="K21" s="143"/>
      <c r="L21" s="167"/>
      <c r="M21" s="143"/>
      <c r="N21" s="167"/>
      <c r="O21" s="167"/>
      <c r="P21" s="167"/>
      <c r="Q21" s="167"/>
      <c r="R21" s="167"/>
      <c r="S21" s="148" t="str">
        <f t="shared" si="0"/>
        <v>1</v>
      </c>
      <c r="T21" s="148" t="str">
        <f t="shared" si="1"/>
        <v>1</v>
      </c>
      <c r="U21" s="148" t="str">
        <f t="shared" si="2"/>
        <v>0</v>
      </c>
      <c r="V21" s="148" t="str">
        <f t="shared" si="4"/>
        <v>0</v>
      </c>
      <c r="W21" s="148" t="str">
        <f t="shared" si="3"/>
        <v>N</v>
      </c>
      <c r="X21" s="746"/>
      <c r="Y21" s="624"/>
      <c r="Z21" s="626"/>
      <c r="AA21" s="626"/>
      <c r="AB21" s="626"/>
      <c r="AC21" s="616"/>
      <c r="AD21" s="616"/>
      <c r="AE21" s="616"/>
    </row>
    <row r="22" spans="1:31" s="161" customFormat="1" ht="49.95" customHeight="1">
      <c r="A22" s="143"/>
      <c r="B22" s="114"/>
      <c r="C22" s="143"/>
      <c r="D22" s="143"/>
      <c r="E22" s="143"/>
      <c r="F22" s="143"/>
      <c r="G22" s="143">
        <v>0</v>
      </c>
      <c r="H22" s="143">
        <v>0</v>
      </c>
      <c r="I22" s="143"/>
      <c r="J22" s="143"/>
      <c r="K22" s="143"/>
      <c r="L22" s="167"/>
      <c r="M22" s="143"/>
      <c r="N22" s="167"/>
      <c r="O22" s="167"/>
      <c r="P22" s="167"/>
      <c r="Q22" s="167"/>
      <c r="R22" s="167"/>
      <c r="S22" s="148" t="str">
        <f t="shared" si="0"/>
        <v>1</v>
      </c>
      <c r="T22" s="148" t="str">
        <f t="shared" si="1"/>
        <v>1</v>
      </c>
      <c r="U22" s="148" t="str">
        <f t="shared" si="2"/>
        <v>0</v>
      </c>
      <c r="V22" s="148" t="str">
        <f t="shared" si="4"/>
        <v>0</v>
      </c>
      <c r="W22" s="148" t="str">
        <f t="shared" si="3"/>
        <v>N</v>
      </c>
      <c r="X22" s="747"/>
      <c r="Y22" s="625"/>
      <c r="Z22" s="626"/>
      <c r="AA22" s="626"/>
      <c r="AB22" s="626"/>
      <c r="AC22" s="616"/>
      <c r="AD22" s="616"/>
      <c r="AE22" s="616"/>
    </row>
    <row r="23" spans="1:31" s="162" customFormat="1" ht="49.95" customHeight="1">
      <c r="A23" s="742" t="s">
        <v>504</v>
      </c>
      <c r="B23" s="743"/>
      <c r="C23" s="743"/>
      <c r="D23" s="743"/>
      <c r="E23" s="743"/>
      <c r="F23" s="743"/>
      <c r="G23" s="743"/>
      <c r="H23" s="743"/>
      <c r="I23" s="743"/>
      <c r="J23" s="743"/>
      <c r="K23" s="743"/>
      <c r="L23" s="743"/>
      <c r="M23" s="744"/>
      <c r="N23" s="82">
        <f>SUM(N4:N22)</f>
        <v>0</v>
      </c>
      <c r="O23" s="82">
        <f>SUM(O4:O22)</f>
        <v>0</v>
      </c>
      <c r="P23" s="82">
        <f>SUM(P4:P22)</f>
        <v>0</v>
      </c>
      <c r="Q23" s="82">
        <f>SUM(Q4:Q22)</f>
        <v>0</v>
      </c>
      <c r="R23" s="82">
        <f>SUM(R4:R22)</f>
        <v>0</v>
      </c>
      <c r="S23" s="149"/>
      <c r="T23" s="149"/>
      <c r="U23" s="149"/>
      <c r="V23" s="149"/>
      <c r="W23" s="150"/>
      <c r="X23" s="85">
        <f>X4</f>
        <v>1</v>
      </c>
      <c r="Y23" s="41">
        <f>Y4</f>
        <v>0</v>
      </c>
      <c r="Z23" s="626"/>
      <c r="AA23" s="626"/>
      <c r="AB23" s="626"/>
      <c r="AC23" s="616"/>
      <c r="AD23" s="616"/>
      <c r="AE23" s="616"/>
    </row>
    <row r="25" spans="1:31" s="60" customFormat="1" ht="18.45" customHeight="1">
      <c r="A25" s="121" t="s">
        <v>409</v>
      </c>
      <c r="B25" s="8"/>
      <c r="C25" s="7"/>
      <c r="D25" s="7"/>
      <c r="E25" s="7"/>
      <c r="F25" s="7"/>
      <c r="G25" s="7"/>
      <c r="H25" s="7"/>
      <c r="I25" s="7"/>
      <c r="J25" s="112"/>
      <c r="K25" s="64" t="s">
        <v>410</v>
      </c>
      <c r="L25" s="10"/>
      <c r="M25" s="7"/>
      <c r="N25" s="11"/>
      <c r="O25" s="11"/>
      <c r="P25" s="11"/>
      <c r="Q25" s="11"/>
      <c r="R25" s="11"/>
      <c r="S25" s="7"/>
      <c r="T25" s="7"/>
      <c r="U25" s="7"/>
      <c r="V25" s="7"/>
      <c r="W25" s="7"/>
      <c r="X25" s="7"/>
      <c r="Y25" s="8"/>
      <c r="Z25" s="8"/>
      <c r="AA25" s="8"/>
      <c r="AB25" s="8"/>
      <c r="AC25" s="8"/>
      <c r="AD25" s="8"/>
      <c r="AE25" s="8"/>
    </row>
    <row r="26" spans="1:31" s="60" customFormat="1" ht="19.8">
      <c r="A26" s="58">
        <v>1</v>
      </c>
      <c r="B26" s="59" t="s">
        <v>381</v>
      </c>
      <c r="C26" s="7"/>
      <c r="D26" s="7"/>
      <c r="E26" s="7"/>
      <c r="F26" s="7"/>
      <c r="G26" s="7"/>
      <c r="H26" s="7"/>
      <c r="I26" s="7"/>
      <c r="J26" s="112"/>
      <c r="K26" s="59" t="s">
        <v>411</v>
      </c>
      <c r="L26" s="136"/>
      <c r="M26" s="7"/>
      <c r="N26" s="11"/>
      <c r="O26" s="11"/>
      <c r="P26" s="11"/>
      <c r="Q26" s="11"/>
      <c r="R26" s="11"/>
      <c r="S26" s="7"/>
      <c r="T26" s="7"/>
      <c r="U26" s="7"/>
      <c r="V26" s="7"/>
      <c r="W26" s="7"/>
      <c r="X26" s="7"/>
      <c r="Y26" s="8"/>
      <c r="Z26" s="8"/>
      <c r="AA26" s="8"/>
      <c r="AB26" s="8"/>
      <c r="AC26" s="8"/>
      <c r="AD26" s="8"/>
      <c r="AE26" s="8"/>
    </row>
    <row r="27" spans="1:31" s="60" customFormat="1" ht="19.8">
      <c r="A27" s="58">
        <v>2</v>
      </c>
      <c r="B27" s="59" t="s">
        <v>382</v>
      </c>
      <c r="C27" s="7"/>
      <c r="D27" s="7"/>
      <c r="E27" s="7"/>
      <c r="F27" s="7"/>
      <c r="G27" s="7"/>
      <c r="H27" s="7"/>
      <c r="I27" s="7"/>
      <c r="J27" s="112"/>
      <c r="K27" s="59" t="s">
        <v>413</v>
      </c>
      <c r="L27" s="10"/>
      <c r="M27" s="7"/>
      <c r="N27" s="11"/>
      <c r="O27" s="11"/>
      <c r="P27" s="11"/>
      <c r="Q27" s="11"/>
      <c r="R27" s="11"/>
      <c r="S27" s="7"/>
      <c r="T27" s="7"/>
      <c r="U27" s="7"/>
      <c r="V27" s="7"/>
      <c r="W27" s="7"/>
      <c r="X27" s="7"/>
      <c r="Y27" s="8"/>
      <c r="Z27" s="8"/>
      <c r="AA27" s="8"/>
      <c r="AB27" s="8"/>
      <c r="AC27" s="8"/>
      <c r="AD27" s="8"/>
      <c r="AE27" s="8"/>
    </row>
    <row r="28" spans="1:31" s="60" customFormat="1" ht="39.6">
      <c r="A28" s="58">
        <v>3</v>
      </c>
      <c r="B28" s="59" t="s">
        <v>383</v>
      </c>
      <c r="C28" s="7"/>
      <c r="D28" s="7"/>
      <c r="E28" s="7"/>
      <c r="F28" s="7"/>
      <c r="G28" s="7"/>
      <c r="H28" s="7"/>
      <c r="I28" s="7"/>
      <c r="J28" s="112"/>
      <c r="K28" s="59" t="s">
        <v>414</v>
      </c>
      <c r="L28" s="10"/>
      <c r="M28" s="7"/>
      <c r="N28" s="11"/>
      <c r="O28" s="11"/>
      <c r="P28" s="11"/>
      <c r="Q28" s="11"/>
      <c r="R28" s="11"/>
      <c r="S28" s="7"/>
      <c r="T28" s="7"/>
      <c r="U28" s="7"/>
      <c r="V28" s="7"/>
      <c r="W28" s="7"/>
      <c r="X28" s="7"/>
      <c r="Y28" s="8"/>
      <c r="Z28" s="8"/>
      <c r="AA28" s="8"/>
      <c r="AB28" s="8"/>
      <c r="AC28" s="8"/>
      <c r="AD28" s="8"/>
      <c r="AE28" s="8"/>
    </row>
    <row r="29" spans="1:31" s="60" customFormat="1" ht="39.6">
      <c r="A29" s="58">
        <v>4</v>
      </c>
      <c r="B29" s="59" t="s">
        <v>384</v>
      </c>
      <c r="C29" s="7"/>
      <c r="D29" s="7"/>
      <c r="E29" s="7"/>
      <c r="F29" s="7"/>
      <c r="G29" s="7"/>
      <c r="H29" s="7"/>
      <c r="I29" s="7"/>
      <c r="J29" s="112"/>
      <c r="K29" s="59" t="s">
        <v>415</v>
      </c>
      <c r="L29" s="10"/>
      <c r="M29" s="7"/>
      <c r="N29" s="11"/>
      <c r="O29" s="11"/>
      <c r="P29" s="11"/>
      <c r="Q29" s="11"/>
      <c r="R29" s="11"/>
      <c r="S29" s="7"/>
      <c r="T29" s="7"/>
      <c r="U29" s="7"/>
      <c r="V29" s="7"/>
      <c r="W29" s="7"/>
      <c r="X29" s="7"/>
      <c r="Y29" s="8"/>
      <c r="Z29" s="8"/>
      <c r="AA29" s="8"/>
      <c r="AB29" s="8"/>
      <c r="AC29" s="8"/>
      <c r="AD29" s="8"/>
      <c r="AE29" s="8"/>
    </row>
    <row r="30" spans="1:31" s="60" customFormat="1" ht="19.8">
      <c r="A30" s="58">
        <v>5</v>
      </c>
      <c r="B30" s="59" t="s">
        <v>385</v>
      </c>
      <c r="C30" s="7"/>
      <c r="D30" s="7"/>
      <c r="E30" s="7"/>
      <c r="F30" s="7"/>
      <c r="G30" s="7"/>
      <c r="H30" s="7"/>
      <c r="I30" s="7"/>
      <c r="J30" s="112"/>
      <c r="K30" s="59" t="s">
        <v>416</v>
      </c>
      <c r="L30" s="10"/>
      <c r="M30" s="7"/>
      <c r="N30" s="11"/>
      <c r="O30" s="11"/>
      <c r="P30" s="11"/>
      <c r="Q30" s="11"/>
      <c r="R30" s="11"/>
      <c r="S30" s="7"/>
      <c r="T30" s="7"/>
      <c r="U30" s="7"/>
      <c r="V30" s="7"/>
      <c r="W30" s="7"/>
      <c r="X30" s="7"/>
      <c r="Y30" s="8"/>
      <c r="Z30" s="8"/>
      <c r="AA30" s="8"/>
      <c r="AB30" s="8"/>
      <c r="AC30" s="8"/>
      <c r="AD30" s="8"/>
      <c r="AE30" s="8"/>
    </row>
    <row r="31" spans="1:31" s="60" customFormat="1" ht="39.6">
      <c r="A31" s="58">
        <v>6</v>
      </c>
      <c r="B31" s="59" t="s">
        <v>386</v>
      </c>
      <c r="C31" s="7"/>
      <c r="D31" s="7"/>
      <c r="E31" s="7"/>
      <c r="F31" s="7"/>
      <c r="G31" s="7"/>
      <c r="H31" s="7"/>
      <c r="I31" s="7"/>
      <c r="J31" s="112"/>
      <c r="K31" s="59" t="s">
        <v>417</v>
      </c>
      <c r="L31" s="10"/>
      <c r="M31" s="7"/>
      <c r="N31" s="11"/>
      <c r="O31" s="11"/>
      <c r="P31" s="11"/>
      <c r="Q31" s="11"/>
      <c r="R31" s="11"/>
      <c r="S31" s="7"/>
      <c r="T31" s="7"/>
      <c r="U31" s="7"/>
      <c r="V31" s="7"/>
      <c r="W31" s="7"/>
      <c r="X31" s="7"/>
      <c r="Y31" s="8"/>
      <c r="Z31" s="8"/>
      <c r="AA31" s="8"/>
      <c r="AB31" s="8"/>
      <c r="AC31" s="8"/>
      <c r="AD31" s="8"/>
      <c r="AE31" s="8"/>
    </row>
    <row r="32" spans="1:31" s="60" customFormat="1" ht="39.6">
      <c r="A32" s="58">
        <v>7</v>
      </c>
      <c r="B32" s="59" t="s">
        <v>387</v>
      </c>
      <c r="C32" s="7"/>
      <c r="D32" s="7"/>
      <c r="E32" s="7"/>
      <c r="F32" s="7"/>
      <c r="G32" s="7"/>
      <c r="H32" s="7"/>
      <c r="I32" s="7"/>
      <c r="J32" s="112"/>
      <c r="K32" s="59" t="s">
        <v>418</v>
      </c>
      <c r="L32" s="10"/>
      <c r="M32" s="7"/>
      <c r="N32" s="11"/>
      <c r="O32" s="11"/>
      <c r="P32" s="11"/>
      <c r="Q32" s="11"/>
      <c r="R32" s="11"/>
      <c r="S32" s="7"/>
      <c r="T32" s="7"/>
      <c r="U32" s="7"/>
      <c r="V32" s="7"/>
      <c r="W32" s="7"/>
      <c r="X32" s="7"/>
      <c r="Y32" s="8"/>
      <c r="Z32" s="8"/>
      <c r="AA32" s="8"/>
      <c r="AB32" s="8"/>
      <c r="AC32" s="8"/>
      <c r="AD32" s="8"/>
      <c r="AE32" s="8"/>
    </row>
    <row r="33" spans="1:31" s="60" customFormat="1" ht="19.8">
      <c r="A33" s="58">
        <v>8</v>
      </c>
      <c r="B33" s="59" t="s">
        <v>388</v>
      </c>
      <c r="C33" s="7"/>
      <c r="D33" s="7"/>
      <c r="E33" s="7"/>
      <c r="F33" s="7"/>
      <c r="G33" s="7"/>
      <c r="H33" s="7"/>
      <c r="I33" s="7"/>
      <c r="J33" s="112"/>
      <c r="K33" s="59" t="s">
        <v>419</v>
      </c>
      <c r="L33" s="10"/>
      <c r="M33" s="7"/>
      <c r="N33" s="11"/>
      <c r="O33" s="11"/>
      <c r="P33" s="11"/>
      <c r="Q33" s="11"/>
      <c r="R33" s="11"/>
      <c r="S33" s="7"/>
      <c r="T33" s="7"/>
      <c r="U33" s="7"/>
      <c r="V33" s="7"/>
      <c r="W33" s="7"/>
      <c r="X33" s="7"/>
      <c r="Y33" s="8"/>
      <c r="Z33" s="8"/>
      <c r="AA33" s="8"/>
      <c r="AB33" s="8"/>
      <c r="AC33" s="8"/>
      <c r="AD33" s="8"/>
      <c r="AE33" s="8"/>
    </row>
    <row r="34" spans="1:31" s="60" customFormat="1" ht="39.6">
      <c r="A34" s="58">
        <v>9</v>
      </c>
      <c r="B34" s="59" t="s">
        <v>389</v>
      </c>
      <c r="C34" s="7"/>
      <c r="D34" s="7"/>
      <c r="E34" s="7"/>
      <c r="F34" s="7"/>
      <c r="G34" s="7"/>
      <c r="H34" s="7"/>
      <c r="I34" s="7"/>
      <c r="J34" s="112"/>
      <c r="K34" s="59" t="s">
        <v>420</v>
      </c>
      <c r="L34" s="10"/>
      <c r="M34" s="7"/>
      <c r="N34" s="11"/>
      <c r="O34" s="11"/>
      <c r="P34" s="11"/>
      <c r="Q34" s="11"/>
      <c r="R34" s="11"/>
      <c r="S34" s="7"/>
      <c r="T34" s="7"/>
      <c r="U34" s="7"/>
      <c r="V34" s="7"/>
      <c r="W34" s="7"/>
      <c r="X34" s="7"/>
      <c r="Y34" s="8"/>
      <c r="Z34" s="8"/>
      <c r="AA34" s="8"/>
      <c r="AB34" s="8"/>
      <c r="AC34" s="8"/>
      <c r="AD34" s="8"/>
      <c r="AE34" s="8"/>
    </row>
    <row r="35" spans="1:31" s="60" customFormat="1" ht="39.6">
      <c r="A35" s="58">
        <v>10</v>
      </c>
      <c r="B35" s="59" t="s">
        <v>390</v>
      </c>
      <c r="C35" s="7"/>
      <c r="D35" s="7"/>
      <c r="E35" s="7"/>
      <c r="F35" s="7"/>
      <c r="G35" s="7"/>
      <c r="H35" s="7"/>
      <c r="I35" s="7"/>
      <c r="J35" s="112"/>
      <c r="K35" s="59" t="s">
        <v>421</v>
      </c>
      <c r="L35" s="10"/>
      <c r="M35" s="7"/>
      <c r="N35" s="11"/>
      <c r="O35" s="11"/>
      <c r="P35" s="11"/>
      <c r="Q35" s="11"/>
      <c r="R35" s="11"/>
      <c r="S35" s="7"/>
      <c r="T35" s="7"/>
      <c r="U35" s="7"/>
      <c r="V35" s="7"/>
      <c r="W35" s="7"/>
      <c r="X35" s="7"/>
      <c r="Y35" s="8"/>
      <c r="Z35" s="8"/>
      <c r="AA35" s="8"/>
      <c r="AB35" s="8"/>
      <c r="AC35" s="8"/>
      <c r="AD35" s="8"/>
      <c r="AE35" s="8"/>
    </row>
    <row r="36" spans="1:31" s="60" customFormat="1" ht="39.6">
      <c r="A36" s="58">
        <v>11</v>
      </c>
      <c r="B36" s="59" t="s">
        <v>391</v>
      </c>
      <c r="C36" s="7"/>
      <c r="D36" s="7"/>
      <c r="E36" s="7"/>
      <c r="F36" s="7"/>
      <c r="G36" s="7"/>
      <c r="H36" s="7"/>
      <c r="I36" s="7"/>
      <c r="J36" s="112"/>
      <c r="K36" s="59" t="s">
        <v>422</v>
      </c>
      <c r="L36" s="10"/>
      <c r="M36" s="7"/>
      <c r="N36" s="11"/>
      <c r="O36" s="11"/>
      <c r="P36" s="11"/>
      <c r="Q36" s="11"/>
      <c r="R36" s="11"/>
      <c r="S36" s="7"/>
      <c r="T36" s="7"/>
      <c r="U36" s="7"/>
      <c r="V36" s="7"/>
      <c r="W36" s="7"/>
      <c r="X36" s="7"/>
      <c r="Y36" s="8"/>
      <c r="Z36" s="8"/>
      <c r="AA36" s="8"/>
      <c r="AB36" s="8"/>
      <c r="AC36" s="8"/>
      <c r="AD36" s="8"/>
      <c r="AE36" s="8"/>
    </row>
    <row r="37" spans="1:31" s="60" customFormat="1" ht="39.6">
      <c r="A37" s="58">
        <v>12</v>
      </c>
      <c r="B37" s="59" t="s">
        <v>392</v>
      </c>
      <c r="C37" s="7"/>
      <c r="D37" s="7"/>
      <c r="E37" s="7"/>
      <c r="F37" s="7"/>
      <c r="G37" s="7"/>
      <c r="H37" s="7"/>
      <c r="I37" s="7"/>
      <c r="J37" s="112"/>
      <c r="K37" s="59" t="s">
        <v>423</v>
      </c>
      <c r="L37" s="10"/>
      <c r="M37" s="7"/>
      <c r="N37" s="11"/>
      <c r="O37" s="11"/>
      <c r="P37" s="11"/>
      <c r="Q37" s="11"/>
      <c r="R37" s="11"/>
      <c r="S37" s="7"/>
      <c r="T37" s="7"/>
      <c r="U37" s="7"/>
      <c r="V37" s="7"/>
      <c r="W37" s="7"/>
      <c r="X37" s="7"/>
      <c r="Y37" s="8"/>
      <c r="Z37" s="8"/>
      <c r="AA37" s="8"/>
      <c r="AB37" s="8"/>
      <c r="AC37" s="8"/>
      <c r="AD37" s="8"/>
      <c r="AE37" s="8"/>
    </row>
    <row r="38" spans="1:31" s="60" customFormat="1" ht="39.6">
      <c r="A38" s="58">
        <v>13</v>
      </c>
      <c r="B38" s="59" t="s">
        <v>393</v>
      </c>
      <c r="C38" s="7"/>
      <c r="D38" s="7"/>
      <c r="E38" s="7"/>
      <c r="F38" s="7"/>
      <c r="G38" s="7"/>
      <c r="H38" s="7"/>
      <c r="I38" s="7"/>
      <c r="J38" s="112"/>
      <c r="K38" s="59" t="s">
        <v>424</v>
      </c>
      <c r="L38" s="10"/>
      <c r="M38" s="7"/>
      <c r="N38" s="11"/>
      <c r="O38" s="11"/>
      <c r="P38" s="11"/>
      <c r="Q38" s="11"/>
      <c r="R38" s="11"/>
      <c r="S38" s="7"/>
      <c r="T38" s="7"/>
      <c r="U38" s="7"/>
      <c r="V38" s="7"/>
      <c r="W38" s="7"/>
      <c r="X38" s="7"/>
      <c r="Y38" s="8"/>
      <c r="Z38" s="8"/>
      <c r="AA38" s="8"/>
      <c r="AB38" s="8"/>
      <c r="AC38" s="8"/>
      <c r="AD38" s="8"/>
      <c r="AE38" s="8"/>
    </row>
    <row r="39" spans="1:31" s="60" customFormat="1" ht="19.8">
      <c r="A39" s="58">
        <v>14</v>
      </c>
      <c r="B39" s="59" t="s">
        <v>394</v>
      </c>
      <c r="C39" s="7"/>
      <c r="D39" s="7"/>
      <c r="E39" s="7"/>
      <c r="F39" s="7"/>
      <c r="G39" s="7"/>
      <c r="H39" s="7"/>
      <c r="I39" s="7"/>
      <c r="J39" s="112"/>
      <c r="K39" s="59" t="s">
        <v>425</v>
      </c>
      <c r="L39" s="10"/>
      <c r="M39" s="7"/>
      <c r="N39" s="11"/>
      <c r="O39" s="11"/>
      <c r="P39" s="11"/>
      <c r="Q39" s="11"/>
      <c r="R39" s="11"/>
      <c r="S39" s="7"/>
      <c r="T39" s="7"/>
      <c r="U39" s="7"/>
      <c r="V39" s="7"/>
      <c r="W39" s="7"/>
      <c r="X39" s="7"/>
      <c r="Y39" s="8"/>
      <c r="Z39" s="8"/>
      <c r="AA39" s="8"/>
      <c r="AB39" s="8"/>
      <c r="AC39" s="8"/>
      <c r="AD39" s="8"/>
      <c r="AE39" s="8"/>
    </row>
    <row r="40" spans="1:31" s="60" customFormat="1" ht="39.6">
      <c r="A40" s="58">
        <v>15</v>
      </c>
      <c r="B40" s="59" t="s">
        <v>395</v>
      </c>
      <c r="C40" s="7"/>
      <c r="D40" s="7"/>
      <c r="E40" s="7"/>
      <c r="F40" s="7"/>
      <c r="G40" s="7"/>
      <c r="H40" s="7"/>
      <c r="I40" s="7"/>
      <c r="J40" s="112"/>
      <c r="K40" s="59" t="s">
        <v>426</v>
      </c>
      <c r="L40" s="10"/>
      <c r="M40" s="7"/>
      <c r="N40" s="11"/>
      <c r="O40" s="11"/>
      <c r="P40" s="11"/>
      <c r="Q40" s="11"/>
      <c r="R40" s="11"/>
      <c r="S40" s="7"/>
      <c r="T40" s="7"/>
      <c r="U40" s="7"/>
      <c r="V40" s="7"/>
      <c r="W40" s="7"/>
      <c r="X40" s="7"/>
      <c r="Y40" s="8"/>
      <c r="Z40" s="8"/>
      <c r="AA40" s="8"/>
      <c r="AB40" s="8"/>
      <c r="AC40" s="8"/>
      <c r="AD40" s="8"/>
      <c r="AE40" s="8"/>
    </row>
    <row r="41" spans="1:31" s="60" customFormat="1" ht="19.8">
      <c r="A41" s="58">
        <v>16</v>
      </c>
      <c r="B41" s="59" t="s">
        <v>396</v>
      </c>
      <c r="C41" s="7"/>
      <c r="D41" s="7"/>
      <c r="E41" s="7"/>
      <c r="F41" s="7"/>
      <c r="G41" s="7"/>
      <c r="H41" s="7"/>
      <c r="I41" s="7"/>
      <c r="J41" s="112"/>
      <c r="K41" s="59" t="s">
        <v>427</v>
      </c>
      <c r="L41" s="10"/>
      <c r="M41" s="7"/>
      <c r="N41" s="11"/>
      <c r="O41" s="11"/>
      <c r="P41" s="11"/>
      <c r="Q41" s="11"/>
      <c r="R41" s="11"/>
      <c r="S41" s="7"/>
      <c r="T41" s="7"/>
      <c r="U41" s="7"/>
      <c r="V41" s="7"/>
      <c r="W41" s="7"/>
      <c r="X41" s="7"/>
      <c r="Y41" s="8"/>
      <c r="Z41" s="8"/>
      <c r="AA41" s="8"/>
      <c r="AB41" s="8"/>
      <c r="AC41" s="8"/>
      <c r="AD41" s="8"/>
      <c r="AE41" s="8"/>
    </row>
    <row r="42" spans="1:31" s="60" customFormat="1" ht="59.4">
      <c r="A42" s="58">
        <v>17</v>
      </c>
      <c r="B42" s="59" t="s">
        <v>397</v>
      </c>
      <c r="C42" s="7"/>
      <c r="D42" s="7"/>
      <c r="E42" s="7"/>
      <c r="F42" s="7"/>
      <c r="G42" s="7"/>
      <c r="H42" s="7"/>
      <c r="I42" s="7"/>
      <c r="J42" s="112"/>
      <c r="K42" s="59" t="s">
        <v>428</v>
      </c>
      <c r="L42" s="10"/>
      <c r="M42" s="7"/>
      <c r="N42" s="11"/>
      <c r="O42" s="11"/>
      <c r="P42" s="11"/>
      <c r="Q42" s="11"/>
      <c r="R42" s="11"/>
      <c r="S42" s="7"/>
      <c r="T42" s="7"/>
      <c r="U42" s="7"/>
      <c r="V42" s="7"/>
      <c r="W42" s="7"/>
      <c r="X42" s="7"/>
      <c r="Y42" s="8"/>
      <c r="Z42" s="8"/>
      <c r="AA42" s="8"/>
      <c r="AB42" s="8"/>
      <c r="AC42" s="8"/>
      <c r="AD42" s="8"/>
      <c r="AE42" s="8"/>
    </row>
    <row r="43" spans="1:31" s="60" customFormat="1" ht="19.8">
      <c r="A43" s="58">
        <v>18</v>
      </c>
      <c r="B43" s="59" t="s">
        <v>398</v>
      </c>
      <c r="C43" s="7"/>
      <c r="D43" s="7"/>
      <c r="E43" s="7"/>
      <c r="F43" s="7"/>
      <c r="G43" s="7"/>
      <c r="H43" s="7"/>
      <c r="I43" s="7"/>
      <c r="J43" s="112"/>
      <c r="K43" s="59" t="s">
        <v>429</v>
      </c>
      <c r="L43" s="10"/>
      <c r="M43" s="7"/>
      <c r="N43" s="11"/>
      <c r="O43" s="11"/>
      <c r="P43" s="11"/>
      <c r="Q43" s="11"/>
      <c r="R43" s="11"/>
      <c r="S43" s="7"/>
      <c r="T43" s="7"/>
      <c r="U43" s="7"/>
      <c r="V43" s="7"/>
      <c r="W43" s="7"/>
      <c r="X43" s="7"/>
      <c r="Y43" s="8"/>
      <c r="Z43" s="8"/>
      <c r="AA43" s="8"/>
      <c r="AB43" s="8"/>
      <c r="AC43" s="8"/>
      <c r="AD43" s="8"/>
      <c r="AE43" s="8"/>
    </row>
    <row r="44" spans="1:31" s="60" customFormat="1" ht="59.4">
      <c r="A44" s="58">
        <v>19</v>
      </c>
      <c r="B44" s="59" t="s">
        <v>399</v>
      </c>
      <c r="C44" s="7"/>
      <c r="D44" s="7"/>
      <c r="E44" s="7"/>
      <c r="F44" s="7"/>
      <c r="G44" s="7"/>
      <c r="H44" s="7"/>
      <c r="I44" s="7"/>
      <c r="J44" s="112"/>
      <c r="K44" s="59" t="s">
        <v>430</v>
      </c>
      <c r="L44" s="10"/>
      <c r="M44" s="7"/>
      <c r="N44" s="11"/>
      <c r="O44" s="11"/>
      <c r="P44" s="11"/>
      <c r="Q44" s="11"/>
      <c r="R44" s="11"/>
      <c r="S44" s="7"/>
      <c r="T44" s="7"/>
      <c r="U44" s="7"/>
      <c r="V44" s="7"/>
      <c r="W44" s="7"/>
      <c r="X44" s="7"/>
      <c r="Y44" s="8"/>
      <c r="Z44" s="8"/>
      <c r="AA44" s="8"/>
      <c r="AB44" s="8"/>
      <c r="AC44" s="8"/>
      <c r="AD44" s="8"/>
      <c r="AE44" s="8"/>
    </row>
    <row r="45" spans="1:31" s="60" customFormat="1" ht="39.6">
      <c r="A45" s="58">
        <v>20</v>
      </c>
      <c r="B45" s="59" t="s">
        <v>400</v>
      </c>
      <c r="C45" s="7"/>
      <c r="D45" s="7"/>
      <c r="E45" s="7"/>
      <c r="F45" s="7"/>
      <c r="G45" s="7"/>
      <c r="H45" s="7"/>
      <c r="I45" s="7"/>
      <c r="J45" s="112"/>
      <c r="K45" s="59" t="s">
        <v>431</v>
      </c>
      <c r="L45" s="10"/>
      <c r="M45" s="7"/>
      <c r="N45" s="11"/>
      <c r="O45" s="11"/>
      <c r="P45" s="11"/>
      <c r="Q45" s="11"/>
      <c r="R45" s="11"/>
      <c r="S45" s="7"/>
      <c r="T45" s="7"/>
      <c r="U45" s="7"/>
      <c r="V45" s="7"/>
      <c r="W45" s="7"/>
      <c r="X45" s="7"/>
      <c r="Y45" s="8"/>
      <c r="Z45" s="8"/>
      <c r="AA45" s="8"/>
      <c r="AB45" s="8"/>
      <c r="AC45" s="8"/>
      <c r="AD45" s="8"/>
      <c r="AE45" s="8"/>
    </row>
    <row r="46" spans="1:31" s="60" customFormat="1" ht="19.8">
      <c r="A46" s="58">
        <v>21</v>
      </c>
      <c r="B46" s="59" t="s">
        <v>401</v>
      </c>
      <c r="C46" s="7"/>
      <c r="D46" s="7"/>
      <c r="E46" s="7"/>
      <c r="F46" s="7"/>
      <c r="G46" s="7"/>
      <c r="H46" s="7"/>
      <c r="I46" s="7"/>
      <c r="J46" s="112"/>
      <c r="K46" s="59" t="s">
        <v>432</v>
      </c>
      <c r="L46" s="10"/>
      <c r="M46" s="7"/>
      <c r="N46" s="11"/>
      <c r="O46" s="11"/>
      <c r="P46" s="11"/>
      <c r="Q46" s="11"/>
      <c r="R46" s="11"/>
      <c r="S46" s="7"/>
      <c r="T46" s="7"/>
      <c r="U46" s="7"/>
      <c r="V46" s="7"/>
      <c r="W46" s="7"/>
      <c r="X46" s="7"/>
      <c r="Y46" s="8"/>
      <c r="Z46" s="8"/>
      <c r="AA46" s="8"/>
      <c r="AB46" s="8"/>
      <c r="AC46" s="8"/>
      <c r="AD46" s="8"/>
      <c r="AE46" s="8"/>
    </row>
    <row r="47" spans="1:31" s="60" customFormat="1" ht="19.8">
      <c r="A47" s="58">
        <v>22</v>
      </c>
      <c r="B47" s="59" t="s">
        <v>402</v>
      </c>
      <c r="C47" s="7"/>
      <c r="D47" s="7"/>
      <c r="E47" s="7"/>
      <c r="F47" s="7"/>
      <c r="G47" s="7"/>
      <c r="H47" s="7"/>
      <c r="I47" s="7"/>
      <c r="J47" s="112"/>
      <c r="K47" s="59" t="s">
        <v>433</v>
      </c>
      <c r="L47" s="10"/>
      <c r="M47" s="7"/>
      <c r="N47" s="11"/>
      <c r="O47" s="11"/>
      <c r="P47" s="11"/>
      <c r="Q47" s="11"/>
      <c r="R47" s="11"/>
      <c r="S47" s="7"/>
      <c r="T47" s="7"/>
      <c r="U47" s="7"/>
      <c r="V47" s="7"/>
      <c r="W47" s="7"/>
      <c r="X47" s="7"/>
      <c r="Y47" s="8"/>
      <c r="Z47" s="8"/>
      <c r="AA47" s="8"/>
      <c r="AB47" s="8"/>
      <c r="AC47" s="8"/>
      <c r="AD47" s="8"/>
      <c r="AE47" s="8"/>
    </row>
    <row r="48" spans="1:31" s="60" customFormat="1" ht="19.8">
      <c r="A48" s="58">
        <v>23</v>
      </c>
      <c r="B48" s="59" t="s">
        <v>403</v>
      </c>
      <c r="C48" s="7"/>
      <c r="D48" s="7"/>
      <c r="E48" s="7"/>
      <c r="F48" s="7"/>
      <c r="G48" s="7"/>
      <c r="H48" s="7"/>
      <c r="I48" s="7"/>
      <c r="J48" s="112"/>
      <c r="K48" s="119"/>
      <c r="L48" s="10"/>
      <c r="M48" s="7"/>
      <c r="N48" s="11"/>
      <c r="O48" s="11"/>
      <c r="P48" s="11"/>
      <c r="Q48" s="11"/>
      <c r="R48" s="11"/>
      <c r="S48" s="7"/>
      <c r="T48" s="7"/>
      <c r="U48" s="7"/>
      <c r="V48" s="7"/>
      <c r="W48" s="7"/>
      <c r="X48" s="7"/>
      <c r="Y48" s="8"/>
      <c r="Z48" s="8"/>
      <c r="AA48" s="8"/>
      <c r="AB48" s="8"/>
      <c r="AC48" s="8"/>
      <c r="AD48" s="8"/>
      <c r="AE48" s="8"/>
    </row>
    <row r="49" spans="1:31" s="60" customFormat="1" ht="19.8">
      <c r="A49" s="58">
        <v>24</v>
      </c>
      <c r="B49" s="59" t="s">
        <v>404</v>
      </c>
      <c r="C49" s="7"/>
      <c r="D49" s="7"/>
      <c r="E49" s="7"/>
      <c r="F49" s="7"/>
      <c r="G49" s="7"/>
      <c r="H49" s="7"/>
      <c r="I49" s="7"/>
      <c r="J49" s="112"/>
      <c r="K49" s="8"/>
      <c r="L49" s="10"/>
      <c r="M49" s="7"/>
      <c r="N49" s="11"/>
      <c r="O49" s="11"/>
      <c r="P49" s="11"/>
      <c r="Q49" s="11"/>
      <c r="R49" s="11"/>
      <c r="S49" s="7"/>
      <c r="T49" s="7"/>
      <c r="U49" s="7"/>
      <c r="V49" s="7"/>
      <c r="W49" s="7"/>
      <c r="X49" s="7"/>
      <c r="Y49" s="8"/>
      <c r="Z49" s="8"/>
      <c r="AA49" s="8"/>
      <c r="AB49" s="8"/>
      <c r="AC49" s="8"/>
      <c r="AD49" s="8"/>
      <c r="AE49" s="8"/>
    </row>
    <row r="50" spans="1:31" s="60" customFormat="1" ht="19.8">
      <c r="A50" s="58">
        <v>25</v>
      </c>
      <c r="B50" s="59" t="s">
        <v>405</v>
      </c>
      <c r="C50" s="7"/>
      <c r="D50" s="7"/>
      <c r="E50" s="7"/>
      <c r="F50" s="7"/>
      <c r="G50" s="7"/>
      <c r="H50" s="7"/>
      <c r="I50" s="7"/>
      <c r="J50" s="112"/>
      <c r="K50" s="8"/>
      <c r="L50" s="10"/>
      <c r="M50" s="7"/>
      <c r="N50" s="11"/>
      <c r="O50" s="11"/>
      <c r="P50" s="11"/>
      <c r="Q50" s="11"/>
      <c r="R50" s="11"/>
      <c r="S50" s="7"/>
      <c r="T50" s="7"/>
      <c r="U50" s="7"/>
      <c r="V50" s="7"/>
      <c r="W50" s="7"/>
      <c r="X50" s="7"/>
      <c r="Y50" s="8"/>
      <c r="Z50" s="8"/>
      <c r="AA50" s="8"/>
      <c r="AB50" s="8"/>
      <c r="AC50" s="8"/>
      <c r="AD50" s="8"/>
      <c r="AE50" s="8"/>
    </row>
    <row r="51" spans="1:31" s="60" customFormat="1" ht="19.8">
      <c r="A51" s="58">
        <v>26</v>
      </c>
      <c r="B51" s="59" t="s">
        <v>406</v>
      </c>
      <c r="C51" s="7"/>
      <c r="D51" s="7"/>
      <c r="E51" s="7"/>
      <c r="F51" s="7"/>
      <c r="G51" s="7"/>
      <c r="H51" s="7"/>
      <c r="I51" s="7"/>
      <c r="J51" s="112"/>
      <c r="K51" s="8"/>
      <c r="L51" s="10"/>
      <c r="M51" s="7"/>
      <c r="N51" s="11"/>
      <c r="O51" s="11"/>
      <c r="P51" s="11"/>
      <c r="Q51" s="11"/>
      <c r="R51" s="11"/>
      <c r="S51" s="7"/>
      <c r="T51" s="7"/>
      <c r="U51" s="7"/>
      <c r="V51" s="7"/>
      <c r="W51" s="7"/>
      <c r="X51" s="7"/>
      <c r="Y51" s="8"/>
      <c r="Z51" s="8"/>
      <c r="AA51" s="8"/>
      <c r="AB51" s="8"/>
      <c r="AC51" s="8"/>
      <c r="AD51" s="8"/>
      <c r="AE51" s="8"/>
    </row>
    <row r="52" spans="1:31" s="60" customFormat="1" ht="39.6">
      <c r="A52" s="58">
        <v>27</v>
      </c>
      <c r="B52" s="59" t="s">
        <v>407</v>
      </c>
      <c r="C52" s="7"/>
      <c r="D52" s="7"/>
      <c r="E52" s="7"/>
      <c r="F52" s="7"/>
      <c r="G52" s="7"/>
      <c r="H52" s="7"/>
      <c r="I52" s="7"/>
      <c r="J52" s="112"/>
      <c r="K52" s="8"/>
      <c r="L52" s="10"/>
      <c r="M52" s="7"/>
      <c r="N52" s="11"/>
      <c r="O52" s="11"/>
      <c r="P52" s="11"/>
      <c r="Q52" s="11"/>
      <c r="R52" s="11"/>
      <c r="S52" s="7"/>
      <c r="T52" s="7"/>
      <c r="U52" s="7"/>
      <c r="V52" s="7"/>
      <c r="W52" s="7"/>
      <c r="X52" s="7"/>
      <c r="Y52" s="8"/>
      <c r="Z52" s="8"/>
      <c r="AA52" s="8"/>
      <c r="AB52" s="8"/>
      <c r="AC52" s="8"/>
      <c r="AD52" s="8"/>
      <c r="AE52" s="8"/>
    </row>
    <row r="53" spans="1:31" s="60" customFormat="1" ht="39.6">
      <c r="A53" s="58">
        <v>28</v>
      </c>
      <c r="B53" s="59" t="s">
        <v>408</v>
      </c>
      <c r="C53" s="7"/>
      <c r="D53" s="7"/>
      <c r="E53" s="7"/>
      <c r="F53" s="7"/>
      <c r="G53" s="7"/>
      <c r="H53" s="7"/>
      <c r="I53" s="7"/>
      <c r="J53" s="112"/>
      <c r="K53" s="8"/>
      <c r="L53" s="10"/>
      <c r="M53" s="7"/>
      <c r="N53" s="11"/>
      <c r="O53" s="11"/>
      <c r="P53" s="11"/>
      <c r="Q53" s="11"/>
      <c r="R53" s="11"/>
      <c r="S53" s="7"/>
      <c r="T53" s="7"/>
      <c r="U53" s="7"/>
      <c r="V53" s="7"/>
      <c r="W53" s="7"/>
      <c r="X53" s="7"/>
      <c r="Y53" s="8"/>
      <c r="Z53" s="8"/>
      <c r="AA53" s="8"/>
      <c r="AB53" s="8"/>
      <c r="AC53" s="8"/>
      <c r="AD53" s="8"/>
      <c r="AE53" s="8"/>
    </row>
    <row r="54" spans="1:31" s="60" customFormat="1">
      <c r="A54" s="7"/>
      <c r="B54" s="8"/>
      <c r="C54" s="7"/>
      <c r="D54" s="7"/>
      <c r="E54" s="7"/>
      <c r="F54" s="7"/>
      <c r="G54" s="7"/>
      <c r="H54" s="7"/>
      <c r="I54" s="7"/>
      <c r="J54" s="112"/>
      <c r="K54" s="8"/>
      <c r="L54" s="10"/>
      <c r="M54" s="7"/>
      <c r="N54" s="11"/>
      <c r="O54" s="11"/>
      <c r="P54" s="11"/>
      <c r="Q54" s="11"/>
      <c r="R54" s="11"/>
      <c r="S54" s="7"/>
      <c r="T54" s="7"/>
      <c r="U54" s="7"/>
      <c r="V54" s="7"/>
      <c r="W54" s="7"/>
      <c r="X54" s="7"/>
      <c r="Y54" s="8"/>
      <c r="Z54" s="120"/>
      <c r="AA54" s="120"/>
      <c r="AB54" s="120"/>
      <c r="AC54" s="120"/>
      <c r="AD54" s="120"/>
      <c r="AE54" s="120"/>
    </row>
    <row r="55" spans="1:31">
      <c r="J55" s="112"/>
      <c r="K55" s="8"/>
      <c r="Z55" s="120"/>
      <c r="AA55" s="120"/>
      <c r="AB55" s="120"/>
      <c r="AC55" s="120"/>
      <c r="AD55" s="120"/>
      <c r="AE55" s="120"/>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A2">
      <selection activeCell="J4" sqref="J4"/>
      <pageMargins left="0.7" right="0.7" top="0.75" bottom="0.75" header="0.3" footer="0.3"/>
      <pageSetup paperSize="9" orientation="portrait" r:id="rId1"/>
    </customSheetView>
  </customSheetViews>
  <mergeCells count="18">
    <mergeCell ref="AD4:AD23"/>
    <mergeCell ref="AE4:AE23"/>
    <mergeCell ref="A23:M23"/>
    <mergeCell ref="X4:X22"/>
    <mergeCell ref="Y4:Y22"/>
    <mergeCell ref="Z4:Z23"/>
    <mergeCell ref="AA4:AA23"/>
    <mergeCell ref="AB4:AB23"/>
    <mergeCell ref="AC4:AC23"/>
    <mergeCell ref="A1:M1"/>
    <mergeCell ref="N1:R1"/>
    <mergeCell ref="S1:AE1"/>
    <mergeCell ref="A2:M2"/>
    <mergeCell ref="N2:P2"/>
    <mergeCell ref="Q2:R2"/>
    <mergeCell ref="S2:X2"/>
    <mergeCell ref="Z2:AB2"/>
    <mergeCell ref="AC2:AE2"/>
  </mergeCells>
  <phoneticPr fontId="3" type="noConversion"/>
  <conditionalFormatting sqref="S4:T22">
    <cfRule type="containsText" dxfId="5" priority="9" operator="containsText" text="0">
      <formula>NOT(ISERROR(SEARCH("0",S4)))</formula>
    </cfRule>
  </conditionalFormatting>
  <conditionalFormatting sqref="U4:U22">
    <cfRule type="containsText" dxfId="4" priority="8" operator="containsText" text="0">
      <formula>NOT(ISERROR(SEARCH("0",U4)))</formula>
    </cfRule>
  </conditionalFormatting>
  <conditionalFormatting sqref="V4:V22">
    <cfRule type="containsText" dxfId="3" priority="7" operator="containsText" text="1">
      <formula>NOT(ISERROR(SEARCH("1",V4)))</formula>
    </cfRule>
  </conditionalFormatting>
  <conditionalFormatting sqref="W4:W22 A23">
    <cfRule type="containsText" dxfId="2" priority="6" operator="containsText" text="Y">
      <formula>NOT(ISERROR(SEARCH("Y",A4)))</formula>
    </cfRule>
  </conditionalFormatting>
  <conditionalFormatting sqref="AC4:AE4">
    <cfRule type="cellIs" dxfId="1" priority="4" stopIfTrue="1" operator="equal">
      <formula>"身份空白"</formula>
    </cfRule>
    <cfRule type="cellIs" dxfId="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rgb="FFFF0000"/>
    <pageSetUpPr fitToPage="1"/>
  </sheetPr>
  <dimension ref="A1:AE59"/>
  <sheetViews>
    <sheetView view="pageBreakPreview" zoomScale="90" zoomScaleNormal="90" zoomScaleSheetLayoutView="90" workbookViewId="0">
      <selection activeCell="AE6" sqref="AE6"/>
    </sheetView>
  </sheetViews>
  <sheetFormatPr defaultColWidth="9" defaultRowHeight="10.199999999999999"/>
  <cols>
    <col min="1" max="1" width="8.77734375" style="13" customWidth="1"/>
    <col min="2" max="2" width="6.21875" style="13" customWidth="1"/>
    <col min="3" max="3" width="7.77734375" style="13" customWidth="1"/>
    <col min="4" max="4" width="6.33203125" style="44" customWidth="1"/>
    <col min="5" max="5" width="7.21875" style="15" customWidth="1"/>
    <col min="6" max="6" width="9.33203125" style="15" customWidth="1"/>
    <col min="7" max="8" width="12.109375" style="15" customWidth="1"/>
    <col min="9" max="9" width="7.77734375" style="44" customWidth="1"/>
    <col min="10" max="10" width="9.6640625" style="15" hidden="1" customWidth="1"/>
    <col min="11" max="11" width="15.77734375" style="15" customWidth="1"/>
    <col min="12" max="12" width="16.77734375" style="15" customWidth="1"/>
    <col min="13" max="13" width="14.5546875" style="15" customWidth="1"/>
    <col min="14" max="14" width="11.33203125" style="15" customWidth="1"/>
    <col min="15" max="15" width="21.21875" style="15" customWidth="1"/>
    <col min="16" max="16" width="11.109375" style="15" customWidth="1"/>
    <col min="17" max="17" width="10.109375" style="15" customWidth="1"/>
    <col min="18" max="18" width="9.44140625" style="15" customWidth="1"/>
    <col min="19" max="19" width="10.88671875" style="15" customWidth="1"/>
    <col min="20" max="20" width="10.33203125" style="15" customWidth="1"/>
    <col min="21" max="21" width="12.6640625" style="14" customWidth="1"/>
    <col min="22" max="29" width="14" style="14" customWidth="1"/>
    <col min="30" max="30" width="12.21875" style="14" customWidth="1"/>
    <col min="31" max="31" width="40.88671875" style="13" customWidth="1"/>
    <col min="32" max="16384" width="9" style="13"/>
  </cols>
  <sheetData>
    <row r="1" spans="1:31" ht="51" customHeight="1">
      <c r="D1" s="445" t="str">
        <f>'步驟1. 先填【114-1申請總表】第8列之B欄至CN欄'!D1</f>
        <v xml:space="preserve">學校中文名稱:
學校英文名稱: </v>
      </c>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row>
    <row r="2" spans="1:31" ht="33" customHeight="1">
      <c r="D2" s="447" t="s">
        <v>908</v>
      </c>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row>
    <row r="3" spans="1:31" ht="29.4" customHeight="1">
      <c r="D3" s="447" t="str">
        <f>'步驟1. 先填【114-1申請總表】第8列之B欄至CN欄'!D3</f>
        <v xml:space="preserve">114學年度第一學期(114上)  (First Semester,September 2025) </v>
      </c>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row>
    <row r="4" spans="1:31" s="23" customFormat="1" ht="33.6" customHeight="1">
      <c r="A4" s="448" t="s">
        <v>115</v>
      </c>
      <c r="B4" s="455" t="s">
        <v>116</v>
      </c>
      <c r="C4" s="455" t="s">
        <v>117</v>
      </c>
      <c r="D4" s="456" t="s">
        <v>118</v>
      </c>
      <c r="E4" s="453" t="s">
        <v>119</v>
      </c>
      <c r="F4" s="453" t="s">
        <v>120</v>
      </c>
      <c r="G4" s="453" t="s">
        <v>121</v>
      </c>
      <c r="H4" s="453" t="s">
        <v>122</v>
      </c>
      <c r="I4" s="456" t="s">
        <v>123</v>
      </c>
      <c r="J4" s="453" t="s">
        <v>124</v>
      </c>
      <c r="K4" s="453" t="s">
        <v>125</v>
      </c>
      <c r="L4" s="453" t="s">
        <v>126</v>
      </c>
      <c r="M4" s="453" t="s">
        <v>127</v>
      </c>
      <c r="N4" s="453" t="s">
        <v>128</v>
      </c>
      <c r="O4" s="453" t="s">
        <v>129</v>
      </c>
      <c r="P4" s="453" t="s">
        <v>130</v>
      </c>
      <c r="Q4" s="453"/>
      <c r="R4" s="453"/>
      <c r="S4" s="453"/>
      <c r="T4" s="453"/>
      <c r="U4" s="460" t="s">
        <v>131</v>
      </c>
      <c r="V4" s="461" t="s">
        <v>150</v>
      </c>
      <c r="W4" s="457" t="s">
        <v>151</v>
      </c>
      <c r="X4" s="457" t="s">
        <v>152</v>
      </c>
      <c r="Y4" s="457" t="s">
        <v>153</v>
      </c>
      <c r="Z4" s="457" t="s">
        <v>157</v>
      </c>
      <c r="AA4" s="457" t="s">
        <v>154</v>
      </c>
      <c r="AB4" s="457" t="s">
        <v>155</v>
      </c>
      <c r="AC4" s="459" t="s">
        <v>156</v>
      </c>
      <c r="AD4" s="457" t="s">
        <v>132</v>
      </c>
      <c r="AE4" s="452" t="s">
        <v>133</v>
      </c>
    </row>
    <row r="5" spans="1:31" s="23" customFormat="1" ht="63.6" customHeight="1">
      <c r="A5" s="449"/>
      <c r="B5" s="455"/>
      <c r="C5" s="455"/>
      <c r="D5" s="456"/>
      <c r="E5" s="453"/>
      <c r="F5" s="453"/>
      <c r="G5" s="453"/>
      <c r="H5" s="453"/>
      <c r="I5" s="456"/>
      <c r="J5" s="453"/>
      <c r="K5" s="453"/>
      <c r="L5" s="453"/>
      <c r="M5" s="453"/>
      <c r="N5" s="453"/>
      <c r="O5" s="453"/>
      <c r="P5" s="24" t="s">
        <v>110</v>
      </c>
      <c r="Q5" s="24" t="s">
        <v>111</v>
      </c>
      <c r="R5" s="24" t="s">
        <v>112</v>
      </c>
      <c r="S5" s="24" t="s">
        <v>113</v>
      </c>
      <c r="T5" s="24" t="s">
        <v>114</v>
      </c>
      <c r="U5" s="460"/>
      <c r="V5" s="461"/>
      <c r="W5" s="457"/>
      <c r="X5" s="457"/>
      <c r="Y5" s="457"/>
      <c r="Z5" s="457"/>
      <c r="AA5" s="457"/>
      <c r="AB5" s="457"/>
      <c r="AC5" s="459"/>
      <c r="AD5" s="457"/>
      <c r="AE5" s="452"/>
    </row>
    <row r="6" spans="1:31" s="33" customFormat="1" ht="79.95" customHeight="1">
      <c r="A6" s="28" t="str">
        <f>'步驟1. 先填【114-1申請總表】第8列之B欄至CN欄'!A8</f>
        <v>114學年度第一學期
(僅能填此列，才能有帶公式至步驟3.申請書)
此列為範例，請直接修改成貴校學生資料</v>
      </c>
      <c r="B6" s="27" t="str">
        <f>'步驟1. 先填【114-1申請總表】第8列之B欄至CN欄'!B8</f>
        <v>臺中市</v>
      </c>
      <c r="C6" s="28" t="str">
        <f>'步驟1. 先填【114-1申請總表】第8列之B欄至CN欄'!C8</f>
        <v>臺中市立臺中女子高級中等學校</v>
      </c>
      <c r="D6" s="43" t="s">
        <v>4</v>
      </c>
      <c r="E6" s="29" t="str">
        <f>'步驟1. 先填【114-1申請總表】第8列之B欄至CN欄'!E8</f>
        <v>大學部</v>
      </c>
      <c r="F6" s="29" t="str">
        <f>'步驟1. 先填【114-1申請總表】第8列之B欄至CN欄'!F8</f>
        <v>舊生</v>
      </c>
      <c r="G6" s="29" t="str">
        <f>'步驟1. 先填【114-1申請總表】第8列之B欄至CN欄'!G8</f>
        <v>許大明</v>
      </c>
      <c r="H6" s="29" t="str">
        <f>'步驟1. 先填【114-1申請總表】第8列之B欄至CN欄'!H8</f>
        <v>英文系</v>
      </c>
      <c r="I6" s="45" t="str">
        <f>'步驟1. 先填【114-1申請總表】第8列之B欄至CN欄'!I8</f>
        <v>1</v>
      </c>
      <c r="J6" s="29" t="str">
        <f>'步驟1. 先填【114-1申請總表】第8列之B欄至CN欄'!J8</f>
        <v>甲</v>
      </c>
      <c r="K6" s="29" t="str">
        <f>'步驟1. 先填【114-1申請總表】第8列之B欄至CN欄'!K8</f>
        <v>123456</v>
      </c>
      <c r="L6" s="29" t="str">
        <f>'步驟1. 先填【114-1申請總表】第8列之B欄至CN欄'!L8</f>
        <v>T123456789</v>
      </c>
      <c r="M6" s="30">
        <f>'步驟1. 先填【114-1申請總表】第8列之B欄至CN欄'!M8</f>
        <v>36526</v>
      </c>
      <c r="N6" s="29" t="str">
        <f>'步驟1. 先填【114-1申請總表】第8列之B欄至CN欄'!N8</f>
        <v>低收入戶子女</v>
      </c>
      <c r="O6" s="29" t="str">
        <f>'步驟1. 先填【114-1申請總表】第8列之B欄至CN欄'!O8</f>
        <v>XX縣XX鄉XX村XX鄰XX路XX號XX樓</v>
      </c>
      <c r="P6" s="29" t="str">
        <f>'步驟1. 先填【114-1申請總表】第8列之B欄至CN欄'!CL8</f>
        <v>郵政存簿</v>
      </c>
      <c r="Q6" s="29" t="str">
        <f>'步驟1. 先填【114-1申請總表】第8列之B欄至CN欄'!CM8</f>
        <v>大同郵局</v>
      </c>
      <c r="R6" s="29" t="str">
        <f>'步驟1. 先填【114-1申請總表】第8列之B欄至CN欄'!CO8</f>
        <v>許大明</v>
      </c>
      <c r="S6" s="29" t="str">
        <f>'步驟1. 先填【114-1申請總表】第8列之B欄至CN欄'!CP8</f>
        <v>7000021</v>
      </c>
      <c r="T6" s="29" t="str">
        <f>'步驟1. 先填【114-1申請總表】第8列之B欄至CN欄'!CN8</f>
        <v>12345678912345</v>
      </c>
      <c r="U6" s="31">
        <f>'步驟1. 先填【114-1申請總表】第8列之B欄至CN欄'!CQ8</f>
        <v>25000</v>
      </c>
      <c r="V6" s="31">
        <f>'步驟1. 先填【114-1申請總表】第8列之B欄至CN欄'!CR8</f>
        <v>0</v>
      </c>
      <c r="W6" s="31">
        <f>'步驟1. 先填【114-1申請總表】第8列之B欄至CN欄'!CS8</f>
        <v>0</v>
      </c>
      <c r="X6" s="31">
        <f>'步驟1. 先填【114-1申請總表】第8列之B欄至CN欄'!CT8</f>
        <v>0</v>
      </c>
      <c r="Y6" s="31">
        <f>'步驟1. 先填【114-1申請總表】第8列之B欄至CN欄'!CU8</f>
        <v>9000</v>
      </c>
      <c r="Z6" s="31">
        <f>'步驟1. 先填【114-1申請總表】第8列之B欄至CN欄'!CV8</f>
        <v>0</v>
      </c>
      <c r="AA6" s="31">
        <f>'步驟1. 先填【114-1申請總表】第8列之B欄至CN欄'!CW8</f>
        <v>0</v>
      </c>
      <c r="AB6" s="31">
        <f>'步驟1. 先填【114-1申請總表】第8列之B欄至CN欄'!CX8</f>
        <v>0</v>
      </c>
      <c r="AC6" s="35">
        <f>'步驟1. 先填【114-1申請總表】第8列之B欄至CN欄'!CY8</f>
        <v>0</v>
      </c>
      <c r="AD6" s="31">
        <f>'步驟1. 先填【114-1申請總表】第8列之B欄至CN欄'!CZ8</f>
        <v>34000</v>
      </c>
      <c r="AE6" s="32"/>
    </row>
    <row r="7" spans="1:31" s="33" customFormat="1" ht="79.95" customHeight="1">
      <c r="A7" s="28" t="str">
        <f>'步驟1. 先填【114-1申請總表】第8列之B欄至CN欄'!A9</f>
        <v>114學年度第一學期</v>
      </c>
      <c r="B7" s="27">
        <f>'步驟1. 先填【114-1申請總表】第8列之B欄至CN欄'!B9</f>
        <v>0</v>
      </c>
      <c r="C7" s="28">
        <f>'步驟1. 先填【114-1申請總表】第8列之B欄至CN欄'!C9</f>
        <v>0</v>
      </c>
      <c r="D7" s="43" t="s">
        <v>5</v>
      </c>
      <c r="E7" s="29">
        <f>'步驟1. 先填【114-1申請總表】第8列之B欄至CN欄'!E9</f>
        <v>0</v>
      </c>
      <c r="F7" s="29">
        <f>'步驟1. 先填【114-1申請總表】第8列之B欄至CN欄'!F9</f>
        <v>0</v>
      </c>
      <c r="G7" s="29">
        <f>'步驟1. 先填【114-1申請總表】第8列之B欄至CN欄'!G9</f>
        <v>0</v>
      </c>
      <c r="H7" s="29">
        <f>'步驟1. 先填【114-1申請總表】第8列之B欄至CN欄'!H9</f>
        <v>0</v>
      </c>
      <c r="I7" s="45">
        <f>'步驟1. 先填【114-1申請總表】第8列之B欄至CN欄'!I9</f>
        <v>0</v>
      </c>
      <c r="J7" s="29">
        <f>'步驟1. 先填【114-1申請總表】第8列之B欄至CN欄'!J9</f>
        <v>0</v>
      </c>
      <c r="K7" s="29">
        <f>'步驟1. 先填【114-1申請總表】第8列之B欄至CN欄'!K9</f>
        <v>0</v>
      </c>
      <c r="L7" s="29">
        <f>'步驟1. 先填【114-1申請總表】第8列之B欄至CN欄'!L9</f>
        <v>0</v>
      </c>
      <c r="M7" s="30">
        <f>'步驟1. 先填【114-1申請總表】第8列之B欄至CN欄'!M9</f>
        <v>0</v>
      </c>
      <c r="N7" s="29">
        <f>'步驟1. 先填【114-1申請總表】第8列之B欄至CN欄'!N9</f>
        <v>0</v>
      </c>
      <c r="O7" s="29" t="str">
        <f>'步驟1. 先填【114-1申請總表】第8列之B欄至CN欄'!O9</f>
        <v>XX縣XX鄉XX村XX鄰XX路XX號XX樓</v>
      </c>
      <c r="P7" s="29">
        <f>'步驟1. 先填【114-1申請總表】第8列之B欄至CN欄'!CL9</f>
        <v>0</v>
      </c>
      <c r="Q7" s="29">
        <f>'步驟1. 先填【114-1申請總表】第8列之B欄至CN欄'!CM9</f>
        <v>0</v>
      </c>
      <c r="R7" s="29">
        <f>'步驟1. 先填【114-1申請總表】第8列之B欄至CN欄'!CO9</f>
        <v>0</v>
      </c>
      <c r="S7" s="29" t="str">
        <f>'步驟1. 先填【114-1申請總表】第8列之B欄至CN欄'!CP9</f>
        <v>7000021</v>
      </c>
      <c r="T7" s="29">
        <f>'步驟1. 先填【114-1申請總表】第8列之B欄至CN欄'!CN9</f>
        <v>0</v>
      </c>
      <c r="U7" s="31" t="str">
        <f>'步驟1. 先填【114-1申請總表】第8列之B欄至CN欄'!CQ9</f>
        <v/>
      </c>
      <c r="V7" s="31" t="str">
        <f>'步驟1. 先填【114-1申請總表】第8列之B欄至CN欄'!CR9</f>
        <v/>
      </c>
      <c r="W7" s="31">
        <f>'步驟1. 先填【114-1申請總表】第8列之B欄至CN欄'!CS9</f>
        <v>0</v>
      </c>
      <c r="X7" s="31" t="str">
        <f>'步驟1. 先填【114-1申請總表】第8列之B欄至CN欄'!CT9</f>
        <v/>
      </c>
      <c r="Y7" s="31" t="str">
        <f>'步驟1. 先填【114-1申請總表】第8列之B欄至CN欄'!CU9</f>
        <v/>
      </c>
      <c r="Z7" s="31" t="str">
        <f>'步驟1. 先填【114-1申請總表】第8列之B欄至CN欄'!CV9</f>
        <v/>
      </c>
      <c r="AA7" s="31" t="str">
        <f>'步驟1. 先填【114-1申請總表】第8列之B欄至CN欄'!CW9</f>
        <v/>
      </c>
      <c r="AB7" s="31" t="str">
        <f>'步驟1. 先填【114-1申請總表】第8列之B欄至CN欄'!CX9</f>
        <v/>
      </c>
      <c r="AC7" s="35" t="str">
        <f>'步驟1. 先填【114-1申請總表】第8列之B欄至CN欄'!CY9</f>
        <v/>
      </c>
      <c r="AD7" s="31" t="str">
        <f>'步驟1. 先填【114-1申請總表】第8列之B欄至CN欄'!CZ9</f>
        <v/>
      </c>
      <c r="AE7" s="32"/>
    </row>
    <row r="8" spans="1:31" s="33" customFormat="1" ht="79.95" customHeight="1">
      <c r="A8" s="28" t="str">
        <f>'步驟1. 先填【114-1申請總表】第8列之B欄至CN欄'!A10</f>
        <v>114學年度第一學期</v>
      </c>
      <c r="B8" s="27">
        <f>'步驟1. 先填【114-1申請總表】第8列之B欄至CN欄'!B10</f>
        <v>0</v>
      </c>
      <c r="C8" s="28">
        <f>'步驟1. 先填【114-1申請總表】第8列之B欄至CN欄'!C10</f>
        <v>0</v>
      </c>
      <c r="D8" s="43" t="s">
        <v>6</v>
      </c>
      <c r="E8" s="29">
        <f>'步驟1. 先填【114-1申請總表】第8列之B欄至CN欄'!E10</f>
        <v>0</v>
      </c>
      <c r="F8" s="29">
        <f>'步驟1. 先填【114-1申請總表】第8列之B欄至CN欄'!F10</f>
        <v>0</v>
      </c>
      <c r="G8" s="29">
        <f>'步驟1. 先填【114-1申請總表】第8列之B欄至CN欄'!G10</f>
        <v>0</v>
      </c>
      <c r="H8" s="29">
        <f>'步驟1. 先填【114-1申請總表】第8列之B欄至CN欄'!H10</f>
        <v>0</v>
      </c>
      <c r="I8" s="45">
        <f>'步驟1. 先填【114-1申請總表】第8列之B欄至CN欄'!I10</f>
        <v>0</v>
      </c>
      <c r="J8" s="29">
        <f>'步驟1. 先填【114-1申請總表】第8列之B欄至CN欄'!J10</f>
        <v>0</v>
      </c>
      <c r="K8" s="29">
        <f>'步驟1. 先填【114-1申請總表】第8列之B欄至CN欄'!K10</f>
        <v>0</v>
      </c>
      <c r="L8" s="29">
        <f>'步驟1. 先填【114-1申請總表】第8列之B欄至CN欄'!L10</f>
        <v>0</v>
      </c>
      <c r="M8" s="30">
        <f>'步驟1. 先填【114-1申請總表】第8列之B欄至CN欄'!M10</f>
        <v>0</v>
      </c>
      <c r="N8" s="29">
        <f>'步驟1. 先填【114-1申請總表】第8列之B欄至CN欄'!N10</f>
        <v>0</v>
      </c>
      <c r="O8" s="29" t="str">
        <f>'步驟1. 先填【114-1申請總表】第8列之B欄至CN欄'!O10</f>
        <v>XX縣XX鄉XX村XX鄰XX路XX號XX樓</v>
      </c>
      <c r="P8" s="29">
        <f>'步驟1. 先填【114-1申請總表】第8列之B欄至CN欄'!CL10</f>
        <v>0</v>
      </c>
      <c r="Q8" s="29">
        <f>'步驟1. 先填【114-1申請總表】第8列之B欄至CN欄'!CM10</f>
        <v>0</v>
      </c>
      <c r="R8" s="29">
        <f>'步驟1. 先填【114-1申請總表】第8列之B欄至CN欄'!CO10</f>
        <v>0</v>
      </c>
      <c r="S8" s="29" t="str">
        <f>'步驟1. 先填【114-1申請總表】第8列之B欄至CN欄'!CP10</f>
        <v>7000021</v>
      </c>
      <c r="T8" s="29">
        <f>'步驟1. 先填【114-1申請總表】第8列之B欄至CN欄'!CN10</f>
        <v>0</v>
      </c>
      <c r="U8" s="31" t="str">
        <f>'步驟1. 先填【114-1申請總表】第8列之B欄至CN欄'!CQ10</f>
        <v/>
      </c>
      <c r="V8" s="31" t="str">
        <f>'步驟1. 先填【114-1申請總表】第8列之B欄至CN欄'!CR10</f>
        <v/>
      </c>
      <c r="W8" s="31">
        <f>'步驟1. 先填【114-1申請總表】第8列之B欄至CN欄'!CS10</f>
        <v>0</v>
      </c>
      <c r="X8" s="31" t="str">
        <f>'步驟1. 先填【114-1申請總表】第8列之B欄至CN欄'!CT10</f>
        <v/>
      </c>
      <c r="Y8" s="31" t="str">
        <f>'步驟1. 先填【114-1申請總表】第8列之B欄至CN欄'!CU10</f>
        <v/>
      </c>
      <c r="Z8" s="31" t="str">
        <f>'步驟1. 先填【114-1申請總表】第8列之B欄至CN欄'!CV10</f>
        <v/>
      </c>
      <c r="AA8" s="31" t="str">
        <f>'步驟1. 先填【114-1申請總表】第8列之B欄至CN欄'!CW10</f>
        <v/>
      </c>
      <c r="AB8" s="31" t="str">
        <f>'步驟1. 先填【114-1申請總表】第8列之B欄至CN欄'!CX10</f>
        <v/>
      </c>
      <c r="AC8" s="35" t="str">
        <f>'步驟1. 先填【114-1申請總表】第8列之B欄至CN欄'!CY10</f>
        <v/>
      </c>
      <c r="AD8" s="31" t="str">
        <f>'步驟1. 先填【114-1申請總表】第8列之B欄至CN欄'!CZ10</f>
        <v/>
      </c>
      <c r="AE8" s="32"/>
    </row>
    <row r="9" spans="1:31" s="33" customFormat="1" ht="79.95" customHeight="1">
      <c r="A9" s="28" t="str">
        <f>'步驟1. 先填【114-1申請總表】第8列之B欄至CN欄'!A11</f>
        <v>114學年度第一學期</v>
      </c>
      <c r="B9" s="27">
        <f>'步驟1. 先填【114-1申請總表】第8列之B欄至CN欄'!B11</f>
        <v>0</v>
      </c>
      <c r="C9" s="28">
        <f>'步驟1. 先填【114-1申請總表】第8列之B欄至CN欄'!C11</f>
        <v>0</v>
      </c>
      <c r="D9" s="43" t="s">
        <v>7</v>
      </c>
      <c r="E9" s="29">
        <f>'步驟1. 先填【114-1申請總表】第8列之B欄至CN欄'!E11</f>
        <v>0</v>
      </c>
      <c r="F9" s="29">
        <f>'步驟1. 先填【114-1申請總表】第8列之B欄至CN欄'!F11</f>
        <v>0</v>
      </c>
      <c r="G9" s="29">
        <f>'步驟1. 先填【114-1申請總表】第8列之B欄至CN欄'!G11</f>
        <v>0</v>
      </c>
      <c r="H9" s="29">
        <f>'步驟1. 先填【114-1申請總表】第8列之B欄至CN欄'!H11</f>
        <v>0</v>
      </c>
      <c r="I9" s="45">
        <f>'步驟1. 先填【114-1申請總表】第8列之B欄至CN欄'!I11</f>
        <v>0</v>
      </c>
      <c r="J9" s="29">
        <f>'步驟1. 先填【114-1申請總表】第8列之B欄至CN欄'!J11</f>
        <v>0</v>
      </c>
      <c r="K9" s="29">
        <f>'步驟1. 先填【114-1申請總表】第8列之B欄至CN欄'!K11</f>
        <v>0</v>
      </c>
      <c r="L9" s="29">
        <f>'步驟1. 先填【114-1申請總表】第8列之B欄至CN欄'!L11</f>
        <v>0</v>
      </c>
      <c r="M9" s="30">
        <f>'步驟1. 先填【114-1申請總表】第8列之B欄至CN欄'!M11</f>
        <v>0</v>
      </c>
      <c r="N9" s="29">
        <f>'步驟1. 先填【114-1申請總表】第8列之B欄至CN欄'!N11</f>
        <v>0</v>
      </c>
      <c r="O9" s="29" t="str">
        <f>'步驟1. 先填【114-1申請總表】第8列之B欄至CN欄'!O11</f>
        <v>XX縣XX鄉XX村XX鄰XX路XX號XX樓</v>
      </c>
      <c r="P9" s="29">
        <f>'步驟1. 先填【114-1申請總表】第8列之B欄至CN欄'!CL11</f>
        <v>0</v>
      </c>
      <c r="Q9" s="29">
        <f>'步驟1. 先填【114-1申請總表】第8列之B欄至CN欄'!CM11</f>
        <v>0</v>
      </c>
      <c r="R9" s="29">
        <f>'步驟1. 先填【114-1申請總表】第8列之B欄至CN欄'!CO11</f>
        <v>0</v>
      </c>
      <c r="S9" s="29" t="str">
        <f>'步驟1. 先填【114-1申請總表】第8列之B欄至CN欄'!CP11</f>
        <v>7000021</v>
      </c>
      <c r="T9" s="29">
        <f>'步驟1. 先填【114-1申請總表】第8列之B欄至CN欄'!CN11</f>
        <v>0</v>
      </c>
      <c r="U9" s="31" t="str">
        <f>'步驟1. 先填【114-1申請總表】第8列之B欄至CN欄'!CQ11</f>
        <v/>
      </c>
      <c r="V9" s="31" t="str">
        <f>'步驟1. 先填【114-1申請總表】第8列之B欄至CN欄'!CR11</f>
        <v/>
      </c>
      <c r="W9" s="31">
        <f>'步驟1. 先填【114-1申請總表】第8列之B欄至CN欄'!CS11</f>
        <v>0</v>
      </c>
      <c r="X9" s="31" t="str">
        <f>'步驟1. 先填【114-1申請總表】第8列之B欄至CN欄'!CT11</f>
        <v/>
      </c>
      <c r="Y9" s="31" t="str">
        <f>'步驟1. 先填【114-1申請總表】第8列之B欄至CN欄'!CU11</f>
        <v/>
      </c>
      <c r="Z9" s="31" t="str">
        <f>'步驟1. 先填【114-1申請總表】第8列之B欄至CN欄'!CV11</f>
        <v/>
      </c>
      <c r="AA9" s="31" t="str">
        <f>'步驟1. 先填【114-1申請總表】第8列之B欄至CN欄'!CW11</f>
        <v/>
      </c>
      <c r="AB9" s="31" t="str">
        <f>'步驟1. 先填【114-1申請總表】第8列之B欄至CN欄'!CX11</f>
        <v/>
      </c>
      <c r="AC9" s="35" t="str">
        <f>'步驟1. 先填【114-1申請總表】第8列之B欄至CN欄'!CY11</f>
        <v/>
      </c>
      <c r="AD9" s="31" t="str">
        <f>'步驟1. 先填【114-1申請總表】第8列之B欄至CN欄'!CZ11</f>
        <v/>
      </c>
      <c r="AE9" s="32"/>
    </row>
    <row r="10" spans="1:31" s="33" customFormat="1" ht="79.95" customHeight="1">
      <c r="A10" s="28" t="str">
        <f>'步驟1. 先填【114-1申請總表】第8列之B欄至CN欄'!A12</f>
        <v>114學年度第一學期</v>
      </c>
      <c r="B10" s="27">
        <f>'步驟1. 先填【114-1申請總表】第8列之B欄至CN欄'!B12</f>
        <v>0</v>
      </c>
      <c r="C10" s="28">
        <f>'步驟1. 先填【114-1申請總表】第8列之B欄至CN欄'!C12</f>
        <v>0</v>
      </c>
      <c r="D10" s="43" t="s">
        <v>8</v>
      </c>
      <c r="E10" s="29">
        <f>'步驟1. 先填【114-1申請總表】第8列之B欄至CN欄'!E12</f>
        <v>0</v>
      </c>
      <c r="F10" s="29">
        <f>'步驟1. 先填【114-1申請總表】第8列之B欄至CN欄'!F12</f>
        <v>0</v>
      </c>
      <c r="G10" s="29">
        <f>'步驟1. 先填【114-1申請總表】第8列之B欄至CN欄'!G12</f>
        <v>0</v>
      </c>
      <c r="H10" s="29">
        <f>'步驟1. 先填【114-1申請總表】第8列之B欄至CN欄'!H12</f>
        <v>0</v>
      </c>
      <c r="I10" s="45">
        <f>'步驟1. 先填【114-1申請總表】第8列之B欄至CN欄'!I12</f>
        <v>0</v>
      </c>
      <c r="J10" s="29">
        <f>'步驟1. 先填【114-1申請總表】第8列之B欄至CN欄'!J12</f>
        <v>0</v>
      </c>
      <c r="K10" s="29">
        <f>'步驟1. 先填【114-1申請總表】第8列之B欄至CN欄'!K12</f>
        <v>0</v>
      </c>
      <c r="L10" s="29">
        <f>'步驟1. 先填【114-1申請總表】第8列之B欄至CN欄'!L12</f>
        <v>0</v>
      </c>
      <c r="M10" s="30">
        <f>'步驟1. 先填【114-1申請總表】第8列之B欄至CN欄'!M12</f>
        <v>0</v>
      </c>
      <c r="N10" s="29">
        <f>'步驟1. 先填【114-1申請總表】第8列之B欄至CN欄'!N12</f>
        <v>0</v>
      </c>
      <c r="O10" s="29" t="str">
        <f>'步驟1. 先填【114-1申請總表】第8列之B欄至CN欄'!O12</f>
        <v>XX縣XX鄉XX村XX鄰XX路XX號XX樓</v>
      </c>
      <c r="P10" s="29">
        <f>'步驟1. 先填【114-1申請總表】第8列之B欄至CN欄'!CL12</f>
        <v>0</v>
      </c>
      <c r="Q10" s="29">
        <f>'步驟1. 先填【114-1申請總表】第8列之B欄至CN欄'!CM12</f>
        <v>0</v>
      </c>
      <c r="R10" s="29">
        <f>'步驟1. 先填【114-1申請總表】第8列之B欄至CN欄'!CO12</f>
        <v>0</v>
      </c>
      <c r="S10" s="29" t="str">
        <f>'步驟1. 先填【114-1申請總表】第8列之B欄至CN欄'!CP12</f>
        <v>7000021</v>
      </c>
      <c r="T10" s="29">
        <f>'步驟1. 先填【114-1申請總表】第8列之B欄至CN欄'!CN12</f>
        <v>0</v>
      </c>
      <c r="U10" s="31" t="str">
        <f>'步驟1. 先填【114-1申請總表】第8列之B欄至CN欄'!CQ12</f>
        <v/>
      </c>
      <c r="V10" s="31" t="str">
        <f>'步驟1. 先填【114-1申請總表】第8列之B欄至CN欄'!CR12</f>
        <v/>
      </c>
      <c r="W10" s="31">
        <f>'步驟1. 先填【114-1申請總表】第8列之B欄至CN欄'!CS12</f>
        <v>0</v>
      </c>
      <c r="X10" s="31" t="str">
        <f>'步驟1. 先填【114-1申請總表】第8列之B欄至CN欄'!CT12</f>
        <v/>
      </c>
      <c r="Y10" s="31" t="str">
        <f>'步驟1. 先填【114-1申請總表】第8列之B欄至CN欄'!CU12</f>
        <v/>
      </c>
      <c r="Z10" s="31" t="str">
        <f>'步驟1. 先填【114-1申請總表】第8列之B欄至CN欄'!CV12</f>
        <v/>
      </c>
      <c r="AA10" s="31" t="str">
        <f>'步驟1. 先填【114-1申請總表】第8列之B欄至CN欄'!CW12</f>
        <v/>
      </c>
      <c r="AB10" s="31" t="str">
        <f>'步驟1. 先填【114-1申請總表】第8列之B欄至CN欄'!CX12</f>
        <v/>
      </c>
      <c r="AC10" s="35" t="str">
        <f>'步驟1. 先填【114-1申請總表】第8列之B欄至CN欄'!CY12</f>
        <v/>
      </c>
      <c r="AD10" s="31" t="str">
        <f>'步驟1. 先填【114-1申請總表】第8列之B欄至CN欄'!CZ12</f>
        <v/>
      </c>
      <c r="AE10" s="32"/>
    </row>
    <row r="11" spans="1:31" s="33" customFormat="1" ht="79.95" customHeight="1">
      <c r="A11" s="28" t="str">
        <f>'步驟1. 先填【114-1申請總表】第8列之B欄至CN欄'!A13</f>
        <v>114學年度第一學期</v>
      </c>
      <c r="B11" s="27">
        <f>'步驟1. 先填【114-1申請總表】第8列之B欄至CN欄'!B13</f>
        <v>0</v>
      </c>
      <c r="C11" s="28">
        <f>'步驟1. 先填【114-1申請總表】第8列之B欄至CN欄'!C13</f>
        <v>0</v>
      </c>
      <c r="D11" s="43" t="s">
        <v>9</v>
      </c>
      <c r="E11" s="29">
        <f>'步驟1. 先填【114-1申請總表】第8列之B欄至CN欄'!E13</f>
        <v>0</v>
      </c>
      <c r="F11" s="29">
        <f>'步驟1. 先填【114-1申請總表】第8列之B欄至CN欄'!F13</f>
        <v>0</v>
      </c>
      <c r="G11" s="29">
        <f>'步驟1. 先填【114-1申請總表】第8列之B欄至CN欄'!G13</f>
        <v>0</v>
      </c>
      <c r="H11" s="29">
        <f>'步驟1. 先填【114-1申請總表】第8列之B欄至CN欄'!H13</f>
        <v>0</v>
      </c>
      <c r="I11" s="45">
        <f>'步驟1. 先填【114-1申請總表】第8列之B欄至CN欄'!I13</f>
        <v>0</v>
      </c>
      <c r="J11" s="29">
        <f>'步驟1. 先填【114-1申請總表】第8列之B欄至CN欄'!J13</f>
        <v>0</v>
      </c>
      <c r="K11" s="29">
        <f>'步驟1. 先填【114-1申請總表】第8列之B欄至CN欄'!K13</f>
        <v>0</v>
      </c>
      <c r="L11" s="29">
        <f>'步驟1. 先填【114-1申請總表】第8列之B欄至CN欄'!L13</f>
        <v>0</v>
      </c>
      <c r="M11" s="30">
        <f>'步驟1. 先填【114-1申請總表】第8列之B欄至CN欄'!M13</f>
        <v>0</v>
      </c>
      <c r="N11" s="29">
        <f>'步驟1. 先填【114-1申請總表】第8列之B欄至CN欄'!N13</f>
        <v>0</v>
      </c>
      <c r="O11" s="29" t="str">
        <f>'步驟1. 先填【114-1申請總表】第8列之B欄至CN欄'!O13</f>
        <v>XX縣XX鄉XX村XX鄰XX路XX號XX樓</v>
      </c>
      <c r="P11" s="29">
        <f>'步驟1. 先填【114-1申請總表】第8列之B欄至CN欄'!CL13</f>
        <v>0</v>
      </c>
      <c r="Q11" s="29">
        <f>'步驟1. 先填【114-1申請總表】第8列之B欄至CN欄'!CM13</f>
        <v>0</v>
      </c>
      <c r="R11" s="29">
        <f>'步驟1. 先填【114-1申請總表】第8列之B欄至CN欄'!CO13</f>
        <v>0</v>
      </c>
      <c r="S11" s="29" t="str">
        <f>'步驟1. 先填【114-1申請總表】第8列之B欄至CN欄'!CP13</f>
        <v>7000021</v>
      </c>
      <c r="T11" s="29">
        <f>'步驟1. 先填【114-1申請總表】第8列之B欄至CN欄'!CN13</f>
        <v>0</v>
      </c>
      <c r="U11" s="31" t="str">
        <f>'步驟1. 先填【114-1申請總表】第8列之B欄至CN欄'!CQ13</f>
        <v/>
      </c>
      <c r="V11" s="31" t="str">
        <f>'步驟1. 先填【114-1申請總表】第8列之B欄至CN欄'!CR13</f>
        <v/>
      </c>
      <c r="W11" s="31">
        <f>'步驟1. 先填【114-1申請總表】第8列之B欄至CN欄'!CS13</f>
        <v>0</v>
      </c>
      <c r="X11" s="31" t="str">
        <f>'步驟1. 先填【114-1申請總表】第8列之B欄至CN欄'!CT13</f>
        <v/>
      </c>
      <c r="Y11" s="31" t="str">
        <f>'步驟1. 先填【114-1申請總表】第8列之B欄至CN欄'!CU13</f>
        <v/>
      </c>
      <c r="Z11" s="31" t="str">
        <f>'步驟1. 先填【114-1申請總表】第8列之B欄至CN欄'!CV13</f>
        <v/>
      </c>
      <c r="AA11" s="31" t="str">
        <f>'步驟1. 先填【114-1申請總表】第8列之B欄至CN欄'!CW13</f>
        <v/>
      </c>
      <c r="AB11" s="31" t="str">
        <f>'步驟1. 先填【114-1申請總表】第8列之B欄至CN欄'!CX13</f>
        <v/>
      </c>
      <c r="AC11" s="35" t="str">
        <f>'步驟1. 先填【114-1申請總表】第8列之B欄至CN欄'!CY13</f>
        <v/>
      </c>
      <c r="AD11" s="31" t="str">
        <f>'步驟1. 先填【114-1申請總表】第8列之B欄至CN欄'!CZ13</f>
        <v/>
      </c>
      <c r="AE11" s="32"/>
    </row>
    <row r="12" spans="1:31" s="33" customFormat="1" ht="79.95" customHeight="1">
      <c r="A12" s="28" t="str">
        <f>'步驟1. 先填【114-1申請總表】第8列之B欄至CN欄'!A14</f>
        <v>114學年度第一學期</v>
      </c>
      <c r="B12" s="27">
        <f>'步驟1. 先填【114-1申請總表】第8列之B欄至CN欄'!B14</f>
        <v>0</v>
      </c>
      <c r="C12" s="28">
        <f>'步驟1. 先填【114-1申請總表】第8列之B欄至CN欄'!C14</f>
        <v>0</v>
      </c>
      <c r="D12" s="43" t="s">
        <v>10</v>
      </c>
      <c r="E12" s="29">
        <f>'步驟1. 先填【114-1申請總表】第8列之B欄至CN欄'!E14</f>
        <v>0</v>
      </c>
      <c r="F12" s="29">
        <f>'步驟1. 先填【114-1申請總表】第8列之B欄至CN欄'!F14</f>
        <v>0</v>
      </c>
      <c r="G12" s="29">
        <f>'步驟1. 先填【114-1申請總表】第8列之B欄至CN欄'!G14</f>
        <v>0</v>
      </c>
      <c r="H12" s="29">
        <f>'步驟1. 先填【114-1申請總表】第8列之B欄至CN欄'!H14</f>
        <v>0</v>
      </c>
      <c r="I12" s="45">
        <f>'步驟1. 先填【114-1申請總表】第8列之B欄至CN欄'!I14</f>
        <v>0</v>
      </c>
      <c r="J12" s="29">
        <f>'步驟1. 先填【114-1申請總表】第8列之B欄至CN欄'!J14</f>
        <v>0</v>
      </c>
      <c r="K12" s="29">
        <f>'步驟1. 先填【114-1申請總表】第8列之B欄至CN欄'!K14</f>
        <v>0</v>
      </c>
      <c r="L12" s="29">
        <f>'步驟1. 先填【114-1申請總表】第8列之B欄至CN欄'!L14</f>
        <v>0</v>
      </c>
      <c r="M12" s="30">
        <f>'步驟1. 先填【114-1申請總表】第8列之B欄至CN欄'!M14</f>
        <v>0</v>
      </c>
      <c r="N12" s="29">
        <f>'步驟1. 先填【114-1申請總表】第8列之B欄至CN欄'!N14</f>
        <v>0</v>
      </c>
      <c r="O12" s="29" t="str">
        <f>'步驟1. 先填【114-1申請總表】第8列之B欄至CN欄'!O14</f>
        <v>XX縣XX鄉XX村XX鄰XX路XX號XX樓</v>
      </c>
      <c r="P12" s="29">
        <f>'步驟1. 先填【114-1申請總表】第8列之B欄至CN欄'!CL14</f>
        <v>0</v>
      </c>
      <c r="Q12" s="29">
        <f>'步驟1. 先填【114-1申請總表】第8列之B欄至CN欄'!CM14</f>
        <v>0</v>
      </c>
      <c r="R12" s="29">
        <f>'步驟1. 先填【114-1申請總表】第8列之B欄至CN欄'!CO14</f>
        <v>0</v>
      </c>
      <c r="S12" s="29" t="str">
        <f>'步驟1. 先填【114-1申請總表】第8列之B欄至CN欄'!CP14</f>
        <v>7000021</v>
      </c>
      <c r="T12" s="29">
        <f>'步驟1. 先填【114-1申請總表】第8列之B欄至CN欄'!CN14</f>
        <v>0</v>
      </c>
      <c r="U12" s="31" t="str">
        <f>'步驟1. 先填【114-1申請總表】第8列之B欄至CN欄'!CQ14</f>
        <v/>
      </c>
      <c r="V12" s="31" t="str">
        <f>'步驟1. 先填【114-1申請總表】第8列之B欄至CN欄'!CR14</f>
        <v/>
      </c>
      <c r="W12" s="31">
        <f>'步驟1. 先填【114-1申請總表】第8列之B欄至CN欄'!CS14</f>
        <v>0</v>
      </c>
      <c r="X12" s="31" t="str">
        <f>'步驟1. 先填【114-1申請總表】第8列之B欄至CN欄'!CT14</f>
        <v/>
      </c>
      <c r="Y12" s="31" t="str">
        <f>'步驟1. 先填【114-1申請總表】第8列之B欄至CN欄'!CU14</f>
        <v/>
      </c>
      <c r="Z12" s="31" t="str">
        <f>'步驟1. 先填【114-1申請總表】第8列之B欄至CN欄'!CV14</f>
        <v/>
      </c>
      <c r="AA12" s="31" t="str">
        <f>'步驟1. 先填【114-1申請總表】第8列之B欄至CN欄'!CW14</f>
        <v/>
      </c>
      <c r="AB12" s="31" t="str">
        <f>'步驟1. 先填【114-1申請總表】第8列之B欄至CN欄'!CX14</f>
        <v/>
      </c>
      <c r="AC12" s="35" t="str">
        <f>'步驟1. 先填【114-1申請總表】第8列之B欄至CN欄'!CY14</f>
        <v/>
      </c>
      <c r="AD12" s="31" t="str">
        <f>'步驟1. 先填【114-1申請總表】第8列之B欄至CN欄'!CZ14</f>
        <v/>
      </c>
      <c r="AE12" s="32"/>
    </row>
    <row r="13" spans="1:31" s="33" customFormat="1" ht="79.95" customHeight="1">
      <c r="A13" s="28" t="str">
        <f>'步驟1. 先填【114-1申請總表】第8列之B欄至CN欄'!A15</f>
        <v>114學年度第一學期</v>
      </c>
      <c r="B13" s="27">
        <f>'步驟1. 先填【114-1申請總表】第8列之B欄至CN欄'!B15</f>
        <v>0</v>
      </c>
      <c r="C13" s="28">
        <f>'步驟1. 先填【114-1申請總表】第8列之B欄至CN欄'!C15</f>
        <v>0</v>
      </c>
      <c r="D13" s="43" t="s">
        <v>11</v>
      </c>
      <c r="E13" s="29">
        <f>'步驟1. 先填【114-1申請總表】第8列之B欄至CN欄'!E15</f>
        <v>0</v>
      </c>
      <c r="F13" s="29">
        <f>'步驟1. 先填【114-1申請總表】第8列之B欄至CN欄'!F15</f>
        <v>0</v>
      </c>
      <c r="G13" s="29">
        <f>'步驟1. 先填【114-1申請總表】第8列之B欄至CN欄'!G15</f>
        <v>0</v>
      </c>
      <c r="H13" s="29">
        <f>'步驟1. 先填【114-1申請總表】第8列之B欄至CN欄'!H15</f>
        <v>0</v>
      </c>
      <c r="I13" s="45">
        <f>'步驟1. 先填【114-1申請總表】第8列之B欄至CN欄'!I15</f>
        <v>0</v>
      </c>
      <c r="J13" s="29">
        <f>'步驟1. 先填【114-1申請總表】第8列之B欄至CN欄'!J15</f>
        <v>0</v>
      </c>
      <c r="K13" s="29">
        <f>'步驟1. 先填【114-1申請總表】第8列之B欄至CN欄'!K15</f>
        <v>0</v>
      </c>
      <c r="L13" s="29">
        <f>'步驟1. 先填【114-1申請總表】第8列之B欄至CN欄'!L15</f>
        <v>0</v>
      </c>
      <c r="M13" s="30">
        <f>'步驟1. 先填【114-1申請總表】第8列之B欄至CN欄'!M15</f>
        <v>0</v>
      </c>
      <c r="N13" s="29">
        <f>'步驟1. 先填【114-1申請總表】第8列之B欄至CN欄'!N15</f>
        <v>0</v>
      </c>
      <c r="O13" s="29" t="str">
        <f>'步驟1. 先填【114-1申請總表】第8列之B欄至CN欄'!O15</f>
        <v>XX縣XX鄉XX村XX鄰XX路XX號XX樓</v>
      </c>
      <c r="P13" s="29">
        <f>'步驟1. 先填【114-1申請總表】第8列之B欄至CN欄'!CL15</f>
        <v>0</v>
      </c>
      <c r="Q13" s="29">
        <f>'步驟1. 先填【114-1申請總表】第8列之B欄至CN欄'!CM15</f>
        <v>0</v>
      </c>
      <c r="R13" s="29">
        <f>'步驟1. 先填【114-1申請總表】第8列之B欄至CN欄'!CO15</f>
        <v>0</v>
      </c>
      <c r="S13" s="29" t="str">
        <f>'步驟1. 先填【114-1申請總表】第8列之B欄至CN欄'!CP15</f>
        <v>7000021</v>
      </c>
      <c r="T13" s="29">
        <f>'步驟1. 先填【114-1申請總表】第8列之B欄至CN欄'!CN15</f>
        <v>0</v>
      </c>
      <c r="U13" s="31" t="str">
        <f>'步驟1. 先填【114-1申請總表】第8列之B欄至CN欄'!CQ15</f>
        <v/>
      </c>
      <c r="V13" s="31" t="str">
        <f>'步驟1. 先填【114-1申請總表】第8列之B欄至CN欄'!CR15</f>
        <v/>
      </c>
      <c r="W13" s="31">
        <f>'步驟1. 先填【114-1申請總表】第8列之B欄至CN欄'!CS15</f>
        <v>0</v>
      </c>
      <c r="X13" s="31" t="str">
        <f>'步驟1. 先填【114-1申請總表】第8列之B欄至CN欄'!CT15</f>
        <v/>
      </c>
      <c r="Y13" s="31" t="str">
        <f>'步驟1. 先填【114-1申請總表】第8列之B欄至CN欄'!CU15</f>
        <v/>
      </c>
      <c r="Z13" s="31" t="str">
        <f>'步驟1. 先填【114-1申請總表】第8列之B欄至CN欄'!CV15</f>
        <v/>
      </c>
      <c r="AA13" s="31" t="str">
        <f>'步驟1. 先填【114-1申請總表】第8列之B欄至CN欄'!CW15</f>
        <v/>
      </c>
      <c r="AB13" s="31" t="str">
        <f>'步驟1. 先填【114-1申請總表】第8列之B欄至CN欄'!CX15</f>
        <v/>
      </c>
      <c r="AC13" s="35" t="str">
        <f>'步驟1. 先填【114-1申請總表】第8列之B欄至CN欄'!CY15</f>
        <v/>
      </c>
      <c r="AD13" s="31" t="str">
        <f>'步驟1. 先填【114-1申請總表】第8列之B欄至CN欄'!CZ15</f>
        <v/>
      </c>
      <c r="AE13" s="32"/>
    </row>
    <row r="14" spans="1:31" s="33" customFormat="1" ht="79.95" customHeight="1">
      <c r="A14" s="28" t="str">
        <f>'步驟1. 先填【114-1申請總表】第8列之B欄至CN欄'!A16</f>
        <v>114學年度第一學期</v>
      </c>
      <c r="B14" s="27">
        <f>'步驟1. 先填【114-1申請總表】第8列之B欄至CN欄'!B16</f>
        <v>0</v>
      </c>
      <c r="C14" s="28">
        <f>'步驟1. 先填【114-1申請總表】第8列之B欄至CN欄'!C16</f>
        <v>0</v>
      </c>
      <c r="D14" s="43" t="s">
        <v>12</v>
      </c>
      <c r="E14" s="29">
        <f>'步驟1. 先填【114-1申請總表】第8列之B欄至CN欄'!E16</f>
        <v>0</v>
      </c>
      <c r="F14" s="29">
        <f>'步驟1. 先填【114-1申請總表】第8列之B欄至CN欄'!F16</f>
        <v>0</v>
      </c>
      <c r="G14" s="29">
        <f>'步驟1. 先填【114-1申請總表】第8列之B欄至CN欄'!G16</f>
        <v>0</v>
      </c>
      <c r="H14" s="29">
        <f>'步驟1. 先填【114-1申請總表】第8列之B欄至CN欄'!H16</f>
        <v>0</v>
      </c>
      <c r="I14" s="45">
        <f>'步驟1. 先填【114-1申請總表】第8列之B欄至CN欄'!I16</f>
        <v>0</v>
      </c>
      <c r="J14" s="29">
        <f>'步驟1. 先填【114-1申請總表】第8列之B欄至CN欄'!J16</f>
        <v>0</v>
      </c>
      <c r="K14" s="29">
        <f>'步驟1. 先填【114-1申請總表】第8列之B欄至CN欄'!K16</f>
        <v>0</v>
      </c>
      <c r="L14" s="29">
        <f>'步驟1. 先填【114-1申請總表】第8列之B欄至CN欄'!L16</f>
        <v>0</v>
      </c>
      <c r="M14" s="30">
        <f>'步驟1. 先填【114-1申請總表】第8列之B欄至CN欄'!M16</f>
        <v>0</v>
      </c>
      <c r="N14" s="29">
        <f>'步驟1. 先填【114-1申請總表】第8列之B欄至CN欄'!N16</f>
        <v>0</v>
      </c>
      <c r="O14" s="29" t="str">
        <f>'步驟1. 先填【114-1申請總表】第8列之B欄至CN欄'!O16</f>
        <v>XX縣XX鄉XX村XX鄰XX路XX號XX樓</v>
      </c>
      <c r="P14" s="29">
        <f>'步驟1. 先填【114-1申請總表】第8列之B欄至CN欄'!CL16</f>
        <v>0</v>
      </c>
      <c r="Q14" s="29">
        <f>'步驟1. 先填【114-1申請總表】第8列之B欄至CN欄'!CM16</f>
        <v>0</v>
      </c>
      <c r="R14" s="29">
        <f>'步驟1. 先填【114-1申請總表】第8列之B欄至CN欄'!CO16</f>
        <v>0</v>
      </c>
      <c r="S14" s="29" t="str">
        <f>'步驟1. 先填【114-1申請總表】第8列之B欄至CN欄'!CP16</f>
        <v>7000021</v>
      </c>
      <c r="T14" s="29">
        <f>'步驟1. 先填【114-1申請總表】第8列之B欄至CN欄'!CN16</f>
        <v>0</v>
      </c>
      <c r="U14" s="31" t="str">
        <f>'步驟1. 先填【114-1申請總表】第8列之B欄至CN欄'!CQ16</f>
        <v/>
      </c>
      <c r="V14" s="31" t="str">
        <f>'步驟1. 先填【114-1申請總表】第8列之B欄至CN欄'!CR16</f>
        <v/>
      </c>
      <c r="W14" s="31">
        <f>'步驟1. 先填【114-1申請總表】第8列之B欄至CN欄'!CS16</f>
        <v>0</v>
      </c>
      <c r="X14" s="31" t="str">
        <f>'步驟1. 先填【114-1申請總表】第8列之B欄至CN欄'!CT16</f>
        <v/>
      </c>
      <c r="Y14" s="31" t="str">
        <f>'步驟1. 先填【114-1申請總表】第8列之B欄至CN欄'!CU16</f>
        <v/>
      </c>
      <c r="Z14" s="31" t="str">
        <f>'步驟1. 先填【114-1申請總表】第8列之B欄至CN欄'!CV16</f>
        <v/>
      </c>
      <c r="AA14" s="31" t="str">
        <f>'步驟1. 先填【114-1申請總表】第8列之B欄至CN欄'!CW16</f>
        <v/>
      </c>
      <c r="AB14" s="31" t="str">
        <f>'步驟1. 先填【114-1申請總表】第8列之B欄至CN欄'!CX16</f>
        <v/>
      </c>
      <c r="AC14" s="35" t="str">
        <f>'步驟1. 先填【114-1申請總表】第8列之B欄至CN欄'!CY16</f>
        <v/>
      </c>
      <c r="AD14" s="31" t="str">
        <f>'步驟1. 先填【114-1申請總表】第8列之B欄至CN欄'!CZ16</f>
        <v/>
      </c>
      <c r="AE14" s="32"/>
    </row>
    <row r="15" spans="1:31" s="33" customFormat="1" ht="79.95" customHeight="1">
      <c r="A15" s="28" t="str">
        <f>'步驟1. 先填【114-1申請總表】第8列之B欄至CN欄'!A17</f>
        <v>114學年度第一學期</v>
      </c>
      <c r="B15" s="27">
        <f>'步驟1. 先填【114-1申請總表】第8列之B欄至CN欄'!B17</f>
        <v>0</v>
      </c>
      <c r="C15" s="28">
        <f>'步驟1. 先填【114-1申請總表】第8列之B欄至CN欄'!C17</f>
        <v>0</v>
      </c>
      <c r="D15" s="43" t="s">
        <v>13</v>
      </c>
      <c r="E15" s="29">
        <f>'步驟1. 先填【114-1申請總表】第8列之B欄至CN欄'!E17</f>
        <v>0</v>
      </c>
      <c r="F15" s="29">
        <f>'步驟1. 先填【114-1申請總表】第8列之B欄至CN欄'!F17</f>
        <v>0</v>
      </c>
      <c r="G15" s="29">
        <f>'步驟1. 先填【114-1申請總表】第8列之B欄至CN欄'!G17</f>
        <v>0</v>
      </c>
      <c r="H15" s="29">
        <f>'步驟1. 先填【114-1申請總表】第8列之B欄至CN欄'!H17</f>
        <v>0</v>
      </c>
      <c r="I15" s="45">
        <f>'步驟1. 先填【114-1申請總表】第8列之B欄至CN欄'!I17</f>
        <v>0</v>
      </c>
      <c r="J15" s="29">
        <f>'步驟1. 先填【114-1申請總表】第8列之B欄至CN欄'!J17</f>
        <v>0</v>
      </c>
      <c r="K15" s="29">
        <f>'步驟1. 先填【114-1申請總表】第8列之B欄至CN欄'!K17</f>
        <v>0</v>
      </c>
      <c r="L15" s="29">
        <f>'步驟1. 先填【114-1申請總表】第8列之B欄至CN欄'!L17</f>
        <v>0</v>
      </c>
      <c r="M15" s="30">
        <f>'步驟1. 先填【114-1申請總表】第8列之B欄至CN欄'!M17</f>
        <v>0</v>
      </c>
      <c r="N15" s="29">
        <f>'步驟1. 先填【114-1申請總表】第8列之B欄至CN欄'!N17</f>
        <v>0</v>
      </c>
      <c r="O15" s="29" t="str">
        <f>'步驟1. 先填【114-1申請總表】第8列之B欄至CN欄'!O17</f>
        <v>XX縣XX鄉XX村XX鄰XX路XX號XX樓</v>
      </c>
      <c r="P15" s="29">
        <f>'步驟1. 先填【114-1申請總表】第8列之B欄至CN欄'!CL17</f>
        <v>0</v>
      </c>
      <c r="Q15" s="29">
        <f>'步驟1. 先填【114-1申請總表】第8列之B欄至CN欄'!CM17</f>
        <v>0</v>
      </c>
      <c r="R15" s="29">
        <f>'步驟1. 先填【114-1申請總表】第8列之B欄至CN欄'!CO17</f>
        <v>0</v>
      </c>
      <c r="S15" s="29" t="str">
        <f>'步驟1. 先填【114-1申請總表】第8列之B欄至CN欄'!CP17</f>
        <v>7000021</v>
      </c>
      <c r="T15" s="29">
        <f>'步驟1. 先填【114-1申請總表】第8列之B欄至CN欄'!CN17</f>
        <v>0</v>
      </c>
      <c r="U15" s="31" t="str">
        <f>'步驟1. 先填【114-1申請總表】第8列之B欄至CN欄'!CQ17</f>
        <v/>
      </c>
      <c r="V15" s="31" t="str">
        <f>'步驟1. 先填【114-1申請總表】第8列之B欄至CN欄'!CR17</f>
        <v/>
      </c>
      <c r="W15" s="31">
        <f>'步驟1. 先填【114-1申請總表】第8列之B欄至CN欄'!CS17</f>
        <v>0</v>
      </c>
      <c r="X15" s="31" t="str">
        <f>'步驟1. 先填【114-1申請總表】第8列之B欄至CN欄'!CT17</f>
        <v/>
      </c>
      <c r="Y15" s="31" t="str">
        <f>'步驟1. 先填【114-1申請總表】第8列之B欄至CN欄'!CU17</f>
        <v/>
      </c>
      <c r="Z15" s="31" t="str">
        <f>'步驟1. 先填【114-1申請總表】第8列之B欄至CN欄'!CV17</f>
        <v/>
      </c>
      <c r="AA15" s="31" t="str">
        <f>'步驟1. 先填【114-1申請總表】第8列之B欄至CN欄'!CW17</f>
        <v/>
      </c>
      <c r="AB15" s="31" t="str">
        <f>'步驟1. 先填【114-1申請總表】第8列之B欄至CN欄'!CX17</f>
        <v/>
      </c>
      <c r="AC15" s="35" t="str">
        <f>'步驟1. 先填【114-1申請總表】第8列之B欄至CN欄'!CY17</f>
        <v/>
      </c>
      <c r="AD15" s="31" t="str">
        <f>'步驟1. 先填【114-1申請總表】第8列之B欄至CN欄'!CZ17</f>
        <v/>
      </c>
      <c r="AE15" s="32"/>
    </row>
    <row r="16" spans="1:31" s="33" customFormat="1" ht="79.95" customHeight="1">
      <c r="A16" s="28" t="str">
        <f>'步驟1. 先填【114-1申請總表】第8列之B欄至CN欄'!A18</f>
        <v>114學年度第一學期</v>
      </c>
      <c r="B16" s="27">
        <f>'步驟1. 先填【114-1申請總表】第8列之B欄至CN欄'!B18</f>
        <v>0</v>
      </c>
      <c r="C16" s="28">
        <f>'步驟1. 先填【114-1申請總表】第8列之B欄至CN欄'!C18</f>
        <v>0</v>
      </c>
      <c r="D16" s="43" t="s">
        <v>14</v>
      </c>
      <c r="E16" s="29">
        <f>'步驟1. 先填【114-1申請總表】第8列之B欄至CN欄'!E18</f>
        <v>0</v>
      </c>
      <c r="F16" s="29">
        <f>'步驟1. 先填【114-1申請總表】第8列之B欄至CN欄'!F18</f>
        <v>0</v>
      </c>
      <c r="G16" s="29">
        <f>'步驟1. 先填【114-1申請總表】第8列之B欄至CN欄'!G18</f>
        <v>0</v>
      </c>
      <c r="H16" s="29">
        <f>'步驟1. 先填【114-1申請總表】第8列之B欄至CN欄'!H18</f>
        <v>0</v>
      </c>
      <c r="I16" s="45">
        <f>'步驟1. 先填【114-1申請總表】第8列之B欄至CN欄'!I18</f>
        <v>0</v>
      </c>
      <c r="J16" s="29">
        <f>'步驟1. 先填【114-1申請總表】第8列之B欄至CN欄'!J18</f>
        <v>0</v>
      </c>
      <c r="K16" s="29">
        <f>'步驟1. 先填【114-1申請總表】第8列之B欄至CN欄'!K18</f>
        <v>0</v>
      </c>
      <c r="L16" s="29">
        <f>'步驟1. 先填【114-1申請總表】第8列之B欄至CN欄'!L18</f>
        <v>0</v>
      </c>
      <c r="M16" s="30">
        <f>'步驟1. 先填【114-1申請總表】第8列之B欄至CN欄'!M18</f>
        <v>0</v>
      </c>
      <c r="N16" s="29">
        <f>'步驟1. 先填【114-1申請總表】第8列之B欄至CN欄'!N18</f>
        <v>0</v>
      </c>
      <c r="O16" s="29" t="str">
        <f>'步驟1. 先填【114-1申請總表】第8列之B欄至CN欄'!O18</f>
        <v>XX縣XX鄉XX村XX鄰XX路XX號XX樓</v>
      </c>
      <c r="P16" s="29">
        <f>'步驟1. 先填【114-1申請總表】第8列之B欄至CN欄'!CL18</f>
        <v>0</v>
      </c>
      <c r="Q16" s="29">
        <f>'步驟1. 先填【114-1申請總表】第8列之B欄至CN欄'!CM18</f>
        <v>0</v>
      </c>
      <c r="R16" s="29">
        <f>'步驟1. 先填【114-1申請總表】第8列之B欄至CN欄'!CO18</f>
        <v>0</v>
      </c>
      <c r="S16" s="29" t="str">
        <f>'步驟1. 先填【114-1申請總表】第8列之B欄至CN欄'!CP18</f>
        <v>7000021</v>
      </c>
      <c r="T16" s="29">
        <f>'步驟1. 先填【114-1申請總表】第8列之B欄至CN欄'!CN18</f>
        <v>0</v>
      </c>
      <c r="U16" s="31" t="str">
        <f>'步驟1. 先填【114-1申請總表】第8列之B欄至CN欄'!CQ18</f>
        <v/>
      </c>
      <c r="V16" s="31" t="str">
        <f>'步驟1. 先填【114-1申請總表】第8列之B欄至CN欄'!CR18</f>
        <v/>
      </c>
      <c r="W16" s="31">
        <f>'步驟1. 先填【114-1申請總表】第8列之B欄至CN欄'!CS18</f>
        <v>0</v>
      </c>
      <c r="X16" s="31" t="str">
        <f>'步驟1. 先填【114-1申請總表】第8列之B欄至CN欄'!CT18</f>
        <v/>
      </c>
      <c r="Y16" s="31" t="str">
        <f>'步驟1. 先填【114-1申請總表】第8列之B欄至CN欄'!CU18</f>
        <v/>
      </c>
      <c r="Z16" s="31" t="str">
        <f>'步驟1. 先填【114-1申請總表】第8列之B欄至CN欄'!CV18</f>
        <v/>
      </c>
      <c r="AA16" s="31" t="str">
        <f>'步驟1. 先填【114-1申請總表】第8列之B欄至CN欄'!CW18</f>
        <v/>
      </c>
      <c r="AB16" s="31" t="str">
        <f>'步驟1. 先填【114-1申請總表】第8列之B欄至CN欄'!CX18</f>
        <v/>
      </c>
      <c r="AC16" s="35" t="str">
        <f>'步驟1. 先填【114-1申請總表】第8列之B欄至CN欄'!CY18</f>
        <v/>
      </c>
      <c r="AD16" s="31" t="str">
        <f>'步驟1. 先填【114-1申請總表】第8列之B欄至CN欄'!CZ18</f>
        <v/>
      </c>
      <c r="AE16" s="32"/>
    </row>
    <row r="17" spans="1:31" s="33" customFormat="1" ht="79.95" customHeight="1">
      <c r="A17" s="28" t="str">
        <f>'步驟1. 先填【114-1申請總表】第8列之B欄至CN欄'!A19</f>
        <v>114學年度第一學期</v>
      </c>
      <c r="B17" s="27">
        <f>'步驟1. 先填【114-1申請總表】第8列之B欄至CN欄'!B19</f>
        <v>0</v>
      </c>
      <c r="C17" s="28">
        <f>'步驟1. 先填【114-1申請總表】第8列之B欄至CN欄'!C19</f>
        <v>0</v>
      </c>
      <c r="D17" s="43" t="s">
        <v>15</v>
      </c>
      <c r="E17" s="29">
        <f>'步驟1. 先填【114-1申請總表】第8列之B欄至CN欄'!E19</f>
        <v>0</v>
      </c>
      <c r="F17" s="29">
        <f>'步驟1. 先填【114-1申請總表】第8列之B欄至CN欄'!F19</f>
        <v>0</v>
      </c>
      <c r="G17" s="29">
        <f>'步驟1. 先填【114-1申請總表】第8列之B欄至CN欄'!G19</f>
        <v>0</v>
      </c>
      <c r="H17" s="29">
        <f>'步驟1. 先填【114-1申請總表】第8列之B欄至CN欄'!H19</f>
        <v>0</v>
      </c>
      <c r="I17" s="45">
        <f>'步驟1. 先填【114-1申請總表】第8列之B欄至CN欄'!I19</f>
        <v>0</v>
      </c>
      <c r="J17" s="29">
        <f>'步驟1. 先填【114-1申請總表】第8列之B欄至CN欄'!J19</f>
        <v>0</v>
      </c>
      <c r="K17" s="29">
        <f>'步驟1. 先填【114-1申請總表】第8列之B欄至CN欄'!K19</f>
        <v>0</v>
      </c>
      <c r="L17" s="29">
        <f>'步驟1. 先填【114-1申請總表】第8列之B欄至CN欄'!L19</f>
        <v>0</v>
      </c>
      <c r="M17" s="30">
        <f>'步驟1. 先填【114-1申請總表】第8列之B欄至CN欄'!M19</f>
        <v>0</v>
      </c>
      <c r="N17" s="29">
        <f>'步驟1. 先填【114-1申請總表】第8列之B欄至CN欄'!N19</f>
        <v>0</v>
      </c>
      <c r="O17" s="29" t="str">
        <f>'步驟1. 先填【114-1申請總表】第8列之B欄至CN欄'!O19</f>
        <v>XX縣XX鄉XX村XX鄰XX路XX號XX樓</v>
      </c>
      <c r="P17" s="29">
        <f>'步驟1. 先填【114-1申請總表】第8列之B欄至CN欄'!CL19</f>
        <v>0</v>
      </c>
      <c r="Q17" s="29">
        <f>'步驟1. 先填【114-1申請總表】第8列之B欄至CN欄'!CM19</f>
        <v>0</v>
      </c>
      <c r="R17" s="29">
        <f>'步驟1. 先填【114-1申請總表】第8列之B欄至CN欄'!CO19</f>
        <v>0</v>
      </c>
      <c r="S17" s="29" t="str">
        <f>'步驟1. 先填【114-1申請總表】第8列之B欄至CN欄'!CP19</f>
        <v>7000021</v>
      </c>
      <c r="T17" s="29">
        <f>'步驟1. 先填【114-1申請總表】第8列之B欄至CN欄'!CN19</f>
        <v>0</v>
      </c>
      <c r="U17" s="31" t="str">
        <f>'步驟1. 先填【114-1申請總表】第8列之B欄至CN欄'!CQ19</f>
        <v/>
      </c>
      <c r="V17" s="31" t="str">
        <f>'步驟1. 先填【114-1申請總表】第8列之B欄至CN欄'!CR19</f>
        <v/>
      </c>
      <c r="W17" s="31">
        <f>'步驟1. 先填【114-1申請總表】第8列之B欄至CN欄'!CS19</f>
        <v>0</v>
      </c>
      <c r="X17" s="31" t="str">
        <f>'步驟1. 先填【114-1申請總表】第8列之B欄至CN欄'!CT19</f>
        <v/>
      </c>
      <c r="Y17" s="31" t="str">
        <f>'步驟1. 先填【114-1申請總表】第8列之B欄至CN欄'!CU19</f>
        <v/>
      </c>
      <c r="Z17" s="31" t="str">
        <f>'步驟1. 先填【114-1申請總表】第8列之B欄至CN欄'!CV19</f>
        <v/>
      </c>
      <c r="AA17" s="31" t="str">
        <f>'步驟1. 先填【114-1申請總表】第8列之B欄至CN欄'!CW19</f>
        <v/>
      </c>
      <c r="AB17" s="31" t="str">
        <f>'步驟1. 先填【114-1申請總表】第8列之B欄至CN欄'!CX19</f>
        <v/>
      </c>
      <c r="AC17" s="35" t="str">
        <f>'步驟1. 先填【114-1申請總表】第8列之B欄至CN欄'!CY19</f>
        <v/>
      </c>
      <c r="AD17" s="31" t="str">
        <f>'步驟1. 先填【114-1申請總表】第8列之B欄至CN欄'!CZ19</f>
        <v/>
      </c>
      <c r="AE17" s="32"/>
    </row>
    <row r="18" spans="1:31" s="33" customFormat="1" ht="79.95" customHeight="1">
      <c r="A18" s="28" t="str">
        <f>'步驟1. 先填【114-1申請總表】第8列之B欄至CN欄'!A20</f>
        <v>114學年度第一學期</v>
      </c>
      <c r="B18" s="27">
        <f>'步驟1. 先填【114-1申請總表】第8列之B欄至CN欄'!B20</f>
        <v>0</v>
      </c>
      <c r="C18" s="28">
        <f>'步驟1. 先填【114-1申請總表】第8列之B欄至CN欄'!C20</f>
        <v>0</v>
      </c>
      <c r="D18" s="43" t="s">
        <v>16</v>
      </c>
      <c r="E18" s="29">
        <f>'步驟1. 先填【114-1申請總表】第8列之B欄至CN欄'!E20</f>
        <v>0</v>
      </c>
      <c r="F18" s="29">
        <f>'步驟1. 先填【114-1申請總表】第8列之B欄至CN欄'!F20</f>
        <v>0</v>
      </c>
      <c r="G18" s="29">
        <f>'步驟1. 先填【114-1申請總表】第8列之B欄至CN欄'!G20</f>
        <v>0</v>
      </c>
      <c r="H18" s="29">
        <f>'步驟1. 先填【114-1申請總表】第8列之B欄至CN欄'!H20</f>
        <v>0</v>
      </c>
      <c r="I18" s="45">
        <f>'步驟1. 先填【114-1申請總表】第8列之B欄至CN欄'!I20</f>
        <v>0</v>
      </c>
      <c r="J18" s="29">
        <f>'步驟1. 先填【114-1申請總表】第8列之B欄至CN欄'!J20</f>
        <v>0</v>
      </c>
      <c r="K18" s="29">
        <f>'步驟1. 先填【114-1申請總表】第8列之B欄至CN欄'!K20</f>
        <v>0</v>
      </c>
      <c r="L18" s="29">
        <f>'步驟1. 先填【114-1申請總表】第8列之B欄至CN欄'!L20</f>
        <v>0</v>
      </c>
      <c r="M18" s="30">
        <f>'步驟1. 先填【114-1申請總表】第8列之B欄至CN欄'!M20</f>
        <v>0</v>
      </c>
      <c r="N18" s="29">
        <f>'步驟1. 先填【114-1申請總表】第8列之B欄至CN欄'!N20</f>
        <v>0</v>
      </c>
      <c r="O18" s="29" t="str">
        <f>'步驟1. 先填【114-1申請總表】第8列之B欄至CN欄'!O20</f>
        <v>XX縣XX鄉XX村XX鄰XX路XX號XX樓</v>
      </c>
      <c r="P18" s="29">
        <f>'步驟1. 先填【114-1申請總表】第8列之B欄至CN欄'!CL20</f>
        <v>0</v>
      </c>
      <c r="Q18" s="29">
        <f>'步驟1. 先填【114-1申請總表】第8列之B欄至CN欄'!CM20</f>
        <v>0</v>
      </c>
      <c r="R18" s="29">
        <f>'步驟1. 先填【114-1申請總表】第8列之B欄至CN欄'!CO20</f>
        <v>0</v>
      </c>
      <c r="S18" s="29" t="str">
        <f>'步驟1. 先填【114-1申請總表】第8列之B欄至CN欄'!CP20</f>
        <v>7000021</v>
      </c>
      <c r="T18" s="29">
        <f>'步驟1. 先填【114-1申請總表】第8列之B欄至CN欄'!CN20</f>
        <v>0</v>
      </c>
      <c r="U18" s="31" t="str">
        <f>'步驟1. 先填【114-1申請總表】第8列之B欄至CN欄'!CQ20</f>
        <v/>
      </c>
      <c r="V18" s="31" t="str">
        <f>'步驟1. 先填【114-1申請總表】第8列之B欄至CN欄'!CR20</f>
        <v/>
      </c>
      <c r="W18" s="31">
        <f>'步驟1. 先填【114-1申請總表】第8列之B欄至CN欄'!CS20</f>
        <v>0</v>
      </c>
      <c r="X18" s="31" t="str">
        <f>'步驟1. 先填【114-1申請總表】第8列之B欄至CN欄'!CT20</f>
        <v/>
      </c>
      <c r="Y18" s="31" t="str">
        <f>'步驟1. 先填【114-1申請總表】第8列之B欄至CN欄'!CU20</f>
        <v/>
      </c>
      <c r="Z18" s="31" t="str">
        <f>'步驟1. 先填【114-1申請總表】第8列之B欄至CN欄'!CV20</f>
        <v/>
      </c>
      <c r="AA18" s="31" t="str">
        <f>'步驟1. 先填【114-1申請總表】第8列之B欄至CN欄'!CW20</f>
        <v/>
      </c>
      <c r="AB18" s="31" t="str">
        <f>'步驟1. 先填【114-1申請總表】第8列之B欄至CN欄'!CX20</f>
        <v/>
      </c>
      <c r="AC18" s="35" t="str">
        <f>'步驟1. 先填【114-1申請總表】第8列之B欄至CN欄'!CY20</f>
        <v/>
      </c>
      <c r="AD18" s="31" t="str">
        <f>'步驟1. 先填【114-1申請總表】第8列之B欄至CN欄'!CZ20</f>
        <v/>
      </c>
      <c r="AE18" s="32"/>
    </row>
    <row r="19" spans="1:31" s="33" customFormat="1" ht="79.95" customHeight="1">
      <c r="A19" s="28" t="str">
        <f>'步驟1. 先填【114-1申請總表】第8列之B欄至CN欄'!A21</f>
        <v>114學年度第一學期</v>
      </c>
      <c r="B19" s="27">
        <f>'步驟1. 先填【114-1申請總表】第8列之B欄至CN欄'!B21</f>
        <v>0</v>
      </c>
      <c r="C19" s="28">
        <f>'步驟1. 先填【114-1申請總表】第8列之B欄至CN欄'!C21</f>
        <v>0</v>
      </c>
      <c r="D19" s="43" t="s">
        <v>17</v>
      </c>
      <c r="E19" s="29">
        <f>'步驟1. 先填【114-1申請總表】第8列之B欄至CN欄'!E21</f>
        <v>0</v>
      </c>
      <c r="F19" s="29">
        <f>'步驟1. 先填【114-1申請總表】第8列之B欄至CN欄'!F21</f>
        <v>0</v>
      </c>
      <c r="G19" s="29">
        <f>'步驟1. 先填【114-1申請總表】第8列之B欄至CN欄'!G21</f>
        <v>0</v>
      </c>
      <c r="H19" s="29">
        <f>'步驟1. 先填【114-1申請總表】第8列之B欄至CN欄'!H21</f>
        <v>0</v>
      </c>
      <c r="I19" s="45">
        <f>'步驟1. 先填【114-1申請總表】第8列之B欄至CN欄'!I21</f>
        <v>0</v>
      </c>
      <c r="J19" s="29">
        <f>'步驟1. 先填【114-1申請總表】第8列之B欄至CN欄'!J21</f>
        <v>0</v>
      </c>
      <c r="K19" s="29">
        <f>'步驟1. 先填【114-1申請總表】第8列之B欄至CN欄'!K21</f>
        <v>0</v>
      </c>
      <c r="L19" s="29">
        <f>'步驟1. 先填【114-1申請總表】第8列之B欄至CN欄'!L21</f>
        <v>0</v>
      </c>
      <c r="M19" s="30">
        <f>'步驟1. 先填【114-1申請總表】第8列之B欄至CN欄'!M21</f>
        <v>0</v>
      </c>
      <c r="N19" s="29">
        <f>'步驟1. 先填【114-1申請總表】第8列之B欄至CN欄'!N21</f>
        <v>0</v>
      </c>
      <c r="O19" s="29" t="str">
        <f>'步驟1. 先填【114-1申請總表】第8列之B欄至CN欄'!O21</f>
        <v>XX縣XX鄉XX村XX鄰XX路XX號XX樓</v>
      </c>
      <c r="P19" s="29">
        <f>'步驟1. 先填【114-1申請總表】第8列之B欄至CN欄'!CL21</f>
        <v>0</v>
      </c>
      <c r="Q19" s="29">
        <f>'步驟1. 先填【114-1申請總表】第8列之B欄至CN欄'!CM21</f>
        <v>0</v>
      </c>
      <c r="R19" s="29">
        <f>'步驟1. 先填【114-1申請總表】第8列之B欄至CN欄'!CO21</f>
        <v>0</v>
      </c>
      <c r="S19" s="29" t="str">
        <f>'步驟1. 先填【114-1申請總表】第8列之B欄至CN欄'!CP21</f>
        <v>7000021</v>
      </c>
      <c r="T19" s="29">
        <f>'步驟1. 先填【114-1申請總表】第8列之B欄至CN欄'!CN21</f>
        <v>0</v>
      </c>
      <c r="U19" s="31" t="str">
        <f>'步驟1. 先填【114-1申請總表】第8列之B欄至CN欄'!CQ21</f>
        <v/>
      </c>
      <c r="V19" s="31" t="str">
        <f>'步驟1. 先填【114-1申請總表】第8列之B欄至CN欄'!CR21</f>
        <v/>
      </c>
      <c r="W19" s="31">
        <f>'步驟1. 先填【114-1申請總表】第8列之B欄至CN欄'!CS21</f>
        <v>0</v>
      </c>
      <c r="X19" s="31" t="str">
        <f>'步驟1. 先填【114-1申請總表】第8列之B欄至CN欄'!CT21</f>
        <v/>
      </c>
      <c r="Y19" s="31" t="str">
        <f>'步驟1. 先填【114-1申請總表】第8列之B欄至CN欄'!CU21</f>
        <v/>
      </c>
      <c r="Z19" s="31" t="str">
        <f>'步驟1. 先填【114-1申請總表】第8列之B欄至CN欄'!CV21</f>
        <v/>
      </c>
      <c r="AA19" s="31" t="str">
        <f>'步驟1. 先填【114-1申請總表】第8列之B欄至CN欄'!CW21</f>
        <v/>
      </c>
      <c r="AB19" s="31" t="str">
        <f>'步驟1. 先填【114-1申請總表】第8列之B欄至CN欄'!CX21</f>
        <v/>
      </c>
      <c r="AC19" s="35" t="str">
        <f>'步驟1. 先填【114-1申請總表】第8列之B欄至CN欄'!CY21</f>
        <v/>
      </c>
      <c r="AD19" s="31" t="str">
        <f>'步驟1. 先填【114-1申請總表】第8列之B欄至CN欄'!CZ21</f>
        <v/>
      </c>
      <c r="AE19" s="32"/>
    </row>
    <row r="20" spans="1:31" s="33" customFormat="1" ht="79.95" customHeight="1">
      <c r="A20" s="28" t="str">
        <f>'步驟1. 先填【114-1申請總表】第8列之B欄至CN欄'!A22</f>
        <v>114學年度第一學期</v>
      </c>
      <c r="B20" s="27">
        <f>'步驟1. 先填【114-1申請總表】第8列之B欄至CN欄'!B22</f>
        <v>0</v>
      </c>
      <c r="C20" s="28">
        <f>'步驟1. 先填【114-1申請總表】第8列之B欄至CN欄'!C22</f>
        <v>0</v>
      </c>
      <c r="D20" s="43" t="s">
        <v>18</v>
      </c>
      <c r="E20" s="29">
        <f>'步驟1. 先填【114-1申請總表】第8列之B欄至CN欄'!E22</f>
        <v>0</v>
      </c>
      <c r="F20" s="29">
        <f>'步驟1. 先填【114-1申請總表】第8列之B欄至CN欄'!F22</f>
        <v>0</v>
      </c>
      <c r="G20" s="29">
        <f>'步驟1. 先填【114-1申請總表】第8列之B欄至CN欄'!G22</f>
        <v>0</v>
      </c>
      <c r="H20" s="29">
        <f>'步驟1. 先填【114-1申請總表】第8列之B欄至CN欄'!H22</f>
        <v>0</v>
      </c>
      <c r="I20" s="45">
        <f>'步驟1. 先填【114-1申請總表】第8列之B欄至CN欄'!I22</f>
        <v>0</v>
      </c>
      <c r="J20" s="29">
        <f>'步驟1. 先填【114-1申請總表】第8列之B欄至CN欄'!J22</f>
        <v>0</v>
      </c>
      <c r="K20" s="29">
        <f>'步驟1. 先填【114-1申請總表】第8列之B欄至CN欄'!K22</f>
        <v>0</v>
      </c>
      <c r="L20" s="29">
        <f>'步驟1. 先填【114-1申請總表】第8列之B欄至CN欄'!L22</f>
        <v>0</v>
      </c>
      <c r="M20" s="30">
        <f>'步驟1. 先填【114-1申請總表】第8列之B欄至CN欄'!M22</f>
        <v>0</v>
      </c>
      <c r="N20" s="29">
        <f>'步驟1. 先填【114-1申請總表】第8列之B欄至CN欄'!N22</f>
        <v>0</v>
      </c>
      <c r="O20" s="29" t="str">
        <f>'步驟1. 先填【114-1申請總表】第8列之B欄至CN欄'!O22</f>
        <v>XX縣XX鄉XX村XX鄰XX路XX號XX樓</v>
      </c>
      <c r="P20" s="29">
        <f>'步驟1. 先填【114-1申請總表】第8列之B欄至CN欄'!CL22</f>
        <v>0</v>
      </c>
      <c r="Q20" s="29">
        <f>'步驟1. 先填【114-1申請總表】第8列之B欄至CN欄'!CM22</f>
        <v>0</v>
      </c>
      <c r="R20" s="29">
        <f>'步驟1. 先填【114-1申請總表】第8列之B欄至CN欄'!CO22</f>
        <v>0</v>
      </c>
      <c r="S20" s="29" t="str">
        <f>'步驟1. 先填【114-1申請總表】第8列之B欄至CN欄'!CP22</f>
        <v>7000021</v>
      </c>
      <c r="T20" s="29">
        <f>'步驟1. 先填【114-1申請總表】第8列之B欄至CN欄'!CN22</f>
        <v>0</v>
      </c>
      <c r="U20" s="31" t="str">
        <f>'步驟1. 先填【114-1申請總表】第8列之B欄至CN欄'!CQ22</f>
        <v/>
      </c>
      <c r="V20" s="31" t="str">
        <f>'步驟1. 先填【114-1申請總表】第8列之B欄至CN欄'!CR22</f>
        <v/>
      </c>
      <c r="W20" s="31">
        <f>'步驟1. 先填【114-1申請總表】第8列之B欄至CN欄'!CS22</f>
        <v>0</v>
      </c>
      <c r="X20" s="31" t="str">
        <f>'步驟1. 先填【114-1申請總表】第8列之B欄至CN欄'!CT22</f>
        <v/>
      </c>
      <c r="Y20" s="31" t="str">
        <f>'步驟1. 先填【114-1申請總表】第8列之B欄至CN欄'!CU22</f>
        <v/>
      </c>
      <c r="Z20" s="31" t="str">
        <f>'步驟1. 先填【114-1申請總表】第8列之B欄至CN欄'!CV22</f>
        <v/>
      </c>
      <c r="AA20" s="31" t="str">
        <f>'步驟1. 先填【114-1申請總表】第8列之B欄至CN欄'!CW22</f>
        <v/>
      </c>
      <c r="AB20" s="31" t="str">
        <f>'步驟1. 先填【114-1申請總表】第8列之B欄至CN欄'!CX22</f>
        <v/>
      </c>
      <c r="AC20" s="35" t="str">
        <f>'步驟1. 先填【114-1申請總表】第8列之B欄至CN欄'!CY22</f>
        <v/>
      </c>
      <c r="AD20" s="31" t="str">
        <f>'步驟1. 先填【114-1申請總表】第8列之B欄至CN欄'!CZ22</f>
        <v/>
      </c>
      <c r="AE20" s="32"/>
    </row>
    <row r="21" spans="1:31" s="33" customFormat="1" ht="79.95" customHeight="1">
      <c r="A21" s="28" t="str">
        <f>'步驟1. 先填【114-1申請總表】第8列之B欄至CN欄'!A23</f>
        <v>114學年度第一學期</v>
      </c>
      <c r="B21" s="27">
        <f>'步驟1. 先填【114-1申請總表】第8列之B欄至CN欄'!B23</f>
        <v>0</v>
      </c>
      <c r="C21" s="28">
        <f>'步驟1. 先填【114-1申請總表】第8列之B欄至CN欄'!C23</f>
        <v>0</v>
      </c>
      <c r="D21" s="43" t="s">
        <v>19</v>
      </c>
      <c r="E21" s="29">
        <f>'步驟1. 先填【114-1申請總表】第8列之B欄至CN欄'!E23</f>
        <v>0</v>
      </c>
      <c r="F21" s="29">
        <f>'步驟1. 先填【114-1申請總表】第8列之B欄至CN欄'!F23</f>
        <v>0</v>
      </c>
      <c r="G21" s="29">
        <f>'步驟1. 先填【114-1申請總表】第8列之B欄至CN欄'!G23</f>
        <v>0</v>
      </c>
      <c r="H21" s="29">
        <f>'步驟1. 先填【114-1申請總表】第8列之B欄至CN欄'!H23</f>
        <v>0</v>
      </c>
      <c r="I21" s="45">
        <f>'步驟1. 先填【114-1申請總表】第8列之B欄至CN欄'!I23</f>
        <v>0</v>
      </c>
      <c r="J21" s="29">
        <f>'步驟1. 先填【114-1申請總表】第8列之B欄至CN欄'!J23</f>
        <v>0</v>
      </c>
      <c r="K21" s="29">
        <f>'步驟1. 先填【114-1申請總表】第8列之B欄至CN欄'!K23</f>
        <v>0</v>
      </c>
      <c r="L21" s="29">
        <f>'步驟1. 先填【114-1申請總表】第8列之B欄至CN欄'!L23</f>
        <v>0</v>
      </c>
      <c r="M21" s="30">
        <f>'步驟1. 先填【114-1申請總表】第8列之B欄至CN欄'!M23</f>
        <v>0</v>
      </c>
      <c r="N21" s="29">
        <f>'步驟1. 先填【114-1申請總表】第8列之B欄至CN欄'!N23</f>
        <v>0</v>
      </c>
      <c r="O21" s="29" t="str">
        <f>'步驟1. 先填【114-1申請總表】第8列之B欄至CN欄'!O23</f>
        <v>XX縣XX鄉XX村XX鄰XX路XX號XX樓</v>
      </c>
      <c r="P21" s="29">
        <f>'步驟1. 先填【114-1申請總表】第8列之B欄至CN欄'!CL23</f>
        <v>0</v>
      </c>
      <c r="Q21" s="29">
        <f>'步驟1. 先填【114-1申請總表】第8列之B欄至CN欄'!CM23</f>
        <v>0</v>
      </c>
      <c r="R21" s="29">
        <f>'步驟1. 先填【114-1申請總表】第8列之B欄至CN欄'!CO23</f>
        <v>0</v>
      </c>
      <c r="S21" s="29" t="str">
        <f>'步驟1. 先填【114-1申請總表】第8列之B欄至CN欄'!CP23</f>
        <v>7000021</v>
      </c>
      <c r="T21" s="29">
        <f>'步驟1. 先填【114-1申請總表】第8列之B欄至CN欄'!CN23</f>
        <v>0</v>
      </c>
      <c r="U21" s="31" t="str">
        <f>'步驟1. 先填【114-1申請總表】第8列之B欄至CN欄'!CQ23</f>
        <v/>
      </c>
      <c r="V21" s="31" t="str">
        <f>'步驟1. 先填【114-1申請總表】第8列之B欄至CN欄'!CR23</f>
        <v/>
      </c>
      <c r="W21" s="31">
        <f>'步驟1. 先填【114-1申請總表】第8列之B欄至CN欄'!CS23</f>
        <v>0</v>
      </c>
      <c r="X21" s="31" t="str">
        <f>'步驟1. 先填【114-1申請總表】第8列之B欄至CN欄'!CT23</f>
        <v/>
      </c>
      <c r="Y21" s="31" t="str">
        <f>'步驟1. 先填【114-1申請總表】第8列之B欄至CN欄'!CU23</f>
        <v/>
      </c>
      <c r="Z21" s="31" t="str">
        <f>'步驟1. 先填【114-1申請總表】第8列之B欄至CN欄'!CV23</f>
        <v/>
      </c>
      <c r="AA21" s="31" t="str">
        <f>'步驟1. 先填【114-1申請總表】第8列之B欄至CN欄'!CW23</f>
        <v/>
      </c>
      <c r="AB21" s="31" t="str">
        <f>'步驟1. 先填【114-1申請總表】第8列之B欄至CN欄'!CX23</f>
        <v/>
      </c>
      <c r="AC21" s="35" t="str">
        <f>'步驟1. 先填【114-1申請總表】第8列之B欄至CN欄'!CY23</f>
        <v/>
      </c>
      <c r="AD21" s="31" t="str">
        <f>'步驟1. 先填【114-1申請總表】第8列之B欄至CN欄'!CZ23</f>
        <v/>
      </c>
      <c r="AE21" s="32"/>
    </row>
    <row r="22" spans="1:31" s="33" customFormat="1" ht="79.95" customHeight="1">
      <c r="A22" s="28" t="str">
        <f>'步驟1. 先填【114-1申請總表】第8列之B欄至CN欄'!A24</f>
        <v>114學年度第一學期</v>
      </c>
      <c r="B22" s="27">
        <f>'步驟1. 先填【114-1申請總表】第8列之B欄至CN欄'!B24</f>
        <v>0</v>
      </c>
      <c r="C22" s="28">
        <f>'步驟1. 先填【114-1申請總表】第8列之B欄至CN欄'!C24</f>
        <v>0</v>
      </c>
      <c r="D22" s="43" t="s">
        <v>20</v>
      </c>
      <c r="E22" s="29">
        <f>'步驟1. 先填【114-1申請總表】第8列之B欄至CN欄'!E24</f>
        <v>0</v>
      </c>
      <c r="F22" s="29">
        <f>'步驟1. 先填【114-1申請總表】第8列之B欄至CN欄'!F24</f>
        <v>0</v>
      </c>
      <c r="G22" s="29">
        <f>'步驟1. 先填【114-1申請總表】第8列之B欄至CN欄'!G24</f>
        <v>0</v>
      </c>
      <c r="H22" s="29">
        <f>'步驟1. 先填【114-1申請總表】第8列之B欄至CN欄'!H24</f>
        <v>0</v>
      </c>
      <c r="I22" s="45">
        <f>'步驟1. 先填【114-1申請總表】第8列之B欄至CN欄'!I24</f>
        <v>0</v>
      </c>
      <c r="J22" s="29">
        <f>'步驟1. 先填【114-1申請總表】第8列之B欄至CN欄'!J24</f>
        <v>0</v>
      </c>
      <c r="K22" s="29">
        <f>'步驟1. 先填【114-1申請總表】第8列之B欄至CN欄'!K24</f>
        <v>0</v>
      </c>
      <c r="L22" s="29">
        <f>'步驟1. 先填【114-1申請總表】第8列之B欄至CN欄'!L24</f>
        <v>0</v>
      </c>
      <c r="M22" s="30">
        <f>'步驟1. 先填【114-1申請總表】第8列之B欄至CN欄'!M24</f>
        <v>0</v>
      </c>
      <c r="N22" s="29">
        <f>'步驟1. 先填【114-1申請總表】第8列之B欄至CN欄'!N24</f>
        <v>0</v>
      </c>
      <c r="O22" s="29" t="str">
        <f>'步驟1. 先填【114-1申請總表】第8列之B欄至CN欄'!O24</f>
        <v>XX縣XX鄉XX村XX鄰XX路XX號XX樓</v>
      </c>
      <c r="P22" s="29">
        <f>'步驟1. 先填【114-1申請總表】第8列之B欄至CN欄'!CL24</f>
        <v>0</v>
      </c>
      <c r="Q22" s="29">
        <f>'步驟1. 先填【114-1申請總表】第8列之B欄至CN欄'!CM24</f>
        <v>0</v>
      </c>
      <c r="R22" s="29">
        <f>'步驟1. 先填【114-1申請總表】第8列之B欄至CN欄'!CO24</f>
        <v>0</v>
      </c>
      <c r="S22" s="29" t="str">
        <f>'步驟1. 先填【114-1申請總表】第8列之B欄至CN欄'!CP24</f>
        <v>7000021</v>
      </c>
      <c r="T22" s="29">
        <f>'步驟1. 先填【114-1申請總表】第8列之B欄至CN欄'!CN24</f>
        <v>0</v>
      </c>
      <c r="U22" s="31" t="str">
        <f>'步驟1. 先填【114-1申請總表】第8列之B欄至CN欄'!CQ24</f>
        <v/>
      </c>
      <c r="V22" s="31" t="str">
        <f>'步驟1. 先填【114-1申請總表】第8列之B欄至CN欄'!CR24</f>
        <v/>
      </c>
      <c r="W22" s="31">
        <f>'步驟1. 先填【114-1申請總表】第8列之B欄至CN欄'!CS24</f>
        <v>0</v>
      </c>
      <c r="X22" s="31" t="str">
        <f>'步驟1. 先填【114-1申請總表】第8列之B欄至CN欄'!CT24</f>
        <v/>
      </c>
      <c r="Y22" s="31" t="str">
        <f>'步驟1. 先填【114-1申請總表】第8列之B欄至CN欄'!CU24</f>
        <v/>
      </c>
      <c r="Z22" s="31" t="str">
        <f>'步驟1. 先填【114-1申請總表】第8列之B欄至CN欄'!CV24</f>
        <v/>
      </c>
      <c r="AA22" s="31" t="str">
        <f>'步驟1. 先填【114-1申請總表】第8列之B欄至CN欄'!CW24</f>
        <v/>
      </c>
      <c r="AB22" s="31" t="str">
        <f>'步驟1. 先填【114-1申請總表】第8列之B欄至CN欄'!CX24</f>
        <v/>
      </c>
      <c r="AC22" s="35" t="str">
        <f>'步驟1. 先填【114-1申請總表】第8列之B欄至CN欄'!CY24</f>
        <v/>
      </c>
      <c r="AD22" s="31" t="str">
        <f>'步驟1. 先填【114-1申請總表】第8列之B欄至CN欄'!CZ24</f>
        <v/>
      </c>
      <c r="AE22" s="32"/>
    </row>
    <row r="23" spans="1:31" s="33" customFormat="1" ht="79.95" customHeight="1">
      <c r="A23" s="28" t="str">
        <f>'步驟1. 先填【114-1申請總表】第8列之B欄至CN欄'!A25</f>
        <v>114學年度第一學期</v>
      </c>
      <c r="B23" s="27">
        <f>'步驟1. 先填【114-1申請總表】第8列之B欄至CN欄'!B25</f>
        <v>0</v>
      </c>
      <c r="C23" s="28">
        <f>'步驟1. 先填【114-1申請總表】第8列之B欄至CN欄'!C25</f>
        <v>0</v>
      </c>
      <c r="D23" s="43" t="s">
        <v>21</v>
      </c>
      <c r="E23" s="29">
        <f>'步驟1. 先填【114-1申請總表】第8列之B欄至CN欄'!E25</f>
        <v>0</v>
      </c>
      <c r="F23" s="29">
        <f>'步驟1. 先填【114-1申請總表】第8列之B欄至CN欄'!F25</f>
        <v>0</v>
      </c>
      <c r="G23" s="29">
        <f>'步驟1. 先填【114-1申請總表】第8列之B欄至CN欄'!G25</f>
        <v>0</v>
      </c>
      <c r="H23" s="29">
        <f>'步驟1. 先填【114-1申請總表】第8列之B欄至CN欄'!H25</f>
        <v>0</v>
      </c>
      <c r="I23" s="45">
        <f>'步驟1. 先填【114-1申請總表】第8列之B欄至CN欄'!I25</f>
        <v>0</v>
      </c>
      <c r="J23" s="29">
        <f>'步驟1. 先填【114-1申請總表】第8列之B欄至CN欄'!J25</f>
        <v>0</v>
      </c>
      <c r="K23" s="29">
        <f>'步驟1. 先填【114-1申請總表】第8列之B欄至CN欄'!K25</f>
        <v>0</v>
      </c>
      <c r="L23" s="29">
        <f>'步驟1. 先填【114-1申請總表】第8列之B欄至CN欄'!L25</f>
        <v>0</v>
      </c>
      <c r="M23" s="30">
        <f>'步驟1. 先填【114-1申請總表】第8列之B欄至CN欄'!M25</f>
        <v>0</v>
      </c>
      <c r="N23" s="29">
        <f>'步驟1. 先填【114-1申請總表】第8列之B欄至CN欄'!N25</f>
        <v>0</v>
      </c>
      <c r="O23" s="29" t="str">
        <f>'步驟1. 先填【114-1申請總表】第8列之B欄至CN欄'!O25</f>
        <v>XX縣XX鄉XX村XX鄰XX路XX號XX樓</v>
      </c>
      <c r="P23" s="29">
        <f>'步驟1. 先填【114-1申請總表】第8列之B欄至CN欄'!CL25</f>
        <v>0</v>
      </c>
      <c r="Q23" s="29">
        <f>'步驟1. 先填【114-1申請總表】第8列之B欄至CN欄'!CM25</f>
        <v>0</v>
      </c>
      <c r="R23" s="29">
        <f>'步驟1. 先填【114-1申請總表】第8列之B欄至CN欄'!CO25</f>
        <v>0</v>
      </c>
      <c r="S23" s="29" t="str">
        <f>'步驟1. 先填【114-1申請總表】第8列之B欄至CN欄'!CP25</f>
        <v>7000021</v>
      </c>
      <c r="T23" s="29">
        <f>'步驟1. 先填【114-1申請總表】第8列之B欄至CN欄'!CN25</f>
        <v>0</v>
      </c>
      <c r="U23" s="31" t="str">
        <f>'步驟1. 先填【114-1申請總表】第8列之B欄至CN欄'!CQ25</f>
        <v/>
      </c>
      <c r="V23" s="31" t="str">
        <f>'步驟1. 先填【114-1申請總表】第8列之B欄至CN欄'!CR25</f>
        <v/>
      </c>
      <c r="W23" s="31">
        <f>'步驟1. 先填【114-1申請總表】第8列之B欄至CN欄'!CS25</f>
        <v>0</v>
      </c>
      <c r="X23" s="31" t="str">
        <f>'步驟1. 先填【114-1申請總表】第8列之B欄至CN欄'!CT25</f>
        <v/>
      </c>
      <c r="Y23" s="31" t="str">
        <f>'步驟1. 先填【114-1申請總表】第8列之B欄至CN欄'!CU25</f>
        <v/>
      </c>
      <c r="Z23" s="31" t="str">
        <f>'步驟1. 先填【114-1申請總表】第8列之B欄至CN欄'!CV25</f>
        <v/>
      </c>
      <c r="AA23" s="31" t="str">
        <f>'步驟1. 先填【114-1申請總表】第8列之B欄至CN欄'!CW25</f>
        <v/>
      </c>
      <c r="AB23" s="31" t="str">
        <f>'步驟1. 先填【114-1申請總表】第8列之B欄至CN欄'!CX25</f>
        <v/>
      </c>
      <c r="AC23" s="35" t="str">
        <f>'步驟1. 先填【114-1申請總表】第8列之B欄至CN欄'!CY25</f>
        <v/>
      </c>
      <c r="AD23" s="31" t="str">
        <f>'步驟1. 先填【114-1申請總表】第8列之B欄至CN欄'!CZ25</f>
        <v/>
      </c>
      <c r="AE23" s="32"/>
    </row>
    <row r="24" spans="1:31" s="33" customFormat="1" ht="79.95" customHeight="1">
      <c r="A24" s="28" t="str">
        <f>'步驟1. 先填【114-1申請總表】第8列之B欄至CN欄'!A26</f>
        <v>114學年度第一學期</v>
      </c>
      <c r="B24" s="27">
        <f>'步驟1. 先填【114-1申請總表】第8列之B欄至CN欄'!B26</f>
        <v>0</v>
      </c>
      <c r="C24" s="28">
        <f>'步驟1. 先填【114-1申請總表】第8列之B欄至CN欄'!C26</f>
        <v>0</v>
      </c>
      <c r="D24" s="43" t="s">
        <v>22</v>
      </c>
      <c r="E24" s="29">
        <f>'步驟1. 先填【114-1申請總表】第8列之B欄至CN欄'!E26</f>
        <v>0</v>
      </c>
      <c r="F24" s="29">
        <f>'步驟1. 先填【114-1申請總表】第8列之B欄至CN欄'!F26</f>
        <v>0</v>
      </c>
      <c r="G24" s="29">
        <f>'步驟1. 先填【114-1申請總表】第8列之B欄至CN欄'!G26</f>
        <v>0</v>
      </c>
      <c r="H24" s="29">
        <f>'步驟1. 先填【114-1申請總表】第8列之B欄至CN欄'!H26</f>
        <v>0</v>
      </c>
      <c r="I24" s="45">
        <f>'步驟1. 先填【114-1申請總表】第8列之B欄至CN欄'!I26</f>
        <v>0</v>
      </c>
      <c r="J24" s="29">
        <f>'步驟1. 先填【114-1申請總表】第8列之B欄至CN欄'!J26</f>
        <v>0</v>
      </c>
      <c r="K24" s="29">
        <f>'步驟1. 先填【114-1申請總表】第8列之B欄至CN欄'!K26</f>
        <v>0</v>
      </c>
      <c r="L24" s="29">
        <f>'步驟1. 先填【114-1申請總表】第8列之B欄至CN欄'!L26</f>
        <v>0</v>
      </c>
      <c r="M24" s="30">
        <f>'步驟1. 先填【114-1申請總表】第8列之B欄至CN欄'!M26</f>
        <v>0</v>
      </c>
      <c r="N24" s="29">
        <f>'步驟1. 先填【114-1申請總表】第8列之B欄至CN欄'!N26</f>
        <v>0</v>
      </c>
      <c r="O24" s="29" t="str">
        <f>'步驟1. 先填【114-1申請總表】第8列之B欄至CN欄'!O26</f>
        <v>XX縣XX鄉XX村XX鄰XX路XX號XX樓</v>
      </c>
      <c r="P24" s="29">
        <f>'步驟1. 先填【114-1申請總表】第8列之B欄至CN欄'!CL26</f>
        <v>0</v>
      </c>
      <c r="Q24" s="29">
        <f>'步驟1. 先填【114-1申請總表】第8列之B欄至CN欄'!CM26</f>
        <v>0</v>
      </c>
      <c r="R24" s="29">
        <f>'步驟1. 先填【114-1申請總表】第8列之B欄至CN欄'!CO26</f>
        <v>0</v>
      </c>
      <c r="S24" s="29" t="str">
        <f>'步驟1. 先填【114-1申請總表】第8列之B欄至CN欄'!CP26</f>
        <v>7000021</v>
      </c>
      <c r="T24" s="29">
        <f>'步驟1. 先填【114-1申請總表】第8列之B欄至CN欄'!CN26</f>
        <v>0</v>
      </c>
      <c r="U24" s="31" t="str">
        <f>'步驟1. 先填【114-1申請總表】第8列之B欄至CN欄'!CQ26</f>
        <v/>
      </c>
      <c r="V24" s="31" t="str">
        <f>'步驟1. 先填【114-1申請總表】第8列之B欄至CN欄'!CR26</f>
        <v/>
      </c>
      <c r="W24" s="31">
        <f>'步驟1. 先填【114-1申請總表】第8列之B欄至CN欄'!CS26</f>
        <v>0</v>
      </c>
      <c r="X24" s="31" t="str">
        <f>'步驟1. 先填【114-1申請總表】第8列之B欄至CN欄'!CT26</f>
        <v/>
      </c>
      <c r="Y24" s="31" t="str">
        <f>'步驟1. 先填【114-1申請總表】第8列之B欄至CN欄'!CU26</f>
        <v/>
      </c>
      <c r="Z24" s="31" t="str">
        <f>'步驟1. 先填【114-1申請總表】第8列之B欄至CN欄'!CV26</f>
        <v/>
      </c>
      <c r="AA24" s="31" t="str">
        <f>'步驟1. 先填【114-1申請總表】第8列之B欄至CN欄'!CW26</f>
        <v/>
      </c>
      <c r="AB24" s="31" t="str">
        <f>'步驟1. 先填【114-1申請總表】第8列之B欄至CN欄'!CX26</f>
        <v/>
      </c>
      <c r="AC24" s="35" t="str">
        <f>'步驟1. 先填【114-1申請總表】第8列之B欄至CN欄'!CY26</f>
        <v/>
      </c>
      <c r="AD24" s="31" t="str">
        <f>'步驟1. 先填【114-1申請總表】第8列之B欄至CN欄'!CZ26</f>
        <v/>
      </c>
      <c r="AE24" s="32"/>
    </row>
    <row r="25" spans="1:31" s="17" customFormat="1" ht="79.95" customHeight="1">
      <c r="A25" s="28" t="str">
        <f>'步驟1. 先填【114-1申請總表】第8列之B欄至CN欄'!A27</f>
        <v>114學年度第一學期</v>
      </c>
      <c r="B25" s="27">
        <f>'步驟1. 先填【114-1申請總表】第8列之B欄至CN欄'!B27</f>
        <v>0</v>
      </c>
      <c r="C25" s="28">
        <f>'步驟1. 先填【114-1申請總表】第8列之B欄至CN欄'!C27</f>
        <v>0</v>
      </c>
      <c r="D25" s="43" t="s">
        <v>23</v>
      </c>
      <c r="E25" s="29">
        <f>'步驟1. 先填【114-1申請總表】第8列之B欄至CN欄'!E27</f>
        <v>0</v>
      </c>
      <c r="F25" s="29">
        <f>'步驟1. 先填【114-1申請總表】第8列之B欄至CN欄'!F27</f>
        <v>0</v>
      </c>
      <c r="G25" s="29">
        <f>'步驟1. 先填【114-1申請總表】第8列之B欄至CN欄'!G27</f>
        <v>0</v>
      </c>
      <c r="H25" s="29">
        <f>'步驟1. 先填【114-1申請總表】第8列之B欄至CN欄'!H27</f>
        <v>0</v>
      </c>
      <c r="I25" s="45">
        <f>'步驟1. 先填【114-1申請總表】第8列之B欄至CN欄'!I27</f>
        <v>0</v>
      </c>
      <c r="J25" s="29">
        <f>'步驟1. 先填【114-1申請總表】第8列之B欄至CN欄'!J27</f>
        <v>0</v>
      </c>
      <c r="K25" s="29">
        <f>'步驟1. 先填【114-1申請總表】第8列之B欄至CN欄'!K27</f>
        <v>0</v>
      </c>
      <c r="L25" s="29">
        <f>'步驟1. 先填【114-1申請總表】第8列之B欄至CN欄'!L27</f>
        <v>0</v>
      </c>
      <c r="M25" s="30">
        <f>'步驟1. 先填【114-1申請總表】第8列之B欄至CN欄'!M27</f>
        <v>0</v>
      </c>
      <c r="N25" s="29">
        <f>'步驟1. 先填【114-1申請總表】第8列之B欄至CN欄'!N27</f>
        <v>0</v>
      </c>
      <c r="O25" s="29" t="str">
        <f>'步驟1. 先填【114-1申請總表】第8列之B欄至CN欄'!O27</f>
        <v>XX縣XX鄉XX村XX鄰XX路XX號XX樓</v>
      </c>
      <c r="P25" s="29">
        <f>'步驟1. 先填【114-1申請總表】第8列之B欄至CN欄'!CL27</f>
        <v>0</v>
      </c>
      <c r="Q25" s="29">
        <f>'步驟1. 先填【114-1申請總表】第8列之B欄至CN欄'!CM27</f>
        <v>0</v>
      </c>
      <c r="R25" s="29">
        <f>'步驟1. 先填【114-1申請總表】第8列之B欄至CN欄'!CO27</f>
        <v>0</v>
      </c>
      <c r="S25" s="29" t="str">
        <f>'步驟1. 先填【114-1申請總表】第8列之B欄至CN欄'!CP27</f>
        <v>7000021</v>
      </c>
      <c r="T25" s="29">
        <f>'步驟1. 先填【114-1申請總表】第8列之B欄至CN欄'!CN27</f>
        <v>0</v>
      </c>
      <c r="U25" s="31" t="str">
        <f>'步驟1. 先填【114-1申請總表】第8列之B欄至CN欄'!CQ27</f>
        <v/>
      </c>
      <c r="V25" s="31" t="str">
        <f>'步驟1. 先填【114-1申請總表】第8列之B欄至CN欄'!CR27</f>
        <v/>
      </c>
      <c r="W25" s="31">
        <f>'步驟1. 先填【114-1申請總表】第8列之B欄至CN欄'!CS27</f>
        <v>0</v>
      </c>
      <c r="X25" s="31" t="str">
        <f>'步驟1. 先填【114-1申請總表】第8列之B欄至CN欄'!CT27</f>
        <v/>
      </c>
      <c r="Y25" s="31" t="str">
        <f>'步驟1. 先填【114-1申請總表】第8列之B欄至CN欄'!CU27</f>
        <v/>
      </c>
      <c r="Z25" s="31" t="str">
        <f>'步驟1. 先填【114-1申請總表】第8列之B欄至CN欄'!CV27</f>
        <v/>
      </c>
      <c r="AA25" s="31" t="str">
        <f>'步驟1. 先填【114-1申請總表】第8列之B欄至CN欄'!CW27</f>
        <v/>
      </c>
      <c r="AB25" s="31" t="str">
        <f>'步驟1. 先填【114-1申請總表】第8列之B欄至CN欄'!CX27</f>
        <v/>
      </c>
      <c r="AC25" s="35" t="str">
        <f>'步驟1. 先填【114-1申請總表】第8列之B欄至CN欄'!CY27</f>
        <v/>
      </c>
      <c r="AD25" s="31" t="str">
        <f>'步驟1. 先填【114-1申請總表】第8列之B欄至CN欄'!CZ27</f>
        <v/>
      </c>
      <c r="AE25" s="34"/>
    </row>
    <row r="26" spans="1:31" s="17" customFormat="1" ht="79.95" customHeight="1">
      <c r="A26" s="28" t="str">
        <f>'步驟1. 先填【114-1申請總表】第8列之B欄至CN欄'!A28</f>
        <v>114學年度第一學期</v>
      </c>
      <c r="B26" s="27">
        <f>'步驟1. 先填【114-1申請總表】第8列之B欄至CN欄'!B28</f>
        <v>0</v>
      </c>
      <c r="C26" s="28">
        <f>'步驟1. 先填【114-1申請總表】第8列之B欄至CN欄'!C28</f>
        <v>0</v>
      </c>
      <c r="D26" s="43" t="s">
        <v>24</v>
      </c>
      <c r="E26" s="29">
        <f>'步驟1. 先填【114-1申請總表】第8列之B欄至CN欄'!E28</f>
        <v>0</v>
      </c>
      <c r="F26" s="29">
        <f>'步驟1. 先填【114-1申請總表】第8列之B欄至CN欄'!F28</f>
        <v>0</v>
      </c>
      <c r="G26" s="29">
        <f>'步驟1. 先填【114-1申請總表】第8列之B欄至CN欄'!G28</f>
        <v>0</v>
      </c>
      <c r="H26" s="29">
        <f>'步驟1. 先填【114-1申請總表】第8列之B欄至CN欄'!H28</f>
        <v>0</v>
      </c>
      <c r="I26" s="45">
        <f>'步驟1. 先填【114-1申請總表】第8列之B欄至CN欄'!I28</f>
        <v>0</v>
      </c>
      <c r="J26" s="29">
        <f>'步驟1. 先填【114-1申請總表】第8列之B欄至CN欄'!J28</f>
        <v>0</v>
      </c>
      <c r="K26" s="29">
        <f>'步驟1. 先填【114-1申請總表】第8列之B欄至CN欄'!K28</f>
        <v>0</v>
      </c>
      <c r="L26" s="29">
        <f>'步驟1. 先填【114-1申請總表】第8列之B欄至CN欄'!L28</f>
        <v>0</v>
      </c>
      <c r="M26" s="30">
        <f>'步驟1. 先填【114-1申請總表】第8列之B欄至CN欄'!M28</f>
        <v>0</v>
      </c>
      <c r="N26" s="29">
        <f>'步驟1. 先填【114-1申請總表】第8列之B欄至CN欄'!N28</f>
        <v>0</v>
      </c>
      <c r="O26" s="29" t="str">
        <f>'步驟1. 先填【114-1申請總表】第8列之B欄至CN欄'!O28</f>
        <v>XX縣XX鄉XX村XX鄰XX路XX號XX樓</v>
      </c>
      <c r="P26" s="29">
        <f>'步驟1. 先填【114-1申請總表】第8列之B欄至CN欄'!CL28</f>
        <v>0</v>
      </c>
      <c r="Q26" s="29">
        <f>'步驟1. 先填【114-1申請總表】第8列之B欄至CN欄'!CM28</f>
        <v>0</v>
      </c>
      <c r="R26" s="29">
        <f>'步驟1. 先填【114-1申請總表】第8列之B欄至CN欄'!CO28</f>
        <v>0</v>
      </c>
      <c r="S26" s="29" t="str">
        <f>'步驟1. 先填【114-1申請總表】第8列之B欄至CN欄'!CP28</f>
        <v>7000021</v>
      </c>
      <c r="T26" s="29">
        <f>'步驟1. 先填【114-1申請總表】第8列之B欄至CN欄'!CN28</f>
        <v>0</v>
      </c>
      <c r="U26" s="31" t="str">
        <f>'步驟1. 先填【114-1申請總表】第8列之B欄至CN欄'!CQ28</f>
        <v/>
      </c>
      <c r="V26" s="31" t="str">
        <f>'步驟1. 先填【114-1申請總表】第8列之B欄至CN欄'!CR28</f>
        <v/>
      </c>
      <c r="W26" s="31">
        <f>'步驟1. 先填【114-1申請總表】第8列之B欄至CN欄'!CS28</f>
        <v>0</v>
      </c>
      <c r="X26" s="31" t="str">
        <f>'步驟1. 先填【114-1申請總表】第8列之B欄至CN欄'!CT28</f>
        <v/>
      </c>
      <c r="Y26" s="31" t="str">
        <f>'步驟1. 先填【114-1申請總表】第8列之B欄至CN欄'!CU28</f>
        <v/>
      </c>
      <c r="Z26" s="31" t="str">
        <f>'步驟1. 先填【114-1申請總表】第8列之B欄至CN欄'!CV28</f>
        <v/>
      </c>
      <c r="AA26" s="31" t="str">
        <f>'步驟1. 先填【114-1申請總表】第8列之B欄至CN欄'!CW28</f>
        <v/>
      </c>
      <c r="AB26" s="31" t="str">
        <f>'步驟1. 先填【114-1申請總表】第8列之B欄至CN欄'!CX28</f>
        <v/>
      </c>
      <c r="AC26" s="35" t="str">
        <f>'步驟1. 先填【114-1申請總表】第8列之B欄至CN欄'!CY28</f>
        <v/>
      </c>
      <c r="AD26" s="31" t="str">
        <f>'步驟1. 先填【114-1申請總表】第8列之B欄至CN欄'!CZ28</f>
        <v/>
      </c>
      <c r="AE26" s="34"/>
    </row>
    <row r="27" spans="1:31" s="17" customFormat="1" ht="79.95" customHeight="1">
      <c r="A27" s="28" t="str">
        <f>'步驟1. 先填【114-1申請總表】第8列之B欄至CN欄'!A29</f>
        <v>114學年度第一學期</v>
      </c>
      <c r="B27" s="27">
        <f>'步驟1. 先填【114-1申請總表】第8列之B欄至CN欄'!B29</f>
        <v>0</v>
      </c>
      <c r="C27" s="28">
        <f>'步驟1. 先填【114-1申請總表】第8列之B欄至CN欄'!C29</f>
        <v>0</v>
      </c>
      <c r="D27" s="43" t="s">
        <v>25</v>
      </c>
      <c r="E27" s="29">
        <f>'步驟1. 先填【114-1申請總表】第8列之B欄至CN欄'!E29</f>
        <v>0</v>
      </c>
      <c r="F27" s="29">
        <f>'步驟1. 先填【114-1申請總表】第8列之B欄至CN欄'!F29</f>
        <v>0</v>
      </c>
      <c r="G27" s="29">
        <f>'步驟1. 先填【114-1申請總表】第8列之B欄至CN欄'!G29</f>
        <v>0</v>
      </c>
      <c r="H27" s="29">
        <f>'步驟1. 先填【114-1申請總表】第8列之B欄至CN欄'!H29</f>
        <v>0</v>
      </c>
      <c r="I27" s="45">
        <f>'步驟1. 先填【114-1申請總表】第8列之B欄至CN欄'!I29</f>
        <v>0</v>
      </c>
      <c r="J27" s="29">
        <f>'步驟1. 先填【114-1申請總表】第8列之B欄至CN欄'!J29</f>
        <v>0</v>
      </c>
      <c r="K27" s="29">
        <f>'步驟1. 先填【114-1申請總表】第8列之B欄至CN欄'!K29</f>
        <v>0</v>
      </c>
      <c r="L27" s="29">
        <f>'步驟1. 先填【114-1申請總表】第8列之B欄至CN欄'!L29</f>
        <v>0</v>
      </c>
      <c r="M27" s="30">
        <f>'步驟1. 先填【114-1申請總表】第8列之B欄至CN欄'!M29</f>
        <v>0</v>
      </c>
      <c r="N27" s="29">
        <f>'步驟1. 先填【114-1申請總表】第8列之B欄至CN欄'!N29</f>
        <v>0</v>
      </c>
      <c r="O27" s="29" t="str">
        <f>'步驟1. 先填【114-1申請總表】第8列之B欄至CN欄'!O29</f>
        <v>XX縣XX鄉XX村XX鄰XX路XX號XX樓</v>
      </c>
      <c r="P27" s="29">
        <f>'步驟1. 先填【114-1申請總表】第8列之B欄至CN欄'!CL29</f>
        <v>0</v>
      </c>
      <c r="Q27" s="29">
        <f>'步驟1. 先填【114-1申請總表】第8列之B欄至CN欄'!CM29</f>
        <v>0</v>
      </c>
      <c r="R27" s="29">
        <f>'步驟1. 先填【114-1申請總表】第8列之B欄至CN欄'!CO29</f>
        <v>0</v>
      </c>
      <c r="S27" s="29" t="str">
        <f>'步驟1. 先填【114-1申請總表】第8列之B欄至CN欄'!CP29</f>
        <v>7000021</v>
      </c>
      <c r="T27" s="29">
        <f>'步驟1. 先填【114-1申請總表】第8列之B欄至CN欄'!CN29</f>
        <v>0</v>
      </c>
      <c r="U27" s="31" t="str">
        <f>'步驟1. 先填【114-1申請總表】第8列之B欄至CN欄'!CQ29</f>
        <v/>
      </c>
      <c r="V27" s="31" t="str">
        <f>'步驟1. 先填【114-1申請總表】第8列之B欄至CN欄'!CR29</f>
        <v/>
      </c>
      <c r="W27" s="31">
        <f>'步驟1. 先填【114-1申請總表】第8列之B欄至CN欄'!CS29</f>
        <v>0</v>
      </c>
      <c r="X27" s="31" t="str">
        <f>'步驟1. 先填【114-1申請總表】第8列之B欄至CN欄'!CT29</f>
        <v/>
      </c>
      <c r="Y27" s="31" t="str">
        <f>'步驟1. 先填【114-1申請總表】第8列之B欄至CN欄'!CU29</f>
        <v/>
      </c>
      <c r="Z27" s="31" t="str">
        <f>'步驟1. 先填【114-1申請總表】第8列之B欄至CN欄'!CV29</f>
        <v/>
      </c>
      <c r="AA27" s="31" t="str">
        <f>'步驟1. 先填【114-1申請總表】第8列之B欄至CN欄'!CW29</f>
        <v/>
      </c>
      <c r="AB27" s="31" t="str">
        <f>'步驟1. 先填【114-1申請總表】第8列之B欄至CN欄'!CX29</f>
        <v/>
      </c>
      <c r="AC27" s="35" t="str">
        <f>'步驟1. 先填【114-1申請總表】第8列之B欄至CN欄'!CY29</f>
        <v/>
      </c>
      <c r="AD27" s="31" t="str">
        <f>'步驟1. 先填【114-1申請總表】第8列之B欄至CN欄'!CZ29</f>
        <v/>
      </c>
      <c r="AE27" s="34"/>
    </row>
    <row r="28" spans="1:31" s="17" customFormat="1" ht="79.95" customHeight="1">
      <c r="A28" s="28" t="str">
        <f>'步驟1. 先填【114-1申請總表】第8列之B欄至CN欄'!A30</f>
        <v>114學年度第一學期</v>
      </c>
      <c r="B28" s="27">
        <f>'步驟1. 先填【114-1申請總表】第8列之B欄至CN欄'!B30</f>
        <v>0</v>
      </c>
      <c r="C28" s="28">
        <f>'步驟1. 先填【114-1申請總表】第8列之B欄至CN欄'!C30</f>
        <v>0</v>
      </c>
      <c r="D28" s="43" t="s">
        <v>26</v>
      </c>
      <c r="E28" s="29">
        <f>'步驟1. 先填【114-1申請總表】第8列之B欄至CN欄'!E30</f>
        <v>0</v>
      </c>
      <c r="F28" s="29">
        <f>'步驟1. 先填【114-1申請總表】第8列之B欄至CN欄'!F30</f>
        <v>0</v>
      </c>
      <c r="G28" s="29">
        <f>'步驟1. 先填【114-1申請總表】第8列之B欄至CN欄'!G30</f>
        <v>0</v>
      </c>
      <c r="H28" s="29">
        <f>'步驟1. 先填【114-1申請總表】第8列之B欄至CN欄'!H30</f>
        <v>0</v>
      </c>
      <c r="I28" s="45">
        <f>'步驟1. 先填【114-1申請總表】第8列之B欄至CN欄'!I30</f>
        <v>0</v>
      </c>
      <c r="J28" s="29">
        <f>'步驟1. 先填【114-1申請總表】第8列之B欄至CN欄'!J30</f>
        <v>0</v>
      </c>
      <c r="K28" s="29">
        <f>'步驟1. 先填【114-1申請總表】第8列之B欄至CN欄'!K30</f>
        <v>0</v>
      </c>
      <c r="L28" s="29">
        <f>'步驟1. 先填【114-1申請總表】第8列之B欄至CN欄'!L30</f>
        <v>0</v>
      </c>
      <c r="M28" s="30">
        <f>'步驟1. 先填【114-1申請總表】第8列之B欄至CN欄'!M30</f>
        <v>0</v>
      </c>
      <c r="N28" s="29">
        <f>'步驟1. 先填【114-1申請總表】第8列之B欄至CN欄'!N30</f>
        <v>0</v>
      </c>
      <c r="O28" s="29" t="str">
        <f>'步驟1. 先填【114-1申請總表】第8列之B欄至CN欄'!O30</f>
        <v>XX縣XX鄉XX村XX鄰XX路XX號XX樓</v>
      </c>
      <c r="P28" s="29">
        <f>'步驟1. 先填【114-1申請總表】第8列之B欄至CN欄'!CL30</f>
        <v>0</v>
      </c>
      <c r="Q28" s="29">
        <f>'步驟1. 先填【114-1申請總表】第8列之B欄至CN欄'!CM30</f>
        <v>0</v>
      </c>
      <c r="R28" s="29">
        <f>'步驟1. 先填【114-1申請總表】第8列之B欄至CN欄'!CO30</f>
        <v>0</v>
      </c>
      <c r="S28" s="29" t="str">
        <f>'步驟1. 先填【114-1申請總表】第8列之B欄至CN欄'!CP30</f>
        <v>7000021</v>
      </c>
      <c r="T28" s="29">
        <f>'步驟1. 先填【114-1申請總表】第8列之B欄至CN欄'!CN30</f>
        <v>0</v>
      </c>
      <c r="U28" s="31" t="str">
        <f>'步驟1. 先填【114-1申請總表】第8列之B欄至CN欄'!CQ30</f>
        <v/>
      </c>
      <c r="V28" s="31" t="str">
        <f>'步驟1. 先填【114-1申請總表】第8列之B欄至CN欄'!CR30</f>
        <v/>
      </c>
      <c r="W28" s="31">
        <f>'步驟1. 先填【114-1申請總表】第8列之B欄至CN欄'!CS30</f>
        <v>0</v>
      </c>
      <c r="X28" s="31" t="str">
        <f>'步驟1. 先填【114-1申請總表】第8列之B欄至CN欄'!CT30</f>
        <v/>
      </c>
      <c r="Y28" s="31" t="str">
        <f>'步驟1. 先填【114-1申請總表】第8列之B欄至CN欄'!CU30</f>
        <v/>
      </c>
      <c r="Z28" s="31" t="str">
        <f>'步驟1. 先填【114-1申請總表】第8列之B欄至CN欄'!CV30</f>
        <v/>
      </c>
      <c r="AA28" s="31" t="str">
        <f>'步驟1. 先填【114-1申請總表】第8列之B欄至CN欄'!CW30</f>
        <v/>
      </c>
      <c r="AB28" s="31" t="str">
        <f>'步驟1. 先填【114-1申請總表】第8列之B欄至CN欄'!CX30</f>
        <v/>
      </c>
      <c r="AC28" s="35" t="str">
        <f>'步驟1. 先填【114-1申請總表】第8列之B欄至CN欄'!CY30</f>
        <v/>
      </c>
      <c r="AD28" s="31" t="str">
        <f>'步驟1. 先填【114-1申請總表】第8列之B欄至CN欄'!CZ30</f>
        <v/>
      </c>
      <c r="AE28" s="34"/>
    </row>
    <row r="29" spans="1:31" s="17" customFormat="1" ht="79.95" customHeight="1">
      <c r="A29" s="28" t="str">
        <f>'步驟1. 先填【114-1申請總表】第8列之B欄至CN欄'!A31</f>
        <v>114學年度第一學期</v>
      </c>
      <c r="B29" s="27">
        <f>'步驟1. 先填【114-1申請總表】第8列之B欄至CN欄'!B31</f>
        <v>0</v>
      </c>
      <c r="C29" s="28">
        <f>'步驟1. 先填【114-1申請總表】第8列之B欄至CN欄'!C31</f>
        <v>0</v>
      </c>
      <c r="D29" s="43" t="s">
        <v>27</v>
      </c>
      <c r="E29" s="29">
        <f>'步驟1. 先填【114-1申請總表】第8列之B欄至CN欄'!E31</f>
        <v>0</v>
      </c>
      <c r="F29" s="29">
        <f>'步驟1. 先填【114-1申請總表】第8列之B欄至CN欄'!F31</f>
        <v>0</v>
      </c>
      <c r="G29" s="29">
        <f>'步驟1. 先填【114-1申請總表】第8列之B欄至CN欄'!G31</f>
        <v>0</v>
      </c>
      <c r="H29" s="29">
        <f>'步驟1. 先填【114-1申請總表】第8列之B欄至CN欄'!H31</f>
        <v>0</v>
      </c>
      <c r="I29" s="45">
        <f>'步驟1. 先填【114-1申請總表】第8列之B欄至CN欄'!I31</f>
        <v>0</v>
      </c>
      <c r="J29" s="29">
        <f>'步驟1. 先填【114-1申請總表】第8列之B欄至CN欄'!J31</f>
        <v>0</v>
      </c>
      <c r="K29" s="29">
        <f>'步驟1. 先填【114-1申請總表】第8列之B欄至CN欄'!K31</f>
        <v>0</v>
      </c>
      <c r="L29" s="29">
        <f>'步驟1. 先填【114-1申請總表】第8列之B欄至CN欄'!L31</f>
        <v>0</v>
      </c>
      <c r="M29" s="30">
        <f>'步驟1. 先填【114-1申請總表】第8列之B欄至CN欄'!M31</f>
        <v>0</v>
      </c>
      <c r="N29" s="29">
        <f>'步驟1. 先填【114-1申請總表】第8列之B欄至CN欄'!N31</f>
        <v>0</v>
      </c>
      <c r="O29" s="29" t="str">
        <f>'步驟1. 先填【114-1申請總表】第8列之B欄至CN欄'!O31</f>
        <v>XX縣XX鄉XX村XX鄰XX路XX號XX樓</v>
      </c>
      <c r="P29" s="29">
        <f>'步驟1. 先填【114-1申請總表】第8列之B欄至CN欄'!CL31</f>
        <v>0</v>
      </c>
      <c r="Q29" s="29">
        <f>'步驟1. 先填【114-1申請總表】第8列之B欄至CN欄'!CM31</f>
        <v>0</v>
      </c>
      <c r="R29" s="29">
        <f>'步驟1. 先填【114-1申請總表】第8列之B欄至CN欄'!CO31</f>
        <v>0</v>
      </c>
      <c r="S29" s="29" t="str">
        <f>'步驟1. 先填【114-1申請總表】第8列之B欄至CN欄'!CP31</f>
        <v>7000021</v>
      </c>
      <c r="T29" s="29">
        <f>'步驟1. 先填【114-1申請總表】第8列之B欄至CN欄'!CN31</f>
        <v>0</v>
      </c>
      <c r="U29" s="31" t="str">
        <f>'步驟1. 先填【114-1申請總表】第8列之B欄至CN欄'!CQ31</f>
        <v/>
      </c>
      <c r="V29" s="31" t="str">
        <f>'步驟1. 先填【114-1申請總表】第8列之B欄至CN欄'!CR31</f>
        <v/>
      </c>
      <c r="W29" s="31">
        <f>'步驟1. 先填【114-1申請總表】第8列之B欄至CN欄'!CS31</f>
        <v>0</v>
      </c>
      <c r="X29" s="31" t="str">
        <f>'步驟1. 先填【114-1申請總表】第8列之B欄至CN欄'!CT31</f>
        <v/>
      </c>
      <c r="Y29" s="31" t="str">
        <f>'步驟1. 先填【114-1申請總表】第8列之B欄至CN欄'!CU31</f>
        <v/>
      </c>
      <c r="Z29" s="31" t="str">
        <f>'步驟1. 先填【114-1申請總表】第8列之B欄至CN欄'!CV31</f>
        <v/>
      </c>
      <c r="AA29" s="31" t="str">
        <f>'步驟1. 先填【114-1申請總表】第8列之B欄至CN欄'!CW31</f>
        <v/>
      </c>
      <c r="AB29" s="31" t="str">
        <f>'步驟1. 先填【114-1申請總表】第8列之B欄至CN欄'!CX31</f>
        <v/>
      </c>
      <c r="AC29" s="35" t="str">
        <f>'步驟1. 先填【114-1申請總表】第8列之B欄至CN欄'!CY31</f>
        <v/>
      </c>
      <c r="AD29" s="31" t="str">
        <f>'步驟1. 先填【114-1申請總表】第8列之B欄至CN欄'!CZ31</f>
        <v/>
      </c>
      <c r="AE29" s="34"/>
    </row>
    <row r="30" spans="1:31" s="17" customFormat="1" ht="79.95" customHeight="1">
      <c r="A30" s="28" t="str">
        <f>'步驟1. 先填【114-1申請總表】第8列之B欄至CN欄'!A32</f>
        <v>114學年度第一學期</v>
      </c>
      <c r="B30" s="27">
        <f>'步驟1. 先填【114-1申請總表】第8列之B欄至CN欄'!B32</f>
        <v>0</v>
      </c>
      <c r="C30" s="28">
        <f>'步驟1. 先填【114-1申請總表】第8列之B欄至CN欄'!C32</f>
        <v>0</v>
      </c>
      <c r="D30" s="43" t="s">
        <v>28</v>
      </c>
      <c r="E30" s="29">
        <f>'步驟1. 先填【114-1申請總表】第8列之B欄至CN欄'!E32</f>
        <v>0</v>
      </c>
      <c r="F30" s="29">
        <f>'步驟1. 先填【114-1申請總表】第8列之B欄至CN欄'!F32</f>
        <v>0</v>
      </c>
      <c r="G30" s="29">
        <f>'步驟1. 先填【114-1申請總表】第8列之B欄至CN欄'!G32</f>
        <v>0</v>
      </c>
      <c r="H30" s="29">
        <f>'步驟1. 先填【114-1申請總表】第8列之B欄至CN欄'!H32</f>
        <v>0</v>
      </c>
      <c r="I30" s="45">
        <f>'步驟1. 先填【114-1申請總表】第8列之B欄至CN欄'!I32</f>
        <v>0</v>
      </c>
      <c r="J30" s="29">
        <f>'步驟1. 先填【114-1申請總表】第8列之B欄至CN欄'!J32</f>
        <v>0</v>
      </c>
      <c r="K30" s="29">
        <f>'步驟1. 先填【114-1申請總表】第8列之B欄至CN欄'!K32</f>
        <v>0</v>
      </c>
      <c r="L30" s="29">
        <f>'步驟1. 先填【114-1申請總表】第8列之B欄至CN欄'!L32</f>
        <v>0</v>
      </c>
      <c r="M30" s="30">
        <f>'步驟1. 先填【114-1申請總表】第8列之B欄至CN欄'!M32</f>
        <v>0</v>
      </c>
      <c r="N30" s="29">
        <f>'步驟1. 先填【114-1申請總表】第8列之B欄至CN欄'!N32</f>
        <v>0</v>
      </c>
      <c r="O30" s="29" t="str">
        <f>'步驟1. 先填【114-1申請總表】第8列之B欄至CN欄'!O32</f>
        <v>XX縣XX鄉XX村XX鄰XX路XX號XX樓</v>
      </c>
      <c r="P30" s="29">
        <f>'步驟1. 先填【114-1申請總表】第8列之B欄至CN欄'!CL32</f>
        <v>0</v>
      </c>
      <c r="Q30" s="29">
        <f>'步驟1. 先填【114-1申請總表】第8列之B欄至CN欄'!CM32</f>
        <v>0</v>
      </c>
      <c r="R30" s="29">
        <f>'步驟1. 先填【114-1申請總表】第8列之B欄至CN欄'!CO32</f>
        <v>0</v>
      </c>
      <c r="S30" s="29" t="str">
        <f>'步驟1. 先填【114-1申請總表】第8列之B欄至CN欄'!CP32</f>
        <v>7000021</v>
      </c>
      <c r="T30" s="29">
        <f>'步驟1. 先填【114-1申請總表】第8列之B欄至CN欄'!CN32</f>
        <v>0</v>
      </c>
      <c r="U30" s="31" t="str">
        <f>'步驟1. 先填【114-1申請總表】第8列之B欄至CN欄'!CQ32</f>
        <v/>
      </c>
      <c r="V30" s="31" t="str">
        <f>'步驟1. 先填【114-1申請總表】第8列之B欄至CN欄'!CR32</f>
        <v/>
      </c>
      <c r="W30" s="31">
        <f>'步驟1. 先填【114-1申請總表】第8列之B欄至CN欄'!CS32</f>
        <v>0</v>
      </c>
      <c r="X30" s="31" t="str">
        <f>'步驟1. 先填【114-1申請總表】第8列之B欄至CN欄'!CT32</f>
        <v/>
      </c>
      <c r="Y30" s="31" t="str">
        <f>'步驟1. 先填【114-1申請總表】第8列之B欄至CN欄'!CU32</f>
        <v/>
      </c>
      <c r="Z30" s="31" t="str">
        <f>'步驟1. 先填【114-1申請總表】第8列之B欄至CN欄'!CV32</f>
        <v/>
      </c>
      <c r="AA30" s="31" t="str">
        <f>'步驟1. 先填【114-1申請總表】第8列之B欄至CN欄'!CW32</f>
        <v/>
      </c>
      <c r="AB30" s="31" t="str">
        <f>'步驟1. 先填【114-1申請總表】第8列之B欄至CN欄'!CX32</f>
        <v/>
      </c>
      <c r="AC30" s="35" t="str">
        <f>'步驟1. 先填【114-1申請總表】第8列之B欄至CN欄'!CY32</f>
        <v/>
      </c>
      <c r="AD30" s="31" t="str">
        <f>'步驟1. 先填【114-1申請總表】第8列之B欄至CN欄'!CZ32</f>
        <v/>
      </c>
      <c r="AE30" s="34"/>
    </row>
    <row r="31" spans="1:31" s="17" customFormat="1" ht="79.95" customHeight="1">
      <c r="A31" s="28" t="str">
        <f>'步驟1. 先填【114-1申請總表】第8列之B欄至CN欄'!A33</f>
        <v>114學年度第一學期</v>
      </c>
      <c r="B31" s="27">
        <f>'步驟1. 先填【114-1申請總表】第8列之B欄至CN欄'!B33</f>
        <v>0</v>
      </c>
      <c r="C31" s="28">
        <f>'步驟1. 先填【114-1申請總表】第8列之B欄至CN欄'!C33</f>
        <v>0</v>
      </c>
      <c r="D31" s="43" t="s">
        <v>29</v>
      </c>
      <c r="E31" s="29">
        <f>'步驟1. 先填【114-1申請總表】第8列之B欄至CN欄'!E33</f>
        <v>0</v>
      </c>
      <c r="F31" s="29">
        <f>'步驟1. 先填【114-1申請總表】第8列之B欄至CN欄'!F33</f>
        <v>0</v>
      </c>
      <c r="G31" s="29">
        <f>'步驟1. 先填【114-1申請總表】第8列之B欄至CN欄'!G33</f>
        <v>0</v>
      </c>
      <c r="H31" s="29">
        <f>'步驟1. 先填【114-1申請總表】第8列之B欄至CN欄'!H33</f>
        <v>0</v>
      </c>
      <c r="I31" s="45">
        <f>'步驟1. 先填【114-1申請總表】第8列之B欄至CN欄'!I33</f>
        <v>0</v>
      </c>
      <c r="J31" s="29">
        <f>'步驟1. 先填【114-1申請總表】第8列之B欄至CN欄'!J33</f>
        <v>0</v>
      </c>
      <c r="K31" s="29">
        <f>'步驟1. 先填【114-1申請總表】第8列之B欄至CN欄'!K33</f>
        <v>0</v>
      </c>
      <c r="L31" s="29">
        <f>'步驟1. 先填【114-1申請總表】第8列之B欄至CN欄'!L33</f>
        <v>0</v>
      </c>
      <c r="M31" s="30">
        <f>'步驟1. 先填【114-1申請總表】第8列之B欄至CN欄'!M33</f>
        <v>0</v>
      </c>
      <c r="N31" s="29">
        <f>'步驟1. 先填【114-1申請總表】第8列之B欄至CN欄'!N33</f>
        <v>0</v>
      </c>
      <c r="O31" s="29" t="str">
        <f>'步驟1. 先填【114-1申請總表】第8列之B欄至CN欄'!O33</f>
        <v>XX縣XX鄉XX村XX鄰XX路XX號XX樓</v>
      </c>
      <c r="P31" s="29">
        <f>'步驟1. 先填【114-1申請總表】第8列之B欄至CN欄'!CL33</f>
        <v>0</v>
      </c>
      <c r="Q31" s="29">
        <f>'步驟1. 先填【114-1申請總表】第8列之B欄至CN欄'!CM33</f>
        <v>0</v>
      </c>
      <c r="R31" s="29">
        <f>'步驟1. 先填【114-1申請總表】第8列之B欄至CN欄'!CO33</f>
        <v>0</v>
      </c>
      <c r="S31" s="29" t="str">
        <f>'步驟1. 先填【114-1申請總表】第8列之B欄至CN欄'!CP33</f>
        <v>7000021</v>
      </c>
      <c r="T31" s="29">
        <f>'步驟1. 先填【114-1申請總表】第8列之B欄至CN欄'!CN33</f>
        <v>0</v>
      </c>
      <c r="U31" s="31" t="str">
        <f>'步驟1. 先填【114-1申請總表】第8列之B欄至CN欄'!CQ33</f>
        <v/>
      </c>
      <c r="V31" s="31" t="str">
        <f>'步驟1. 先填【114-1申請總表】第8列之B欄至CN欄'!CR33</f>
        <v/>
      </c>
      <c r="W31" s="31">
        <f>'步驟1. 先填【114-1申請總表】第8列之B欄至CN欄'!CS33</f>
        <v>0</v>
      </c>
      <c r="X31" s="31" t="str">
        <f>'步驟1. 先填【114-1申請總表】第8列之B欄至CN欄'!CT33</f>
        <v/>
      </c>
      <c r="Y31" s="31" t="str">
        <f>'步驟1. 先填【114-1申請總表】第8列之B欄至CN欄'!CU33</f>
        <v/>
      </c>
      <c r="Z31" s="31" t="str">
        <f>'步驟1. 先填【114-1申請總表】第8列之B欄至CN欄'!CV33</f>
        <v/>
      </c>
      <c r="AA31" s="31" t="str">
        <f>'步驟1. 先填【114-1申請總表】第8列之B欄至CN欄'!CW33</f>
        <v/>
      </c>
      <c r="AB31" s="31" t="str">
        <f>'步驟1. 先填【114-1申請總表】第8列之B欄至CN欄'!CX33</f>
        <v/>
      </c>
      <c r="AC31" s="35" t="str">
        <f>'步驟1. 先填【114-1申請總表】第8列之B欄至CN欄'!CY33</f>
        <v/>
      </c>
      <c r="AD31" s="31" t="str">
        <f>'步驟1. 先填【114-1申請總表】第8列之B欄至CN欄'!CZ33</f>
        <v/>
      </c>
      <c r="AE31" s="34"/>
    </row>
    <row r="32" spans="1:31" s="17" customFormat="1" ht="79.95" customHeight="1">
      <c r="A32" s="28" t="str">
        <f>'步驟1. 先填【114-1申請總表】第8列之B欄至CN欄'!A34</f>
        <v>114學年度第一學期</v>
      </c>
      <c r="B32" s="27">
        <f>'步驟1. 先填【114-1申請總表】第8列之B欄至CN欄'!B34</f>
        <v>0</v>
      </c>
      <c r="C32" s="28">
        <f>'步驟1. 先填【114-1申請總表】第8列之B欄至CN欄'!C34</f>
        <v>0</v>
      </c>
      <c r="D32" s="43" t="s">
        <v>30</v>
      </c>
      <c r="E32" s="29">
        <f>'步驟1. 先填【114-1申請總表】第8列之B欄至CN欄'!E34</f>
        <v>0</v>
      </c>
      <c r="F32" s="29">
        <f>'步驟1. 先填【114-1申請總表】第8列之B欄至CN欄'!F34</f>
        <v>0</v>
      </c>
      <c r="G32" s="29">
        <f>'步驟1. 先填【114-1申請總表】第8列之B欄至CN欄'!G34</f>
        <v>0</v>
      </c>
      <c r="H32" s="29">
        <f>'步驟1. 先填【114-1申請總表】第8列之B欄至CN欄'!H34</f>
        <v>0</v>
      </c>
      <c r="I32" s="45">
        <f>'步驟1. 先填【114-1申請總表】第8列之B欄至CN欄'!I34</f>
        <v>0</v>
      </c>
      <c r="J32" s="29">
        <f>'步驟1. 先填【114-1申請總表】第8列之B欄至CN欄'!J34</f>
        <v>0</v>
      </c>
      <c r="K32" s="29">
        <f>'步驟1. 先填【114-1申請總表】第8列之B欄至CN欄'!K34</f>
        <v>0</v>
      </c>
      <c r="L32" s="29">
        <f>'步驟1. 先填【114-1申請總表】第8列之B欄至CN欄'!L34</f>
        <v>0</v>
      </c>
      <c r="M32" s="30">
        <f>'步驟1. 先填【114-1申請總表】第8列之B欄至CN欄'!M34</f>
        <v>0</v>
      </c>
      <c r="N32" s="29">
        <f>'步驟1. 先填【114-1申請總表】第8列之B欄至CN欄'!N34</f>
        <v>0</v>
      </c>
      <c r="O32" s="29" t="str">
        <f>'步驟1. 先填【114-1申請總表】第8列之B欄至CN欄'!O34</f>
        <v>XX縣XX鄉XX村XX鄰XX路XX號XX樓</v>
      </c>
      <c r="P32" s="29">
        <f>'步驟1. 先填【114-1申請總表】第8列之B欄至CN欄'!CL34</f>
        <v>0</v>
      </c>
      <c r="Q32" s="29">
        <f>'步驟1. 先填【114-1申請總表】第8列之B欄至CN欄'!CM34</f>
        <v>0</v>
      </c>
      <c r="R32" s="29">
        <f>'步驟1. 先填【114-1申請總表】第8列之B欄至CN欄'!CO34</f>
        <v>0</v>
      </c>
      <c r="S32" s="29" t="str">
        <f>'步驟1. 先填【114-1申請總表】第8列之B欄至CN欄'!CP34</f>
        <v>7000021</v>
      </c>
      <c r="T32" s="29">
        <f>'步驟1. 先填【114-1申請總表】第8列之B欄至CN欄'!CN34</f>
        <v>0</v>
      </c>
      <c r="U32" s="31" t="str">
        <f>'步驟1. 先填【114-1申請總表】第8列之B欄至CN欄'!CQ34</f>
        <v/>
      </c>
      <c r="V32" s="31" t="str">
        <f>'步驟1. 先填【114-1申請總表】第8列之B欄至CN欄'!CR34</f>
        <v/>
      </c>
      <c r="W32" s="31">
        <f>'步驟1. 先填【114-1申請總表】第8列之B欄至CN欄'!CS34</f>
        <v>0</v>
      </c>
      <c r="X32" s="31" t="str">
        <f>'步驟1. 先填【114-1申請總表】第8列之B欄至CN欄'!CT34</f>
        <v/>
      </c>
      <c r="Y32" s="31" t="str">
        <f>'步驟1. 先填【114-1申請總表】第8列之B欄至CN欄'!CU34</f>
        <v/>
      </c>
      <c r="Z32" s="31" t="str">
        <f>'步驟1. 先填【114-1申請總表】第8列之B欄至CN欄'!CV34</f>
        <v/>
      </c>
      <c r="AA32" s="31" t="str">
        <f>'步驟1. 先填【114-1申請總表】第8列之B欄至CN欄'!CW34</f>
        <v/>
      </c>
      <c r="AB32" s="31" t="str">
        <f>'步驟1. 先填【114-1申請總表】第8列之B欄至CN欄'!CX34</f>
        <v/>
      </c>
      <c r="AC32" s="35" t="str">
        <f>'步驟1. 先填【114-1申請總表】第8列之B欄至CN欄'!CY34</f>
        <v/>
      </c>
      <c r="AD32" s="31" t="str">
        <f>'步驟1. 先填【114-1申請總表】第8列之B欄至CN欄'!CZ34</f>
        <v/>
      </c>
      <c r="AE32" s="34"/>
    </row>
    <row r="33" spans="1:31" s="17" customFormat="1" ht="79.95" customHeight="1">
      <c r="A33" s="28" t="str">
        <f>'步驟1. 先填【114-1申請總表】第8列之B欄至CN欄'!A35</f>
        <v>114學年度第一學期</v>
      </c>
      <c r="B33" s="27">
        <f>'步驟1. 先填【114-1申請總表】第8列之B欄至CN欄'!B35</f>
        <v>0</v>
      </c>
      <c r="C33" s="28">
        <f>'步驟1. 先填【114-1申請總表】第8列之B欄至CN欄'!C35</f>
        <v>0</v>
      </c>
      <c r="D33" s="43" t="s">
        <v>31</v>
      </c>
      <c r="E33" s="29">
        <f>'步驟1. 先填【114-1申請總表】第8列之B欄至CN欄'!E35</f>
        <v>0</v>
      </c>
      <c r="F33" s="29">
        <f>'步驟1. 先填【114-1申請總表】第8列之B欄至CN欄'!F35</f>
        <v>0</v>
      </c>
      <c r="G33" s="29">
        <f>'步驟1. 先填【114-1申請總表】第8列之B欄至CN欄'!G35</f>
        <v>0</v>
      </c>
      <c r="H33" s="29">
        <f>'步驟1. 先填【114-1申請總表】第8列之B欄至CN欄'!H35</f>
        <v>0</v>
      </c>
      <c r="I33" s="45">
        <f>'步驟1. 先填【114-1申請總表】第8列之B欄至CN欄'!I35</f>
        <v>0</v>
      </c>
      <c r="J33" s="29">
        <f>'步驟1. 先填【114-1申請總表】第8列之B欄至CN欄'!J35</f>
        <v>0</v>
      </c>
      <c r="K33" s="29">
        <f>'步驟1. 先填【114-1申請總表】第8列之B欄至CN欄'!K35</f>
        <v>0</v>
      </c>
      <c r="L33" s="29">
        <f>'步驟1. 先填【114-1申請總表】第8列之B欄至CN欄'!L35</f>
        <v>0</v>
      </c>
      <c r="M33" s="30">
        <f>'步驟1. 先填【114-1申請總表】第8列之B欄至CN欄'!M35</f>
        <v>0</v>
      </c>
      <c r="N33" s="29">
        <f>'步驟1. 先填【114-1申請總表】第8列之B欄至CN欄'!N35</f>
        <v>0</v>
      </c>
      <c r="O33" s="29" t="str">
        <f>'步驟1. 先填【114-1申請總表】第8列之B欄至CN欄'!O35</f>
        <v>XX縣XX鄉XX村XX鄰XX路XX號XX樓</v>
      </c>
      <c r="P33" s="29">
        <f>'步驟1. 先填【114-1申請總表】第8列之B欄至CN欄'!CL35</f>
        <v>0</v>
      </c>
      <c r="Q33" s="29">
        <f>'步驟1. 先填【114-1申請總表】第8列之B欄至CN欄'!CM35</f>
        <v>0</v>
      </c>
      <c r="R33" s="29">
        <f>'步驟1. 先填【114-1申請總表】第8列之B欄至CN欄'!CO35</f>
        <v>0</v>
      </c>
      <c r="S33" s="29" t="str">
        <f>'步驟1. 先填【114-1申請總表】第8列之B欄至CN欄'!CP35</f>
        <v>7000021</v>
      </c>
      <c r="T33" s="29">
        <f>'步驟1. 先填【114-1申請總表】第8列之B欄至CN欄'!CN35</f>
        <v>0</v>
      </c>
      <c r="U33" s="31" t="str">
        <f>'步驟1. 先填【114-1申請總表】第8列之B欄至CN欄'!CQ35</f>
        <v/>
      </c>
      <c r="V33" s="31" t="str">
        <f>'步驟1. 先填【114-1申請總表】第8列之B欄至CN欄'!CR35</f>
        <v/>
      </c>
      <c r="W33" s="31">
        <f>'步驟1. 先填【114-1申請總表】第8列之B欄至CN欄'!CS35</f>
        <v>0</v>
      </c>
      <c r="X33" s="31" t="str">
        <f>'步驟1. 先填【114-1申請總表】第8列之B欄至CN欄'!CT35</f>
        <v/>
      </c>
      <c r="Y33" s="31" t="str">
        <f>'步驟1. 先填【114-1申請總表】第8列之B欄至CN欄'!CU35</f>
        <v/>
      </c>
      <c r="Z33" s="31" t="str">
        <f>'步驟1. 先填【114-1申請總表】第8列之B欄至CN欄'!CV35</f>
        <v/>
      </c>
      <c r="AA33" s="31" t="str">
        <f>'步驟1. 先填【114-1申請總表】第8列之B欄至CN欄'!CW35</f>
        <v/>
      </c>
      <c r="AB33" s="31" t="str">
        <f>'步驟1. 先填【114-1申請總表】第8列之B欄至CN欄'!CX35</f>
        <v/>
      </c>
      <c r="AC33" s="35" t="str">
        <f>'步驟1. 先填【114-1申請總表】第8列之B欄至CN欄'!CY35</f>
        <v/>
      </c>
      <c r="AD33" s="31" t="str">
        <f>'步驟1. 先填【114-1申請總表】第8列之B欄至CN欄'!CZ35</f>
        <v/>
      </c>
      <c r="AE33" s="34"/>
    </row>
    <row r="34" spans="1:31" s="17" customFormat="1" ht="79.95" customHeight="1">
      <c r="A34" s="28" t="str">
        <f>'步驟1. 先填【114-1申請總表】第8列之B欄至CN欄'!A36</f>
        <v>114學年度第一學期</v>
      </c>
      <c r="B34" s="27">
        <f>'步驟1. 先填【114-1申請總表】第8列之B欄至CN欄'!B36</f>
        <v>0</v>
      </c>
      <c r="C34" s="28">
        <f>'步驟1. 先填【114-1申請總表】第8列之B欄至CN欄'!C36</f>
        <v>0</v>
      </c>
      <c r="D34" s="43" t="s">
        <v>32</v>
      </c>
      <c r="E34" s="29">
        <f>'步驟1. 先填【114-1申請總表】第8列之B欄至CN欄'!E36</f>
        <v>0</v>
      </c>
      <c r="F34" s="29">
        <f>'步驟1. 先填【114-1申請總表】第8列之B欄至CN欄'!F36</f>
        <v>0</v>
      </c>
      <c r="G34" s="29">
        <f>'步驟1. 先填【114-1申請總表】第8列之B欄至CN欄'!G36</f>
        <v>0</v>
      </c>
      <c r="H34" s="29">
        <f>'步驟1. 先填【114-1申請總表】第8列之B欄至CN欄'!H36</f>
        <v>0</v>
      </c>
      <c r="I34" s="45">
        <f>'步驟1. 先填【114-1申請總表】第8列之B欄至CN欄'!I36</f>
        <v>0</v>
      </c>
      <c r="J34" s="29">
        <f>'步驟1. 先填【114-1申請總表】第8列之B欄至CN欄'!J36</f>
        <v>0</v>
      </c>
      <c r="K34" s="29">
        <f>'步驟1. 先填【114-1申請總表】第8列之B欄至CN欄'!K36</f>
        <v>0</v>
      </c>
      <c r="L34" s="29">
        <f>'步驟1. 先填【114-1申請總表】第8列之B欄至CN欄'!L36</f>
        <v>0</v>
      </c>
      <c r="M34" s="30">
        <f>'步驟1. 先填【114-1申請總表】第8列之B欄至CN欄'!M36</f>
        <v>0</v>
      </c>
      <c r="N34" s="29">
        <f>'步驟1. 先填【114-1申請總表】第8列之B欄至CN欄'!N36</f>
        <v>0</v>
      </c>
      <c r="O34" s="29" t="str">
        <f>'步驟1. 先填【114-1申請總表】第8列之B欄至CN欄'!O36</f>
        <v>XX縣XX鄉XX村XX鄰XX路XX號XX樓</v>
      </c>
      <c r="P34" s="29">
        <f>'步驟1. 先填【114-1申請總表】第8列之B欄至CN欄'!CL36</f>
        <v>0</v>
      </c>
      <c r="Q34" s="29">
        <f>'步驟1. 先填【114-1申請總表】第8列之B欄至CN欄'!CM36</f>
        <v>0</v>
      </c>
      <c r="R34" s="29">
        <f>'步驟1. 先填【114-1申請總表】第8列之B欄至CN欄'!CO36</f>
        <v>0</v>
      </c>
      <c r="S34" s="29" t="str">
        <f>'步驟1. 先填【114-1申請總表】第8列之B欄至CN欄'!CP36</f>
        <v>7000021</v>
      </c>
      <c r="T34" s="29">
        <f>'步驟1. 先填【114-1申請總表】第8列之B欄至CN欄'!CN36</f>
        <v>0</v>
      </c>
      <c r="U34" s="31" t="str">
        <f>'步驟1. 先填【114-1申請總表】第8列之B欄至CN欄'!CQ36</f>
        <v/>
      </c>
      <c r="V34" s="31" t="str">
        <f>'步驟1. 先填【114-1申請總表】第8列之B欄至CN欄'!CR36</f>
        <v/>
      </c>
      <c r="W34" s="31">
        <f>'步驟1. 先填【114-1申請總表】第8列之B欄至CN欄'!CS36</f>
        <v>0</v>
      </c>
      <c r="X34" s="31" t="str">
        <f>'步驟1. 先填【114-1申請總表】第8列之B欄至CN欄'!CT36</f>
        <v/>
      </c>
      <c r="Y34" s="31" t="str">
        <f>'步驟1. 先填【114-1申請總表】第8列之B欄至CN欄'!CU36</f>
        <v/>
      </c>
      <c r="Z34" s="31" t="str">
        <f>'步驟1. 先填【114-1申請總表】第8列之B欄至CN欄'!CV36</f>
        <v/>
      </c>
      <c r="AA34" s="31" t="str">
        <f>'步驟1. 先填【114-1申請總表】第8列之B欄至CN欄'!CW36</f>
        <v/>
      </c>
      <c r="AB34" s="31" t="str">
        <f>'步驟1. 先填【114-1申請總表】第8列之B欄至CN欄'!CX36</f>
        <v/>
      </c>
      <c r="AC34" s="35" t="str">
        <f>'步驟1. 先填【114-1申請總表】第8列之B欄至CN欄'!CY36</f>
        <v/>
      </c>
      <c r="AD34" s="31" t="str">
        <f>'步驟1. 先填【114-1申請總表】第8列之B欄至CN欄'!CZ36</f>
        <v/>
      </c>
      <c r="AE34" s="34"/>
    </row>
    <row r="35" spans="1:31" s="17" customFormat="1" ht="79.95" customHeight="1">
      <c r="A35" s="28" t="str">
        <f>'步驟1. 先填【114-1申請總表】第8列之B欄至CN欄'!A37</f>
        <v>114學年度第一學期</v>
      </c>
      <c r="B35" s="27">
        <f>'步驟1. 先填【114-1申請總表】第8列之B欄至CN欄'!B37</f>
        <v>0</v>
      </c>
      <c r="C35" s="28">
        <f>'步驟1. 先填【114-1申請總表】第8列之B欄至CN欄'!C37</f>
        <v>0</v>
      </c>
      <c r="D35" s="43" t="s">
        <v>33</v>
      </c>
      <c r="E35" s="29">
        <f>'步驟1. 先填【114-1申請總表】第8列之B欄至CN欄'!E37</f>
        <v>0</v>
      </c>
      <c r="F35" s="29">
        <f>'步驟1. 先填【114-1申請總表】第8列之B欄至CN欄'!F37</f>
        <v>0</v>
      </c>
      <c r="G35" s="29">
        <f>'步驟1. 先填【114-1申請總表】第8列之B欄至CN欄'!G37</f>
        <v>0</v>
      </c>
      <c r="H35" s="29">
        <f>'步驟1. 先填【114-1申請總表】第8列之B欄至CN欄'!H37</f>
        <v>0</v>
      </c>
      <c r="I35" s="45">
        <f>'步驟1. 先填【114-1申請總表】第8列之B欄至CN欄'!I37</f>
        <v>0</v>
      </c>
      <c r="J35" s="29">
        <f>'步驟1. 先填【114-1申請總表】第8列之B欄至CN欄'!J37</f>
        <v>0</v>
      </c>
      <c r="K35" s="29">
        <f>'步驟1. 先填【114-1申請總表】第8列之B欄至CN欄'!K37</f>
        <v>0</v>
      </c>
      <c r="L35" s="29">
        <f>'步驟1. 先填【114-1申請總表】第8列之B欄至CN欄'!L37</f>
        <v>0</v>
      </c>
      <c r="M35" s="30">
        <f>'步驟1. 先填【114-1申請總表】第8列之B欄至CN欄'!M37</f>
        <v>0</v>
      </c>
      <c r="N35" s="29">
        <f>'步驟1. 先填【114-1申請總表】第8列之B欄至CN欄'!N37</f>
        <v>0</v>
      </c>
      <c r="O35" s="29" t="str">
        <f>'步驟1. 先填【114-1申請總表】第8列之B欄至CN欄'!O37</f>
        <v>XX縣XX鄉XX村XX鄰XX路XX號XX樓</v>
      </c>
      <c r="P35" s="29">
        <f>'步驟1. 先填【114-1申請總表】第8列之B欄至CN欄'!CL37</f>
        <v>0</v>
      </c>
      <c r="Q35" s="29">
        <f>'步驟1. 先填【114-1申請總表】第8列之B欄至CN欄'!CM37</f>
        <v>0</v>
      </c>
      <c r="R35" s="29">
        <f>'步驟1. 先填【114-1申請總表】第8列之B欄至CN欄'!CO37</f>
        <v>0</v>
      </c>
      <c r="S35" s="29" t="str">
        <f>'步驟1. 先填【114-1申請總表】第8列之B欄至CN欄'!CP37</f>
        <v>7000021</v>
      </c>
      <c r="T35" s="29">
        <f>'步驟1. 先填【114-1申請總表】第8列之B欄至CN欄'!CN37</f>
        <v>0</v>
      </c>
      <c r="U35" s="31" t="str">
        <f>'步驟1. 先填【114-1申請總表】第8列之B欄至CN欄'!CQ37</f>
        <v/>
      </c>
      <c r="V35" s="31" t="str">
        <f>'步驟1. 先填【114-1申請總表】第8列之B欄至CN欄'!CR37</f>
        <v/>
      </c>
      <c r="W35" s="31">
        <f>'步驟1. 先填【114-1申請總表】第8列之B欄至CN欄'!CS37</f>
        <v>0</v>
      </c>
      <c r="X35" s="31" t="str">
        <f>'步驟1. 先填【114-1申請總表】第8列之B欄至CN欄'!CT37</f>
        <v/>
      </c>
      <c r="Y35" s="31" t="str">
        <f>'步驟1. 先填【114-1申請總表】第8列之B欄至CN欄'!CU37</f>
        <v/>
      </c>
      <c r="Z35" s="31" t="str">
        <f>'步驟1. 先填【114-1申請總表】第8列之B欄至CN欄'!CV37</f>
        <v/>
      </c>
      <c r="AA35" s="31" t="str">
        <f>'步驟1. 先填【114-1申請總表】第8列之B欄至CN欄'!CW37</f>
        <v/>
      </c>
      <c r="AB35" s="31" t="str">
        <f>'步驟1. 先填【114-1申請總表】第8列之B欄至CN欄'!CX37</f>
        <v/>
      </c>
      <c r="AC35" s="35" t="str">
        <f>'步驟1. 先填【114-1申請總表】第8列之B欄至CN欄'!CY37</f>
        <v/>
      </c>
      <c r="AD35" s="31" t="str">
        <f>'步驟1. 先填【114-1申請總表】第8列之B欄至CN欄'!CZ37</f>
        <v/>
      </c>
      <c r="AE35" s="34"/>
    </row>
    <row r="36" spans="1:31" s="17" customFormat="1" ht="79.95" customHeight="1">
      <c r="A36" s="28" t="str">
        <f>'步驟1. 先填【114-1申請總表】第8列之B欄至CN欄'!A38</f>
        <v>114學年度第一學期</v>
      </c>
      <c r="B36" s="27">
        <f>'步驟1. 先填【114-1申請總表】第8列之B欄至CN欄'!B38</f>
        <v>0</v>
      </c>
      <c r="C36" s="28">
        <f>'步驟1. 先填【114-1申請總表】第8列之B欄至CN欄'!C38</f>
        <v>0</v>
      </c>
      <c r="D36" s="43" t="s">
        <v>34</v>
      </c>
      <c r="E36" s="29">
        <f>'步驟1. 先填【114-1申請總表】第8列之B欄至CN欄'!E38</f>
        <v>0</v>
      </c>
      <c r="F36" s="29">
        <f>'步驟1. 先填【114-1申請總表】第8列之B欄至CN欄'!F38</f>
        <v>0</v>
      </c>
      <c r="G36" s="29">
        <f>'步驟1. 先填【114-1申請總表】第8列之B欄至CN欄'!G38</f>
        <v>0</v>
      </c>
      <c r="H36" s="29">
        <f>'步驟1. 先填【114-1申請總表】第8列之B欄至CN欄'!H38</f>
        <v>0</v>
      </c>
      <c r="I36" s="45">
        <f>'步驟1. 先填【114-1申請總表】第8列之B欄至CN欄'!I38</f>
        <v>0</v>
      </c>
      <c r="J36" s="29">
        <f>'步驟1. 先填【114-1申請總表】第8列之B欄至CN欄'!J38</f>
        <v>0</v>
      </c>
      <c r="K36" s="29">
        <f>'步驟1. 先填【114-1申請總表】第8列之B欄至CN欄'!K38</f>
        <v>0</v>
      </c>
      <c r="L36" s="29">
        <f>'步驟1. 先填【114-1申請總表】第8列之B欄至CN欄'!L38</f>
        <v>0</v>
      </c>
      <c r="M36" s="30">
        <f>'步驟1. 先填【114-1申請總表】第8列之B欄至CN欄'!M38</f>
        <v>0</v>
      </c>
      <c r="N36" s="29">
        <f>'步驟1. 先填【114-1申請總表】第8列之B欄至CN欄'!N38</f>
        <v>0</v>
      </c>
      <c r="O36" s="29" t="str">
        <f>'步驟1. 先填【114-1申請總表】第8列之B欄至CN欄'!O38</f>
        <v>XX縣XX鄉XX村XX鄰XX路XX號XX樓</v>
      </c>
      <c r="P36" s="29">
        <f>'步驟1. 先填【114-1申請總表】第8列之B欄至CN欄'!CL38</f>
        <v>0</v>
      </c>
      <c r="Q36" s="29">
        <f>'步驟1. 先填【114-1申請總表】第8列之B欄至CN欄'!CM38</f>
        <v>0</v>
      </c>
      <c r="R36" s="29">
        <f>'步驟1. 先填【114-1申請總表】第8列之B欄至CN欄'!CO38</f>
        <v>0</v>
      </c>
      <c r="S36" s="29" t="str">
        <f>'步驟1. 先填【114-1申請總表】第8列之B欄至CN欄'!CP38</f>
        <v>7000021</v>
      </c>
      <c r="T36" s="29">
        <f>'步驟1. 先填【114-1申請總表】第8列之B欄至CN欄'!CN38</f>
        <v>0</v>
      </c>
      <c r="U36" s="31" t="str">
        <f>'步驟1. 先填【114-1申請總表】第8列之B欄至CN欄'!CQ38</f>
        <v/>
      </c>
      <c r="V36" s="31" t="str">
        <f>'步驟1. 先填【114-1申請總表】第8列之B欄至CN欄'!CR38</f>
        <v/>
      </c>
      <c r="W36" s="31">
        <f>'步驟1. 先填【114-1申請總表】第8列之B欄至CN欄'!CS38</f>
        <v>0</v>
      </c>
      <c r="X36" s="31" t="str">
        <f>'步驟1. 先填【114-1申請總表】第8列之B欄至CN欄'!CT38</f>
        <v/>
      </c>
      <c r="Y36" s="31" t="str">
        <f>'步驟1. 先填【114-1申請總表】第8列之B欄至CN欄'!CU38</f>
        <v/>
      </c>
      <c r="Z36" s="31" t="str">
        <f>'步驟1. 先填【114-1申請總表】第8列之B欄至CN欄'!CV38</f>
        <v/>
      </c>
      <c r="AA36" s="31" t="str">
        <f>'步驟1. 先填【114-1申請總表】第8列之B欄至CN欄'!CW38</f>
        <v/>
      </c>
      <c r="AB36" s="31" t="str">
        <f>'步驟1. 先填【114-1申請總表】第8列之B欄至CN欄'!CX38</f>
        <v/>
      </c>
      <c r="AC36" s="35" t="str">
        <f>'步驟1. 先填【114-1申請總表】第8列之B欄至CN欄'!CY38</f>
        <v/>
      </c>
      <c r="AD36" s="31" t="str">
        <f>'步驟1. 先填【114-1申請總表】第8列之B欄至CN欄'!CZ38</f>
        <v/>
      </c>
      <c r="AE36" s="34"/>
    </row>
    <row r="37" spans="1:31" s="17" customFormat="1" ht="79.95" customHeight="1">
      <c r="A37" s="28" t="str">
        <f>'步驟1. 先填【114-1申請總表】第8列之B欄至CN欄'!A39</f>
        <v>114學年度第一學期</v>
      </c>
      <c r="B37" s="27">
        <f>'步驟1. 先填【114-1申請總表】第8列之B欄至CN欄'!B39</f>
        <v>0</v>
      </c>
      <c r="C37" s="28">
        <f>'步驟1. 先填【114-1申請總表】第8列之B欄至CN欄'!C39</f>
        <v>0</v>
      </c>
      <c r="D37" s="43" t="s">
        <v>35</v>
      </c>
      <c r="E37" s="29">
        <f>'步驟1. 先填【114-1申請總表】第8列之B欄至CN欄'!E39</f>
        <v>0</v>
      </c>
      <c r="F37" s="29">
        <f>'步驟1. 先填【114-1申請總表】第8列之B欄至CN欄'!F39</f>
        <v>0</v>
      </c>
      <c r="G37" s="29">
        <f>'步驟1. 先填【114-1申請總表】第8列之B欄至CN欄'!G39</f>
        <v>0</v>
      </c>
      <c r="H37" s="29">
        <f>'步驟1. 先填【114-1申請總表】第8列之B欄至CN欄'!H39</f>
        <v>0</v>
      </c>
      <c r="I37" s="45">
        <f>'步驟1. 先填【114-1申請總表】第8列之B欄至CN欄'!I39</f>
        <v>0</v>
      </c>
      <c r="J37" s="29">
        <f>'步驟1. 先填【114-1申請總表】第8列之B欄至CN欄'!J39</f>
        <v>0</v>
      </c>
      <c r="K37" s="29">
        <f>'步驟1. 先填【114-1申請總表】第8列之B欄至CN欄'!K39</f>
        <v>0</v>
      </c>
      <c r="L37" s="29">
        <f>'步驟1. 先填【114-1申請總表】第8列之B欄至CN欄'!L39</f>
        <v>0</v>
      </c>
      <c r="M37" s="30">
        <f>'步驟1. 先填【114-1申請總表】第8列之B欄至CN欄'!M39</f>
        <v>0</v>
      </c>
      <c r="N37" s="29">
        <f>'步驟1. 先填【114-1申請總表】第8列之B欄至CN欄'!N39</f>
        <v>0</v>
      </c>
      <c r="O37" s="29" t="str">
        <f>'步驟1. 先填【114-1申請總表】第8列之B欄至CN欄'!O39</f>
        <v>XX縣XX鄉XX村XX鄰XX路XX號XX樓</v>
      </c>
      <c r="P37" s="29">
        <f>'步驟1. 先填【114-1申請總表】第8列之B欄至CN欄'!CL39</f>
        <v>0</v>
      </c>
      <c r="Q37" s="29">
        <f>'步驟1. 先填【114-1申請總表】第8列之B欄至CN欄'!CM39</f>
        <v>0</v>
      </c>
      <c r="R37" s="29">
        <f>'步驟1. 先填【114-1申請總表】第8列之B欄至CN欄'!CO39</f>
        <v>0</v>
      </c>
      <c r="S37" s="29" t="str">
        <f>'步驟1. 先填【114-1申請總表】第8列之B欄至CN欄'!CP39</f>
        <v>7000021</v>
      </c>
      <c r="T37" s="29">
        <f>'步驟1. 先填【114-1申請總表】第8列之B欄至CN欄'!CN39</f>
        <v>0</v>
      </c>
      <c r="U37" s="31" t="str">
        <f>'步驟1. 先填【114-1申請總表】第8列之B欄至CN欄'!CQ39</f>
        <v/>
      </c>
      <c r="V37" s="31" t="str">
        <f>'步驟1. 先填【114-1申請總表】第8列之B欄至CN欄'!CR39</f>
        <v/>
      </c>
      <c r="W37" s="31">
        <f>'步驟1. 先填【114-1申請總表】第8列之B欄至CN欄'!CS39</f>
        <v>0</v>
      </c>
      <c r="X37" s="31" t="str">
        <f>'步驟1. 先填【114-1申請總表】第8列之B欄至CN欄'!CT39</f>
        <v/>
      </c>
      <c r="Y37" s="31" t="str">
        <f>'步驟1. 先填【114-1申請總表】第8列之B欄至CN欄'!CU39</f>
        <v/>
      </c>
      <c r="Z37" s="31" t="str">
        <f>'步驟1. 先填【114-1申請總表】第8列之B欄至CN欄'!CV39</f>
        <v/>
      </c>
      <c r="AA37" s="31" t="str">
        <f>'步驟1. 先填【114-1申請總表】第8列之B欄至CN欄'!CW39</f>
        <v/>
      </c>
      <c r="AB37" s="31" t="str">
        <f>'步驟1. 先填【114-1申請總表】第8列之B欄至CN欄'!CX39</f>
        <v/>
      </c>
      <c r="AC37" s="35" t="str">
        <f>'步驟1. 先填【114-1申請總表】第8列之B欄至CN欄'!CY39</f>
        <v/>
      </c>
      <c r="AD37" s="31" t="str">
        <f>'步驟1. 先填【114-1申請總表】第8列之B欄至CN欄'!CZ39</f>
        <v/>
      </c>
      <c r="AE37" s="34"/>
    </row>
    <row r="38" spans="1:31" s="17" customFormat="1" ht="79.95" customHeight="1">
      <c r="A38" s="28" t="str">
        <f>'步驟1. 先填【114-1申請總表】第8列之B欄至CN欄'!A40</f>
        <v>114學年度第一學期</v>
      </c>
      <c r="B38" s="27">
        <f>'步驟1. 先填【114-1申請總表】第8列之B欄至CN欄'!B40</f>
        <v>0</v>
      </c>
      <c r="C38" s="28">
        <f>'步驟1. 先填【114-1申請總表】第8列之B欄至CN欄'!C40</f>
        <v>0</v>
      </c>
      <c r="D38" s="43" t="s">
        <v>36</v>
      </c>
      <c r="E38" s="29">
        <f>'步驟1. 先填【114-1申請總表】第8列之B欄至CN欄'!E40</f>
        <v>0</v>
      </c>
      <c r="F38" s="29">
        <f>'步驟1. 先填【114-1申請總表】第8列之B欄至CN欄'!F40</f>
        <v>0</v>
      </c>
      <c r="G38" s="29">
        <f>'步驟1. 先填【114-1申請總表】第8列之B欄至CN欄'!G40</f>
        <v>0</v>
      </c>
      <c r="H38" s="29">
        <f>'步驟1. 先填【114-1申請總表】第8列之B欄至CN欄'!H40</f>
        <v>0</v>
      </c>
      <c r="I38" s="45">
        <f>'步驟1. 先填【114-1申請總表】第8列之B欄至CN欄'!I40</f>
        <v>0</v>
      </c>
      <c r="J38" s="29">
        <f>'步驟1. 先填【114-1申請總表】第8列之B欄至CN欄'!J40</f>
        <v>0</v>
      </c>
      <c r="K38" s="29">
        <f>'步驟1. 先填【114-1申請總表】第8列之B欄至CN欄'!K40</f>
        <v>0</v>
      </c>
      <c r="L38" s="29">
        <f>'步驟1. 先填【114-1申請總表】第8列之B欄至CN欄'!L40</f>
        <v>0</v>
      </c>
      <c r="M38" s="30">
        <f>'步驟1. 先填【114-1申請總表】第8列之B欄至CN欄'!M40</f>
        <v>0</v>
      </c>
      <c r="N38" s="29">
        <f>'步驟1. 先填【114-1申請總表】第8列之B欄至CN欄'!N40</f>
        <v>0</v>
      </c>
      <c r="O38" s="29" t="str">
        <f>'步驟1. 先填【114-1申請總表】第8列之B欄至CN欄'!O40</f>
        <v>XX縣XX鄉XX村XX鄰XX路XX號XX樓</v>
      </c>
      <c r="P38" s="29">
        <f>'步驟1. 先填【114-1申請總表】第8列之B欄至CN欄'!CL40</f>
        <v>0</v>
      </c>
      <c r="Q38" s="29">
        <f>'步驟1. 先填【114-1申請總表】第8列之B欄至CN欄'!CM40</f>
        <v>0</v>
      </c>
      <c r="R38" s="29">
        <f>'步驟1. 先填【114-1申請總表】第8列之B欄至CN欄'!CO40</f>
        <v>0</v>
      </c>
      <c r="S38" s="29" t="str">
        <f>'步驟1. 先填【114-1申請總表】第8列之B欄至CN欄'!CP40</f>
        <v>7000021</v>
      </c>
      <c r="T38" s="29">
        <f>'步驟1. 先填【114-1申請總表】第8列之B欄至CN欄'!CN40</f>
        <v>0</v>
      </c>
      <c r="U38" s="31" t="str">
        <f>'步驟1. 先填【114-1申請總表】第8列之B欄至CN欄'!CQ40</f>
        <v/>
      </c>
      <c r="V38" s="31" t="str">
        <f>'步驟1. 先填【114-1申請總表】第8列之B欄至CN欄'!CR40</f>
        <v/>
      </c>
      <c r="W38" s="31">
        <f>'步驟1. 先填【114-1申請總表】第8列之B欄至CN欄'!CS40</f>
        <v>0</v>
      </c>
      <c r="X38" s="31" t="str">
        <f>'步驟1. 先填【114-1申請總表】第8列之B欄至CN欄'!CT40</f>
        <v/>
      </c>
      <c r="Y38" s="31" t="str">
        <f>'步驟1. 先填【114-1申請總表】第8列之B欄至CN欄'!CU40</f>
        <v/>
      </c>
      <c r="Z38" s="31" t="str">
        <f>'步驟1. 先填【114-1申請總表】第8列之B欄至CN欄'!CV40</f>
        <v/>
      </c>
      <c r="AA38" s="31" t="str">
        <f>'步驟1. 先填【114-1申請總表】第8列之B欄至CN欄'!CW40</f>
        <v/>
      </c>
      <c r="AB38" s="31" t="str">
        <f>'步驟1. 先填【114-1申請總表】第8列之B欄至CN欄'!CX40</f>
        <v/>
      </c>
      <c r="AC38" s="35" t="str">
        <f>'步驟1. 先填【114-1申請總表】第8列之B欄至CN欄'!CY40</f>
        <v/>
      </c>
      <c r="AD38" s="31" t="str">
        <f>'步驟1. 先填【114-1申請總表】第8列之B欄至CN欄'!CZ40</f>
        <v/>
      </c>
      <c r="AE38" s="34"/>
    </row>
    <row r="39" spans="1:31" s="17" customFormat="1" ht="79.95" customHeight="1">
      <c r="A39" s="28" t="str">
        <f>'步驟1. 先填【114-1申請總表】第8列之B欄至CN欄'!A41</f>
        <v>114學年度第一學期</v>
      </c>
      <c r="B39" s="27">
        <f>'步驟1. 先填【114-1申請總表】第8列之B欄至CN欄'!B41</f>
        <v>0</v>
      </c>
      <c r="C39" s="28">
        <f>'步驟1. 先填【114-1申請總表】第8列之B欄至CN欄'!C41</f>
        <v>0</v>
      </c>
      <c r="D39" s="43" t="s">
        <v>37</v>
      </c>
      <c r="E39" s="29">
        <f>'步驟1. 先填【114-1申請總表】第8列之B欄至CN欄'!E41</f>
        <v>0</v>
      </c>
      <c r="F39" s="29">
        <f>'步驟1. 先填【114-1申請總表】第8列之B欄至CN欄'!F41</f>
        <v>0</v>
      </c>
      <c r="G39" s="29">
        <f>'步驟1. 先填【114-1申請總表】第8列之B欄至CN欄'!G41</f>
        <v>0</v>
      </c>
      <c r="H39" s="29">
        <f>'步驟1. 先填【114-1申請總表】第8列之B欄至CN欄'!H41</f>
        <v>0</v>
      </c>
      <c r="I39" s="45">
        <f>'步驟1. 先填【114-1申請總表】第8列之B欄至CN欄'!I41</f>
        <v>0</v>
      </c>
      <c r="J39" s="29">
        <f>'步驟1. 先填【114-1申請總表】第8列之B欄至CN欄'!J41</f>
        <v>0</v>
      </c>
      <c r="K39" s="29">
        <f>'步驟1. 先填【114-1申請總表】第8列之B欄至CN欄'!K41</f>
        <v>0</v>
      </c>
      <c r="L39" s="29">
        <f>'步驟1. 先填【114-1申請總表】第8列之B欄至CN欄'!L41</f>
        <v>0</v>
      </c>
      <c r="M39" s="30">
        <f>'步驟1. 先填【114-1申請總表】第8列之B欄至CN欄'!M41</f>
        <v>0</v>
      </c>
      <c r="N39" s="29">
        <f>'步驟1. 先填【114-1申請總表】第8列之B欄至CN欄'!N41</f>
        <v>0</v>
      </c>
      <c r="O39" s="29" t="str">
        <f>'步驟1. 先填【114-1申請總表】第8列之B欄至CN欄'!O41</f>
        <v>XX縣XX鄉XX村XX鄰XX路XX號XX樓</v>
      </c>
      <c r="P39" s="29">
        <f>'步驟1. 先填【114-1申請總表】第8列之B欄至CN欄'!CL41</f>
        <v>0</v>
      </c>
      <c r="Q39" s="29">
        <f>'步驟1. 先填【114-1申請總表】第8列之B欄至CN欄'!CM41</f>
        <v>0</v>
      </c>
      <c r="R39" s="29">
        <f>'步驟1. 先填【114-1申請總表】第8列之B欄至CN欄'!CO41</f>
        <v>0</v>
      </c>
      <c r="S39" s="29" t="str">
        <f>'步驟1. 先填【114-1申請總表】第8列之B欄至CN欄'!CP41</f>
        <v>7000021</v>
      </c>
      <c r="T39" s="29">
        <f>'步驟1. 先填【114-1申請總表】第8列之B欄至CN欄'!CN41</f>
        <v>0</v>
      </c>
      <c r="U39" s="31" t="str">
        <f>'步驟1. 先填【114-1申請總表】第8列之B欄至CN欄'!CQ41</f>
        <v/>
      </c>
      <c r="V39" s="31" t="str">
        <f>'步驟1. 先填【114-1申請總表】第8列之B欄至CN欄'!CR41</f>
        <v/>
      </c>
      <c r="W39" s="31">
        <f>'步驟1. 先填【114-1申請總表】第8列之B欄至CN欄'!CS41</f>
        <v>0</v>
      </c>
      <c r="X39" s="31" t="str">
        <f>'步驟1. 先填【114-1申請總表】第8列之B欄至CN欄'!CT41</f>
        <v/>
      </c>
      <c r="Y39" s="31" t="str">
        <f>'步驟1. 先填【114-1申請總表】第8列之B欄至CN欄'!CU41</f>
        <v/>
      </c>
      <c r="Z39" s="31" t="str">
        <f>'步驟1. 先填【114-1申請總表】第8列之B欄至CN欄'!CV41</f>
        <v/>
      </c>
      <c r="AA39" s="31" t="str">
        <f>'步驟1. 先填【114-1申請總表】第8列之B欄至CN欄'!CW41</f>
        <v/>
      </c>
      <c r="AB39" s="31" t="str">
        <f>'步驟1. 先填【114-1申請總表】第8列之B欄至CN欄'!CX41</f>
        <v/>
      </c>
      <c r="AC39" s="35" t="str">
        <f>'步驟1. 先填【114-1申請總表】第8列之B欄至CN欄'!CY41</f>
        <v/>
      </c>
      <c r="AD39" s="31" t="str">
        <f>'步驟1. 先填【114-1申請總表】第8列之B欄至CN欄'!CZ41</f>
        <v/>
      </c>
      <c r="AE39" s="34"/>
    </row>
    <row r="40" spans="1:31" s="17" customFormat="1" ht="79.95" customHeight="1">
      <c r="A40" s="28" t="str">
        <f>'步驟1. 先填【114-1申請總表】第8列之B欄至CN欄'!A42</f>
        <v>114學年度第一學期</v>
      </c>
      <c r="B40" s="27">
        <f>'步驟1. 先填【114-1申請總表】第8列之B欄至CN欄'!B42</f>
        <v>0</v>
      </c>
      <c r="C40" s="28">
        <f>'步驟1. 先填【114-1申請總表】第8列之B欄至CN欄'!C42</f>
        <v>0</v>
      </c>
      <c r="D40" s="43" t="s">
        <v>38</v>
      </c>
      <c r="E40" s="29">
        <f>'步驟1. 先填【114-1申請總表】第8列之B欄至CN欄'!E42</f>
        <v>0</v>
      </c>
      <c r="F40" s="29">
        <f>'步驟1. 先填【114-1申請總表】第8列之B欄至CN欄'!F42</f>
        <v>0</v>
      </c>
      <c r="G40" s="29">
        <f>'步驟1. 先填【114-1申請總表】第8列之B欄至CN欄'!G42</f>
        <v>0</v>
      </c>
      <c r="H40" s="29">
        <f>'步驟1. 先填【114-1申請總表】第8列之B欄至CN欄'!H42</f>
        <v>0</v>
      </c>
      <c r="I40" s="45">
        <f>'步驟1. 先填【114-1申請總表】第8列之B欄至CN欄'!I42</f>
        <v>0</v>
      </c>
      <c r="J40" s="29">
        <f>'步驟1. 先填【114-1申請總表】第8列之B欄至CN欄'!J42</f>
        <v>0</v>
      </c>
      <c r="K40" s="29">
        <f>'步驟1. 先填【114-1申請總表】第8列之B欄至CN欄'!K42</f>
        <v>0</v>
      </c>
      <c r="L40" s="29">
        <f>'步驟1. 先填【114-1申請總表】第8列之B欄至CN欄'!L42</f>
        <v>0</v>
      </c>
      <c r="M40" s="30">
        <f>'步驟1. 先填【114-1申請總表】第8列之B欄至CN欄'!M42</f>
        <v>0</v>
      </c>
      <c r="N40" s="29">
        <f>'步驟1. 先填【114-1申請總表】第8列之B欄至CN欄'!N42</f>
        <v>0</v>
      </c>
      <c r="O40" s="29" t="str">
        <f>'步驟1. 先填【114-1申請總表】第8列之B欄至CN欄'!O42</f>
        <v>XX縣XX鄉XX村XX鄰XX路XX號XX樓</v>
      </c>
      <c r="P40" s="29">
        <f>'步驟1. 先填【114-1申請總表】第8列之B欄至CN欄'!CL42</f>
        <v>0</v>
      </c>
      <c r="Q40" s="29">
        <f>'步驟1. 先填【114-1申請總表】第8列之B欄至CN欄'!CM42</f>
        <v>0</v>
      </c>
      <c r="R40" s="29">
        <f>'步驟1. 先填【114-1申請總表】第8列之B欄至CN欄'!CO42</f>
        <v>0</v>
      </c>
      <c r="S40" s="29" t="str">
        <f>'步驟1. 先填【114-1申請總表】第8列之B欄至CN欄'!CP42</f>
        <v>7000021</v>
      </c>
      <c r="T40" s="29">
        <f>'步驟1. 先填【114-1申請總表】第8列之B欄至CN欄'!CN42</f>
        <v>0</v>
      </c>
      <c r="U40" s="31" t="str">
        <f>'步驟1. 先填【114-1申請總表】第8列之B欄至CN欄'!CQ42</f>
        <v/>
      </c>
      <c r="V40" s="31" t="str">
        <f>'步驟1. 先填【114-1申請總表】第8列之B欄至CN欄'!CR42</f>
        <v/>
      </c>
      <c r="W40" s="31">
        <f>'步驟1. 先填【114-1申請總表】第8列之B欄至CN欄'!CS42</f>
        <v>0</v>
      </c>
      <c r="X40" s="31" t="str">
        <f>'步驟1. 先填【114-1申請總表】第8列之B欄至CN欄'!CT42</f>
        <v/>
      </c>
      <c r="Y40" s="31" t="str">
        <f>'步驟1. 先填【114-1申請總表】第8列之B欄至CN欄'!CU42</f>
        <v/>
      </c>
      <c r="Z40" s="31" t="str">
        <f>'步驟1. 先填【114-1申請總表】第8列之B欄至CN欄'!CV42</f>
        <v/>
      </c>
      <c r="AA40" s="31" t="str">
        <f>'步驟1. 先填【114-1申請總表】第8列之B欄至CN欄'!CW42</f>
        <v/>
      </c>
      <c r="AB40" s="31" t="str">
        <f>'步驟1. 先填【114-1申請總表】第8列之B欄至CN欄'!CX42</f>
        <v/>
      </c>
      <c r="AC40" s="35" t="str">
        <f>'步驟1. 先填【114-1申請總表】第8列之B欄至CN欄'!CY42</f>
        <v/>
      </c>
      <c r="AD40" s="31" t="str">
        <f>'步驟1. 先填【114-1申請總表】第8列之B欄至CN欄'!CZ42</f>
        <v/>
      </c>
      <c r="AE40" s="34"/>
    </row>
    <row r="41" spans="1:31" s="17" customFormat="1" ht="79.95" customHeight="1">
      <c r="A41" s="28" t="str">
        <f>'步驟1. 先填【114-1申請總表】第8列之B欄至CN欄'!A43</f>
        <v>114學年度第一學期</v>
      </c>
      <c r="B41" s="27">
        <f>'步驟1. 先填【114-1申請總表】第8列之B欄至CN欄'!B43</f>
        <v>0</v>
      </c>
      <c r="C41" s="28">
        <f>'步驟1. 先填【114-1申請總表】第8列之B欄至CN欄'!C43</f>
        <v>0</v>
      </c>
      <c r="D41" s="43" t="s">
        <v>39</v>
      </c>
      <c r="E41" s="29">
        <f>'步驟1. 先填【114-1申請總表】第8列之B欄至CN欄'!E43</f>
        <v>0</v>
      </c>
      <c r="F41" s="29">
        <f>'步驟1. 先填【114-1申請總表】第8列之B欄至CN欄'!F43</f>
        <v>0</v>
      </c>
      <c r="G41" s="29">
        <f>'步驟1. 先填【114-1申請總表】第8列之B欄至CN欄'!G43</f>
        <v>0</v>
      </c>
      <c r="H41" s="29">
        <f>'步驟1. 先填【114-1申請總表】第8列之B欄至CN欄'!H43</f>
        <v>0</v>
      </c>
      <c r="I41" s="45">
        <f>'步驟1. 先填【114-1申請總表】第8列之B欄至CN欄'!I43</f>
        <v>0</v>
      </c>
      <c r="J41" s="29">
        <f>'步驟1. 先填【114-1申請總表】第8列之B欄至CN欄'!J43</f>
        <v>0</v>
      </c>
      <c r="K41" s="29">
        <f>'步驟1. 先填【114-1申請總表】第8列之B欄至CN欄'!K43</f>
        <v>0</v>
      </c>
      <c r="L41" s="29">
        <f>'步驟1. 先填【114-1申請總表】第8列之B欄至CN欄'!L43</f>
        <v>0</v>
      </c>
      <c r="M41" s="30">
        <f>'步驟1. 先填【114-1申請總表】第8列之B欄至CN欄'!M43</f>
        <v>0</v>
      </c>
      <c r="N41" s="29">
        <f>'步驟1. 先填【114-1申請總表】第8列之B欄至CN欄'!N43</f>
        <v>0</v>
      </c>
      <c r="O41" s="29" t="str">
        <f>'步驟1. 先填【114-1申請總表】第8列之B欄至CN欄'!O43</f>
        <v>XX縣XX鄉XX村XX鄰XX路XX號XX樓</v>
      </c>
      <c r="P41" s="29">
        <f>'步驟1. 先填【114-1申請總表】第8列之B欄至CN欄'!CL43</f>
        <v>0</v>
      </c>
      <c r="Q41" s="29">
        <f>'步驟1. 先填【114-1申請總表】第8列之B欄至CN欄'!CM43</f>
        <v>0</v>
      </c>
      <c r="R41" s="29">
        <f>'步驟1. 先填【114-1申請總表】第8列之B欄至CN欄'!CO43</f>
        <v>0</v>
      </c>
      <c r="S41" s="29" t="str">
        <f>'步驟1. 先填【114-1申請總表】第8列之B欄至CN欄'!CP43</f>
        <v>7000021</v>
      </c>
      <c r="T41" s="29">
        <f>'步驟1. 先填【114-1申請總表】第8列之B欄至CN欄'!CN43</f>
        <v>0</v>
      </c>
      <c r="U41" s="31" t="str">
        <f>'步驟1. 先填【114-1申請總表】第8列之B欄至CN欄'!CQ43</f>
        <v/>
      </c>
      <c r="V41" s="31" t="str">
        <f>'步驟1. 先填【114-1申請總表】第8列之B欄至CN欄'!CR43</f>
        <v/>
      </c>
      <c r="W41" s="31">
        <f>'步驟1. 先填【114-1申請總表】第8列之B欄至CN欄'!CS43</f>
        <v>0</v>
      </c>
      <c r="X41" s="31" t="str">
        <f>'步驟1. 先填【114-1申請總表】第8列之B欄至CN欄'!CT43</f>
        <v/>
      </c>
      <c r="Y41" s="31" t="str">
        <f>'步驟1. 先填【114-1申請總表】第8列之B欄至CN欄'!CU43</f>
        <v/>
      </c>
      <c r="Z41" s="31" t="str">
        <f>'步驟1. 先填【114-1申請總表】第8列之B欄至CN欄'!CV43</f>
        <v/>
      </c>
      <c r="AA41" s="31" t="str">
        <f>'步驟1. 先填【114-1申請總表】第8列之B欄至CN欄'!CW43</f>
        <v/>
      </c>
      <c r="AB41" s="31" t="str">
        <f>'步驟1. 先填【114-1申請總表】第8列之B欄至CN欄'!CX43</f>
        <v/>
      </c>
      <c r="AC41" s="35" t="str">
        <f>'步驟1. 先填【114-1申請總表】第8列之B欄至CN欄'!CY43</f>
        <v/>
      </c>
      <c r="AD41" s="31" t="str">
        <f>'步驟1. 先填【114-1申請總表】第8列之B欄至CN欄'!CZ43</f>
        <v/>
      </c>
      <c r="AE41" s="34"/>
    </row>
    <row r="42" spans="1:31" s="17" customFormat="1" ht="79.95" customHeight="1">
      <c r="A42" s="28" t="str">
        <f>'步驟1. 先填【114-1申請總表】第8列之B欄至CN欄'!A44</f>
        <v>114學年度第一學期</v>
      </c>
      <c r="B42" s="27">
        <f>'步驟1. 先填【114-1申請總表】第8列之B欄至CN欄'!B44</f>
        <v>0</v>
      </c>
      <c r="C42" s="28">
        <f>'步驟1. 先填【114-1申請總表】第8列之B欄至CN欄'!C44</f>
        <v>0</v>
      </c>
      <c r="D42" s="43" t="s">
        <v>40</v>
      </c>
      <c r="E42" s="29">
        <f>'步驟1. 先填【114-1申請總表】第8列之B欄至CN欄'!E44</f>
        <v>0</v>
      </c>
      <c r="F42" s="29">
        <f>'步驟1. 先填【114-1申請總表】第8列之B欄至CN欄'!F44</f>
        <v>0</v>
      </c>
      <c r="G42" s="29">
        <f>'步驟1. 先填【114-1申請總表】第8列之B欄至CN欄'!G44</f>
        <v>0</v>
      </c>
      <c r="H42" s="29">
        <f>'步驟1. 先填【114-1申請總表】第8列之B欄至CN欄'!H44</f>
        <v>0</v>
      </c>
      <c r="I42" s="45">
        <f>'步驟1. 先填【114-1申請總表】第8列之B欄至CN欄'!I44</f>
        <v>0</v>
      </c>
      <c r="J42" s="29">
        <f>'步驟1. 先填【114-1申請總表】第8列之B欄至CN欄'!J44</f>
        <v>0</v>
      </c>
      <c r="K42" s="29">
        <f>'步驟1. 先填【114-1申請總表】第8列之B欄至CN欄'!K44</f>
        <v>0</v>
      </c>
      <c r="L42" s="29">
        <f>'步驟1. 先填【114-1申請總表】第8列之B欄至CN欄'!L44</f>
        <v>0</v>
      </c>
      <c r="M42" s="30">
        <f>'步驟1. 先填【114-1申請總表】第8列之B欄至CN欄'!M44</f>
        <v>0</v>
      </c>
      <c r="N42" s="29">
        <f>'步驟1. 先填【114-1申請總表】第8列之B欄至CN欄'!N44</f>
        <v>0</v>
      </c>
      <c r="O42" s="29" t="str">
        <f>'步驟1. 先填【114-1申請總表】第8列之B欄至CN欄'!O44</f>
        <v>XX縣XX鄉XX村XX鄰XX路XX號XX樓</v>
      </c>
      <c r="P42" s="29">
        <f>'步驟1. 先填【114-1申請總表】第8列之B欄至CN欄'!CL44</f>
        <v>0</v>
      </c>
      <c r="Q42" s="29">
        <f>'步驟1. 先填【114-1申請總表】第8列之B欄至CN欄'!CM44</f>
        <v>0</v>
      </c>
      <c r="R42" s="29">
        <f>'步驟1. 先填【114-1申請總表】第8列之B欄至CN欄'!CO44</f>
        <v>0</v>
      </c>
      <c r="S42" s="29" t="str">
        <f>'步驟1. 先填【114-1申請總表】第8列之B欄至CN欄'!CP44</f>
        <v>7000021</v>
      </c>
      <c r="T42" s="29">
        <f>'步驟1. 先填【114-1申請總表】第8列之B欄至CN欄'!CN44</f>
        <v>0</v>
      </c>
      <c r="U42" s="31" t="str">
        <f>'步驟1. 先填【114-1申請總表】第8列之B欄至CN欄'!CQ44</f>
        <v/>
      </c>
      <c r="V42" s="31" t="str">
        <f>'步驟1. 先填【114-1申請總表】第8列之B欄至CN欄'!CR44</f>
        <v/>
      </c>
      <c r="W42" s="31">
        <f>'步驟1. 先填【114-1申請總表】第8列之B欄至CN欄'!CS44</f>
        <v>0</v>
      </c>
      <c r="X42" s="31" t="str">
        <f>'步驟1. 先填【114-1申請總表】第8列之B欄至CN欄'!CT44</f>
        <v/>
      </c>
      <c r="Y42" s="31" t="str">
        <f>'步驟1. 先填【114-1申請總表】第8列之B欄至CN欄'!CU44</f>
        <v/>
      </c>
      <c r="Z42" s="31" t="str">
        <f>'步驟1. 先填【114-1申請總表】第8列之B欄至CN欄'!CV44</f>
        <v/>
      </c>
      <c r="AA42" s="31" t="str">
        <f>'步驟1. 先填【114-1申請總表】第8列之B欄至CN欄'!CW44</f>
        <v/>
      </c>
      <c r="AB42" s="31" t="str">
        <f>'步驟1. 先填【114-1申請總表】第8列之B欄至CN欄'!CX44</f>
        <v/>
      </c>
      <c r="AC42" s="35" t="str">
        <f>'步驟1. 先填【114-1申請總表】第8列之B欄至CN欄'!CY44</f>
        <v/>
      </c>
      <c r="AD42" s="31" t="str">
        <f>'步驟1. 先填【114-1申請總表】第8列之B欄至CN欄'!CZ44</f>
        <v/>
      </c>
      <c r="AE42" s="34"/>
    </row>
    <row r="43" spans="1:31" s="17" customFormat="1" ht="79.95" customHeight="1">
      <c r="A43" s="28" t="str">
        <f>'步驟1. 先填【114-1申請總表】第8列之B欄至CN欄'!A45</f>
        <v>114學年度第一學期</v>
      </c>
      <c r="B43" s="27">
        <f>'步驟1. 先填【114-1申請總表】第8列之B欄至CN欄'!B45</f>
        <v>0</v>
      </c>
      <c r="C43" s="28">
        <f>'步驟1. 先填【114-1申請總表】第8列之B欄至CN欄'!C45</f>
        <v>0</v>
      </c>
      <c r="D43" s="43" t="s">
        <v>41</v>
      </c>
      <c r="E43" s="29">
        <f>'步驟1. 先填【114-1申請總表】第8列之B欄至CN欄'!E45</f>
        <v>0</v>
      </c>
      <c r="F43" s="29">
        <f>'步驟1. 先填【114-1申請總表】第8列之B欄至CN欄'!F45</f>
        <v>0</v>
      </c>
      <c r="G43" s="29">
        <f>'步驟1. 先填【114-1申請總表】第8列之B欄至CN欄'!G45</f>
        <v>0</v>
      </c>
      <c r="H43" s="29">
        <f>'步驟1. 先填【114-1申請總表】第8列之B欄至CN欄'!H45</f>
        <v>0</v>
      </c>
      <c r="I43" s="45">
        <f>'步驟1. 先填【114-1申請總表】第8列之B欄至CN欄'!I45</f>
        <v>0</v>
      </c>
      <c r="J43" s="29">
        <f>'步驟1. 先填【114-1申請總表】第8列之B欄至CN欄'!J45</f>
        <v>0</v>
      </c>
      <c r="K43" s="29">
        <f>'步驟1. 先填【114-1申請總表】第8列之B欄至CN欄'!K45</f>
        <v>0</v>
      </c>
      <c r="L43" s="29">
        <f>'步驟1. 先填【114-1申請總表】第8列之B欄至CN欄'!L45</f>
        <v>0</v>
      </c>
      <c r="M43" s="30">
        <f>'步驟1. 先填【114-1申請總表】第8列之B欄至CN欄'!M45</f>
        <v>0</v>
      </c>
      <c r="N43" s="29">
        <f>'步驟1. 先填【114-1申請總表】第8列之B欄至CN欄'!N45</f>
        <v>0</v>
      </c>
      <c r="O43" s="29" t="str">
        <f>'步驟1. 先填【114-1申請總表】第8列之B欄至CN欄'!O45</f>
        <v>XX縣XX鄉XX村XX鄰XX路XX號XX樓</v>
      </c>
      <c r="P43" s="29">
        <f>'步驟1. 先填【114-1申請總表】第8列之B欄至CN欄'!CL45</f>
        <v>0</v>
      </c>
      <c r="Q43" s="29">
        <f>'步驟1. 先填【114-1申請總表】第8列之B欄至CN欄'!CM45</f>
        <v>0</v>
      </c>
      <c r="R43" s="29">
        <f>'步驟1. 先填【114-1申請總表】第8列之B欄至CN欄'!CO45</f>
        <v>0</v>
      </c>
      <c r="S43" s="29" t="str">
        <f>'步驟1. 先填【114-1申請總表】第8列之B欄至CN欄'!CP45</f>
        <v>7000021</v>
      </c>
      <c r="T43" s="29">
        <f>'步驟1. 先填【114-1申請總表】第8列之B欄至CN欄'!CN45</f>
        <v>0</v>
      </c>
      <c r="U43" s="31" t="str">
        <f>'步驟1. 先填【114-1申請總表】第8列之B欄至CN欄'!CQ45</f>
        <v/>
      </c>
      <c r="V43" s="31" t="str">
        <f>'步驟1. 先填【114-1申請總表】第8列之B欄至CN欄'!CR45</f>
        <v/>
      </c>
      <c r="W43" s="31">
        <f>'步驟1. 先填【114-1申請總表】第8列之B欄至CN欄'!CS45</f>
        <v>0</v>
      </c>
      <c r="X43" s="31" t="str">
        <f>'步驟1. 先填【114-1申請總表】第8列之B欄至CN欄'!CT45</f>
        <v/>
      </c>
      <c r="Y43" s="31" t="str">
        <f>'步驟1. 先填【114-1申請總表】第8列之B欄至CN欄'!CU45</f>
        <v/>
      </c>
      <c r="Z43" s="31" t="str">
        <f>'步驟1. 先填【114-1申請總表】第8列之B欄至CN欄'!CV45</f>
        <v/>
      </c>
      <c r="AA43" s="31" t="str">
        <f>'步驟1. 先填【114-1申請總表】第8列之B欄至CN欄'!CW45</f>
        <v/>
      </c>
      <c r="AB43" s="31" t="str">
        <f>'步驟1. 先填【114-1申請總表】第8列之B欄至CN欄'!CX45</f>
        <v/>
      </c>
      <c r="AC43" s="35" t="str">
        <f>'步驟1. 先填【114-1申請總表】第8列之B欄至CN欄'!CY45</f>
        <v/>
      </c>
      <c r="AD43" s="31" t="str">
        <f>'步驟1. 先填【114-1申請總表】第8列之B欄至CN欄'!CZ45</f>
        <v/>
      </c>
      <c r="AE43" s="34"/>
    </row>
    <row r="44" spans="1:31" s="17" customFormat="1" ht="79.95" customHeight="1">
      <c r="A44" s="28" t="str">
        <f>'步驟1. 先填【114-1申請總表】第8列之B欄至CN欄'!A46</f>
        <v>114學年度第一學期</v>
      </c>
      <c r="B44" s="27">
        <f>'步驟1. 先填【114-1申請總表】第8列之B欄至CN欄'!B46</f>
        <v>0</v>
      </c>
      <c r="C44" s="28">
        <f>'步驟1. 先填【114-1申請總表】第8列之B欄至CN欄'!C46</f>
        <v>0</v>
      </c>
      <c r="D44" s="43" t="s">
        <v>42</v>
      </c>
      <c r="E44" s="29">
        <f>'步驟1. 先填【114-1申請總表】第8列之B欄至CN欄'!E46</f>
        <v>0</v>
      </c>
      <c r="F44" s="29">
        <f>'步驟1. 先填【114-1申請總表】第8列之B欄至CN欄'!F46</f>
        <v>0</v>
      </c>
      <c r="G44" s="29">
        <f>'步驟1. 先填【114-1申請總表】第8列之B欄至CN欄'!G46</f>
        <v>0</v>
      </c>
      <c r="H44" s="29">
        <f>'步驟1. 先填【114-1申請總表】第8列之B欄至CN欄'!H46</f>
        <v>0</v>
      </c>
      <c r="I44" s="45">
        <f>'步驟1. 先填【114-1申請總表】第8列之B欄至CN欄'!I46</f>
        <v>0</v>
      </c>
      <c r="J44" s="29">
        <f>'步驟1. 先填【114-1申請總表】第8列之B欄至CN欄'!J46</f>
        <v>0</v>
      </c>
      <c r="K44" s="29">
        <f>'步驟1. 先填【114-1申請總表】第8列之B欄至CN欄'!K46</f>
        <v>0</v>
      </c>
      <c r="L44" s="29">
        <f>'步驟1. 先填【114-1申請總表】第8列之B欄至CN欄'!L46</f>
        <v>0</v>
      </c>
      <c r="M44" s="30">
        <f>'步驟1. 先填【114-1申請總表】第8列之B欄至CN欄'!M46</f>
        <v>0</v>
      </c>
      <c r="N44" s="29">
        <f>'步驟1. 先填【114-1申請總表】第8列之B欄至CN欄'!N46</f>
        <v>0</v>
      </c>
      <c r="O44" s="29" t="str">
        <f>'步驟1. 先填【114-1申請總表】第8列之B欄至CN欄'!O46</f>
        <v>XX縣XX鄉XX村XX鄰XX路XX號XX樓</v>
      </c>
      <c r="P44" s="29">
        <f>'步驟1. 先填【114-1申請總表】第8列之B欄至CN欄'!CL46</f>
        <v>0</v>
      </c>
      <c r="Q44" s="29">
        <f>'步驟1. 先填【114-1申請總表】第8列之B欄至CN欄'!CM46</f>
        <v>0</v>
      </c>
      <c r="R44" s="29">
        <f>'步驟1. 先填【114-1申請總表】第8列之B欄至CN欄'!CO46</f>
        <v>0</v>
      </c>
      <c r="S44" s="29" t="str">
        <f>'步驟1. 先填【114-1申請總表】第8列之B欄至CN欄'!CP46</f>
        <v>7000021</v>
      </c>
      <c r="T44" s="29">
        <f>'步驟1. 先填【114-1申請總表】第8列之B欄至CN欄'!CN46</f>
        <v>0</v>
      </c>
      <c r="U44" s="31" t="str">
        <f>'步驟1. 先填【114-1申請總表】第8列之B欄至CN欄'!CQ46</f>
        <v/>
      </c>
      <c r="V44" s="31" t="str">
        <f>'步驟1. 先填【114-1申請總表】第8列之B欄至CN欄'!CR46</f>
        <v/>
      </c>
      <c r="W44" s="31">
        <f>'步驟1. 先填【114-1申請總表】第8列之B欄至CN欄'!CS46</f>
        <v>0</v>
      </c>
      <c r="X44" s="31" t="str">
        <f>'步驟1. 先填【114-1申請總表】第8列之B欄至CN欄'!CT46</f>
        <v/>
      </c>
      <c r="Y44" s="31" t="str">
        <f>'步驟1. 先填【114-1申請總表】第8列之B欄至CN欄'!CU46</f>
        <v/>
      </c>
      <c r="Z44" s="31" t="str">
        <f>'步驟1. 先填【114-1申請總表】第8列之B欄至CN欄'!CV46</f>
        <v/>
      </c>
      <c r="AA44" s="31" t="str">
        <f>'步驟1. 先填【114-1申請總表】第8列之B欄至CN欄'!CW46</f>
        <v/>
      </c>
      <c r="AB44" s="31" t="str">
        <f>'步驟1. 先填【114-1申請總表】第8列之B欄至CN欄'!CX46</f>
        <v/>
      </c>
      <c r="AC44" s="35" t="str">
        <f>'步驟1. 先填【114-1申請總表】第8列之B欄至CN欄'!CY46</f>
        <v/>
      </c>
      <c r="AD44" s="31" t="str">
        <f>'步驟1. 先填【114-1申請總表】第8列之B欄至CN欄'!CZ46</f>
        <v/>
      </c>
      <c r="AE44" s="34"/>
    </row>
    <row r="45" spans="1:31" s="17" customFormat="1" ht="79.95" customHeight="1">
      <c r="A45" s="28" t="str">
        <f>'步驟1. 先填【114-1申請總表】第8列之B欄至CN欄'!A47</f>
        <v>114學年度第一學期</v>
      </c>
      <c r="B45" s="27">
        <f>'步驟1. 先填【114-1申請總表】第8列之B欄至CN欄'!B47</f>
        <v>0</v>
      </c>
      <c r="C45" s="28">
        <f>'步驟1. 先填【114-1申請總表】第8列之B欄至CN欄'!C47</f>
        <v>0</v>
      </c>
      <c r="D45" s="43" t="s">
        <v>43</v>
      </c>
      <c r="E45" s="29">
        <f>'步驟1. 先填【114-1申請總表】第8列之B欄至CN欄'!E47</f>
        <v>0</v>
      </c>
      <c r="F45" s="29">
        <f>'步驟1. 先填【114-1申請總表】第8列之B欄至CN欄'!F47</f>
        <v>0</v>
      </c>
      <c r="G45" s="29">
        <f>'步驟1. 先填【114-1申請總表】第8列之B欄至CN欄'!G47</f>
        <v>0</v>
      </c>
      <c r="H45" s="29">
        <f>'步驟1. 先填【114-1申請總表】第8列之B欄至CN欄'!H47</f>
        <v>0</v>
      </c>
      <c r="I45" s="45">
        <f>'步驟1. 先填【114-1申請總表】第8列之B欄至CN欄'!I47</f>
        <v>0</v>
      </c>
      <c r="J45" s="29">
        <f>'步驟1. 先填【114-1申請總表】第8列之B欄至CN欄'!J47</f>
        <v>0</v>
      </c>
      <c r="K45" s="29">
        <f>'步驟1. 先填【114-1申請總表】第8列之B欄至CN欄'!K47</f>
        <v>0</v>
      </c>
      <c r="L45" s="29">
        <f>'步驟1. 先填【114-1申請總表】第8列之B欄至CN欄'!L47</f>
        <v>0</v>
      </c>
      <c r="M45" s="30">
        <f>'步驟1. 先填【114-1申請總表】第8列之B欄至CN欄'!M47</f>
        <v>0</v>
      </c>
      <c r="N45" s="29">
        <f>'步驟1. 先填【114-1申請總表】第8列之B欄至CN欄'!N47</f>
        <v>0</v>
      </c>
      <c r="O45" s="29" t="str">
        <f>'步驟1. 先填【114-1申請總表】第8列之B欄至CN欄'!O47</f>
        <v>XX縣XX鄉XX村XX鄰XX路XX號XX樓</v>
      </c>
      <c r="P45" s="29">
        <f>'步驟1. 先填【114-1申請總表】第8列之B欄至CN欄'!CL47</f>
        <v>0</v>
      </c>
      <c r="Q45" s="29">
        <f>'步驟1. 先填【114-1申請總表】第8列之B欄至CN欄'!CM47</f>
        <v>0</v>
      </c>
      <c r="R45" s="29">
        <f>'步驟1. 先填【114-1申請總表】第8列之B欄至CN欄'!CO47</f>
        <v>0</v>
      </c>
      <c r="S45" s="29" t="str">
        <f>'步驟1. 先填【114-1申請總表】第8列之B欄至CN欄'!CP47</f>
        <v>7000021</v>
      </c>
      <c r="T45" s="29">
        <f>'步驟1. 先填【114-1申請總表】第8列之B欄至CN欄'!CN47</f>
        <v>0</v>
      </c>
      <c r="U45" s="31" t="str">
        <f>'步驟1. 先填【114-1申請總表】第8列之B欄至CN欄'!CQ47</f>
        <v/>
      </c>
      <c r="V45" s="31" t="str">
        <f>'步驟1. 先填【114-1申請總表】第8列之B欄至CN欄'!CR47</f>
        <v/>
      </c>
      <c r="W45" s="31">
        <f>'步驟1. 先填【114-1申請總表】第8列之B欄至CN欄'!CS47</f>
        <v>0</v>
      </c>
      <c r="X45" s="31" t="str">
        <f>'步驟1. 先填【114-1申請總表】第8列之B欄至CN欄'!CT47</f>
        <v/>
      </c>
      <c r="Y45" s="31" t="str">
        <f>'步驟1. 先填【114-1申請總表】第8列之B欄至CN欄'!CU47</f>
        <v/>
      </c>
      <c r="Z45" s="31" t="str">
        <f>'步驟1. 先填【114-1申請總表】第8列之B欄至CN欄'!CV47</f>
        <v/>
      </c>
      <c r="AA45" s="31" t="str">
        <f>'步驟1. 先填【114-1申請總表】第8列之B欄至CN欄'!CW47</f>
        <v/>
      </c>
      <c r="AB45" s="31" t="str">
        <f>'步驟1. 先填【114-1申請總表】第8列之B欄至CN欄'!CX47</f>
        <v/>
      </c>
      <c r="AC45" s="35" t="str">
        <f>'步驟1. 先填【114-1申請總表】第8列之B欄至CN欄'!CY47</f>
        <v/>
      </c>
      <c r="AD45" s="31" t="str">
        <f>'步驟1. 先填【114-1申請總表】第8列之B欄至CN欄'!CZ47</f>
        <v/>
      </c>
      <c r="AE45" s="34"/>
    </row>
    <row r="46" spans="1:31" s="17" customFormat="1" ht="79.95" customHeight="1">
      <c r="A46" s="28" t="str">
        <f>'步驟1. 先填【114-1申請總表】第8列之B欄至CN欄'!A48</f>
        <v>114學年度第一學期</v>
      </c>
      <c r="B46" s="27">
        <f>'步驟1. 先填【114-1申請總表】第8列之B欄至CN欄'!B48</f>
        <v>0</v>
      </c>
      <c r="C46" s="28">
        <f>'步驟1. 先填【114-1申請總表】第8列之B欄至CN欄'!C48</f>
        <v>0</v>
      </c>
      <c r="D46" s="43" t="s">
        <v>44</v>
      </c>
      <c r="E46" s="29">
        <f>'步驟1. 先填【114-1申請總表】第8列之B欄至CN欄'!E48</f>
        <v>0</v>
      </c>
      <c r="F46" s="29">
        <f>'步驟1. 先填【114-1申請總表】第8列之B欄至CN欄'!F48</f>
        <v>0</v>
      </c>
      <c r="G46" s="29">
        <f>'步驟1. 先填【114-1申請總表】第8列之B欄至CN欄'!G48</f>
        <v>0</v>
      </c>
      <c r="H46" s="29">
        <f>'步驟1. 先填【114-1申請總表】第8列之B欄至CN欄'!H48</f>
        <v>0</v>
      </c>
      <c r="I46" s="45">
        <f>'步驟1. 先填【114-1申請總表】第8列之B欄至CN欄'!I48</f>
        <v>0</v>
      </c>
      <c r="J46" s="29">
        <f>'步驟1. 先填【114-1申請總表】第8列之B欄至CN欄'!J48</f>
        <v>0</v>
      </c>
      <c r="K46" s="29">
        <f>'步驟1. 先填【114-1申請總表】第8列之B欄至CN欄'!K48</f>
        <v>0</v>
      </c>
      <c r="L46" s="29">
        <f>'步驟1. 先填【114-1申請總表】第8列之B欄至CN欄'!L48</f>
        <v>0</v>
      </c>
      <c r="M46" s="30">
        <f>'步驟1. 先填【114-1申請總表】第8列之B欄至CN欄'!M48</f>
        <v>0</v>
      </c>
      <c r="N46" s="29">
        <f>'步驟1. 先填【114-1申請總表】第8列之B欄至CN欄'!N48</f>
        <v>0</v>
      </c>
      <c r="O46" s="29" t="str">
        <f>'步驟1. 先填【114-1申請總表】第8列之B欄至CN欄'!O48</f>
        <v>XX縣XX鄉XX村XX鄰XX路XX號XX樓</v>
      </c>
      <c r="P46" s="29">
        <f>'步驟1. 先填【114-1申請總表】第8列之B欄至CN欄'!CL48</f>
        <v>0</v>
      </c>
      <c r="Q46" s="29">
        <f>'步驟1. 先填【114-1申請總表】第8列之B欄至CN欄'!CM48</f>
        <v>0</v>
      </c>
      <c r="R46" s="29">
        <f>'步驟1. 先填【114-1申請總表】第8列之B欄至CN欄'!CO48</f>
        <v>0</v>
      </c>
      <c r="S46" s="29" t="str">
        <f>'步驟1. 先填【114-1申請總表】第8列之B欄至CN欄'!CP48</f>
        <v>7000021</v>
      </c>
      <c r="T46" s="29">
        <f>'步驟1. 先填【114-1申請總表】第8列之B欄至CN欄'!CN48</f>
        <v>0</v>
      </c>
      <c r="U46" s="31" t="str">
        <f>'步驟1. 先填【114-1申請總表】第8列之B欄至CN欄'!CQ48</f>
        <v/>
      </c>
      <c r="V46" s="31" t="str">
        <f>'步驟1. 先填【114-1申請總表】第8列之B欄至CN欄'!CR48</f>
        <v/>
      </c>
      <c r="W46" s="31">
        <f>'步驟1. 先填【114-1申請總表】第8列之B欄至CN欄'!CS48</f>
        <v>0</v>
      </c>
      <c r="X46" s="31" t="str">
        <f>'步驟1. 先填【114-1申請總表】第8列之B欄至CN欄'!CT48</f>
        <v/>
      </c>
      <c r="Y46" s="31" t="str">
        <f>'步驟1. 先填【114-1申請總表】第8列之B欄至CN欄'!CU48</f>
        <v/>
      </c>
      <c r="Z46" s="31" t="str">
        <f>'步驟1. 先填【114-1申請總表】第8列之B欄至CN欄'!CV48</f>
        <v/>
      </c>
      <c r="AA46" s="31" t="str">
        <f>'步驟1. 先填【114-1申請總表】第8列之B欄至CN欄'!CW48</f>
        <v/>
      </c>
      <c r="AB46" s="31" t="str">
        <f>'步驟1. 先填【114-1申請總表】第8列之B欄至CN欄'!CX48</f>
        <v/>
      </c>
      <c r="AC46" s="35" t="str">
        <f>'步驟1. 先填【114-1申請總表】第8列之B欄至CN欄'!CY48</f>
        <v/>
      </c>
      <c r="AD46" s="31" t="str">
        <f>'步驟1. 先填【114-1申請總表】第8列之B欄至CN欄'!CZ48</f>
        <v/>
      </c>
      <c r="AE46" s="34"/>
    </row>
    <row r="47" spans="1:31" s="17" customFormat="1" ht="79.95" customHeight="1">
      <c r="A47" s="28" t="str">
        <f>'步驟1. 先填【114-1申請總表】第8列之B欄至CN欄'!A49</f>
        <v>114學年度第一學期</v>
      </c>
      <c r="B47" s="27">
        <f>'步驟1. 先填【114-1申請總表】第8列之B欄至CN欄'!B49</f>
        <v>0</v>
      </c>
      <c r="C47" s="28">
        <f>'步驟1. 先填【114-1申請總表】第8列之B欄至CN欄'!C49</f>
        <v>0</v>
      </c>
      <c r="D47" s="43" t="s">
        <v>45</v>
      </c>
      <c r="E47" s="29">
        <f>'步驟1. 先填【114-1申請總表】第8列之B欄至CN欄'!E49</f>
        <v>0</v>
      </c>
      <c r="F47" s="29">
        <f>'步驟1. 先填【114-1申請總表】第8列之B欄至CN欄'!F49</f>
        <v>0</v>
      </c>
      <c r="G47" s="29">
        <f>'步驟1. 先填【114-1申請總表】第8列之B欄至CN欄'!G49</f>
        <v>0</v>
      </c>
      <c r="H47" s="29">
        <f>'步驟1. 先填【114-1申請總表】第8列之B欄至CN欄'!H49</f>
        <v>0</v>
      </c>
      <c r="I47" s="45">
        <f>'步驟1. 先填【114-1申請總表】第8列之B欄至CN欄'!I49</f>
        <v>0</v>
      </c>
      <c r="J47" s="29">
        <f>'步驟1. 先填【114-1申請總表】第8列之B欄至CN欄'!J49</f>
        <v>0</v>
      </c>
      <c r="K47" s="29">
        <f>'步驟1. 先填【114-1申請總表】第8列之B欄至CN欄'!K49</f>
        <v>0</v>
      </c>
      <c r="L47" s="29">
        <f>'步驟1. 先填【114-1申請總表】第8列之B欄至CN欄'!L49</f>
        <v>0</v>
      </c>
      <c r="M47" s="30">
        <f>'步驟1. 先填【114-1申請總表】第8列之B欄至CN欄'!M49</f>
        <v>0</v>
      </c>
      <c r="N47" s="29">
        <f>'步驟1. 先填【114-1申請總表】第8列之B欄至CN欄'!N49</f>
        <v>0</v>
      </c>
      <c r="O47" s="29" t="str">
        <f>'步驟1. 先填【114-1申請總表】第8列之B欄至CN欄'!O49</f>
        <v>XX縣XX鄉XX村XX鄰XX路XX號XX樓</v>
      </c>
      <c r="P47" s="29">
        <f>'步驟1. 先填【114-1申請總表】第8列之B欄至CN欄'!CL49</f>
        <v>0</v>
      </c>
      <c r="Q47" s="29">
        <f>'步驟1. 先填【114-1申請總表】第8列之B欄至CN欄'!CM49</f>
        <v>0</v>
      </c>
      <c r="R47" s="29">
        <f>'步驟1. 先填【114-1申請總表】第8列之B欄至CN欄'!CO49</f>
        <v>0</v>
      </c>
      <c r="S47" s="29" t="str">
        <f>'步驟1. 先填【114-1申請總表】第8列之B欄至CN欄'!CP49</f>
        <v>7000021</v>
      </c>
      <c r="T47" s="29">
        <f>'步驟1. 先填【114-1申請總表】第8列之B欄至CN欄'!CN49</f>
        <v>0</v>
      </c>
      <c r="U47" s="31" t="str">
        <f>'步驟1. 先填【114-1申請總表】第8列之B欄至CN欄'!CQ49</f>
        <v/>
      </c>
      <c r="V47" s="31" t="str">
        <f>'步驟1. 先填【114-1申請總表】第8列之B欄至CN欄'!CR49</f>
        <v/>
      </c>
      <c r="W47" s="31">
        <f>'步驟1. 先填【114-1申請總表】第8列之B欄至CN欄'!CS49</f>
        <v>0</v>
      </c>
      <c r="X47" s="31" t="str">
        <f>'步驟1. 先填【114-1申請總表】第8列之B欄至CN欄'!CT49</f>
        <v/>
      </c>
      <c r="Y47" s="31" t="str">
        <f>'步驟1. 先填【114-1申請總表】第8列之B欄至CN欄'!CU49</f>
        <v/>
      </c>
      <c r="Z47" s="31" t="str">
        <f>'步驟1. 先填【114-1申請總表】第8列之B欄至CN欄'!CV49</f>
        <v/>
      </c>
      <c r="AA47" s="31" t="str">
        <f>'步驟1. 先填【114-1申請總表】第8列之B欄至CN欄'!CW49</f>
        <v/>
      </c>
      <c r="AB47" s="31" t="str">
        <f>'步驟1. 先填【114-1申請總表】第8列之B欄至CN欄'!CX49</f>
        <v/>
      </c>
      <c r="AC47" s="35" t="str">
        <f>'步驟1. 先填【114-1申請總表】第8列之B欄至CN欄'!CY49</f>
        <v/>
      </c>
      <c r="AD47" s="31" t="str">
        <f>'步驟1. 先填【114-1申請總表】第8列之B欄至CN欄'!CZ49</f>
        <v/>
      </c>
      <c r="AE47" s="34"/>
    </row>
    <row r="48" spans="1:31" s="17" customFormat="1" ht="79.95" customHeight="1">
      <c r="A48" s="28" t="str">
        <f>'步驟1. 先填【114-1申請總表】第8列之B欄至CN欄'!A50</f>
        <v>114學年度第一學期</v>
      </c>
      <c r="B48" s="27">
        <f>'步驟1. 先填【114-1申請總表】第8列之B欄至CN欄'!B50</f>
        <v>0</v>
      </c>
      <c r="C48" s="28">
        <f>'步驟1. 先填【114-1申請總表】第8列之B欄至CN欄'!C50</f>
        <v>0</v>
      </c>
      <c r="D48" s="43" t="s">
        <v>46</v>
      </c>
      <c r="E48" s="29">
        <f>'步驟1. 先填【114-1申請總表】第8列之B欄至CN欄'!E50</f>
        <v>0</v>
      </c>
      <c r="F48" s="29">
        <f>'步驟1. 先填【114-1申請總表】第8列之B欄至CN欄'!F50</f>
        <v>0</v>
      </c>
      <c r="G48" s="29">
        <f>'步驟1. 先填【114-1申請總表】第8列之B欄至CN欄'!G50</f>
        <v>0</v>
      </c>
      <c r="H48" s="29">
        <f>'步驟1. 先填【114-1申請總表】第8列之B欄至CN欄'!H50</f>
        <v>0</v>
      </c>
      <c r="I48" s="45">
        <f>'步驟1. 先填【114-1申請總表】第8列之B欄至CN欄'!I50</f>
        <v>0</v>
      </c>
      <c r="J48" s="29">
        <f>'步驟1. 先填【114-1申請總表】第8列之B欄至CN欄'!J50</f>
        <v>0</v>
      </c>
      <c r="K48" s="29">
        <f>'步驟1. 先填【114-1申請總表】第8列之B欄至CN欄'!K50</f>
        <v>0</v>
      </c>
      <c r="L48" s="29">
        <f>'步驟1. 先填【114-1申請總表】第8列之B欄至CN欄'!L50</f>
        <v>0</v>
      </c>
      <c r="M48" s="30">
        <f>'步驟1. 先填【114-1申請總表】第8列之B欄至CN欄'!M50</f>
        <v>0</v>
      </c>
      <c r="N48" s="29">
        <f>'步驟1. 先填【114-1申請總表】第8列之B欄至CN欄'!N50</f>
        <v>0</v>
      </c>
      <c r="O48" s="29" t="str">
        <f>'步驟1. 先填【114-1申請總表】第8列之B欄至CN欄'!O50</f>
        <v>XX縣XX鄉XX村XX鄰XX路XX號XX樓</v>
      </c>
      <c r="P48" s="29">
        <f>'步驟1. 先填【114-1申請總表】第8列之B欄至CN欄'!CL50</f>
        <v>0</v>
      </c>
      <c r="Q48" s="29">
        <f>'步驟1. 先填【114-1申請總表】第8列之B欄至CN欄'!CM50</f>
        <v>0</v>
      </c>
      <c r="R48" s="29">
        <f>'步驟1. 先填【114-1申請總表】第8列之B欄至CN欄'!CO50</f>
        <v>0</v>
      </c>
      <c r="S48" s="29" t="str">
        <f>'步驟1. 先填【114-1申請總表】第8列之B欄至CN欄'!CP50</f>
        <v>7000021</v>
      </c>
      <c r="T48" s="29">
        <f>'步驟1. 先填【114-1申請總表】第8列之B欄至CN欄'!CN50</f>
        <v>0</v>
      </c>
      <c r="U48" s="31" t="str">
        <f>'步驟1. 先填【114-1申請總表】第8列之B欄至CN欄'!CQ50</f>
        <v/>
      </c>
      <c r="V48" s="31" t="str">
        <f>'步驟1. 先填【114-1申請總表】第8列之B欄至CN欄'!CR50</f>
        <v/>
      </c>
      <c r="W48" s="31">
        <f>'步驟1. 先填【114-1申請總表】第8列之B欄至CN欄'!CS50</f>
        <v>0</v>
      </c>
      <c r="X48" s="31" t="str">
        <f>'步驟1. 先填【114-1申請總表】第8列之B欄至CN欄'!CT50</f>
        <v/>
      </c>
      <c r="Y48" s="31" t="str">
        <f>'步驟1. 先填【114-1申請總表】第8列之B欄至CN欄'!CU50</f>
        <v/>
      </c>
      <c r="Z48" s="31" t="str">
        <f>'步驟1. 先填【114-1申請總表】第8列之B欄至CN欄'!CV50</f>
        <v/>
      </c>
      <c r="AA48" s="31" t="str">
        <f>'步驟1. 先填【114-1申請總表】第8列之B欄至CN欄'!CW50</f>
        <v/>
      </c>
      <c r="AB48" s="31" t="str">
        <f>'步驟1. 先填【114-1申請總表】第8列之B欄至CN欄'!CX50</f>
        <v/>
      </c>
      <c r="AC48" s="35" t="str">
        <f>'步驟1. 先填【114-1申請總表】第8列之B欄至CN欄'!CY50</f>
        <v/>
      </c>
      <c r="AD48" s="31" t="str">
        <f>'步驟1. 先填【114-1申請總表】第8列之B欄至CN欄'!CZ50</f>
        <v/>
      </c>
      <c r="AE48" s="34"/>
    </row>
    <row r="49" spans="1:31" s="17" customFormat="1" ht="79.95" customHeight="1">
      <c r="A49" s="28" t="str">
        <f>'步驟1. 先填【114-1申請總表】第8列之B欄至CN欄'!A51</f>
        <v>114學年度第一學期</v>
      </c>
      <c r="B49" s="27">
        <f>'步驟1. 先填【114-1申請總表】第8列之B欄至CN欄'!B51</f>
        <v>0</v>
      </c>
      <c r="C49" s="28">
        <f>'步驟1. 先填【114-1申請總表】第8列之B欄至CN欄'!C51</f>
        <v>0</v>
      </c>
      <c r="D49" s="43" t="s">
        <v>47</v>
      </c>
      <c r="E49" s="29">
        <f>'步驟1. 先填【114-1申請總表】第8列之B欄至CN欄'!E51</f>
        <v>0</v>
      </c>
      <c r="F49" s="29">
        <f>'步驟1. 先填【114-1申請總表】第8列之B欄至CN欄'!F51</f>
        <v>0</v>
      </c>
      <c r="G49" s="29">
        <f>'步驟1. 先填【114-1申請總表】第8列之B欄至CN欄'!G51</f>
        <v>0</v>
      </c>
      <c r="H49" s="29">
        <f>'步驟1. 先填【114-1申請總表】第8列之B欄至CN欄'!H51</f>
        <v>0</v>
      </c>
      <c r="I49" s="45">
        <f>'步驟1. 先填【114-1申請總表】第8列之B欄至CN欄'!I51</f>
        <v>0</v>
      </c>
      <c r="J49" s="29">
        <f>'步驟1. 先填【114-1申請總表】第8列之B欄至CN欄'!J51</f>
        <v>0</v>
      </c>
      <c r="K49" s="29">
        <f>'步驟1. 先填【114-1申請總表】第8列之B欄至CN欄'!K51</f>
        <v>0</v>
      </c>
      <c r="L49" s="29">
        <f>'步驟1. 先填【114-1申請總表】第8列之B欄至CN欄'!L51</f>
        <v>0</v>
      </c>
      <c r="M49" s="30">
        <f>'步驟1. 先填【114-1申請總表】第8列之B欄至CN欄'!M51</f>
        <v>0</v>
      </c>
      <c r="N49" s="29">
        <f>'步驟1. 先填【114-1申請總表】第8列之B欄至CN欄'!N51</f>
        <v>0</v>
      </c>
      <c r="O49" s="29" t="str">
        <f>'步驟1. 先填【114-1申請總表】第8列之B欄至CN欄'!O51</f>
        <v>XX縣XX鄉XX村XX鄰XX路XX號XX樓</v>
      </c>
      <c r="P49" s="29">
        <f>'步驟1. 先填【114-1申請總表】第8列之B欄至CN欄'!CL51</f>
        <v>0</v>
      </c>
      <c r="Q49" s="29">
        <f>'步驟1. 先填【114-1申請總表】第8列之B欄至CN欄'!CM51</f>
        <v>0</v>
      </c>
      <c r="R49" s="29">
        <f>'步驟1. 先填【114-1申請總表】第8列之B欄至CN欄'!CO51</f>
        <v>0</v>
      </c>
      <c r="S49" s="29" t="str">
        <f>'步驟1. 先填【114-1申請總表】第8列之B欄至CN欄'!CP51</f>
        <v>7000021</v>
      </c>
      <c r="T49" s="29">
        <f>'步驟1. 先填【114-1申請總表】第8列之B欄至CN欄'!CN51</f>
        <v>0</v>
      </c>
      <c r="U49" s="31" t="str">
        <f>'步驟1. 先填【114-1申請總表】第8列之B欄至CN欄'!CQ51</f>
        <v/>
      </c>
      <c r="V49" s="31" t="str">
        <f>'步驟1. 先填【114-1申請總表】第8列之B欄至CN欄'!CR51</f>
        <v/>
      </c>
      <c r="W49" s="31">
        <f>'步驟1. 先填【114-1申請總表】第8列之B欄至CN欄'!CS51</f>
        <v>0</v>
      </c>
      <c r="X49" s="31" t="str">
        <f>'步驟1. 先填【114-1申請總表】第8列之B欄至CN欄'!CT51</f>
        <v/>
      </c>
      <c r="Y49" s="31" t="str">
        <f>'步驟1. 先填【114-1申請總表】第8列之B欄至CN欄'!CU51</f>
        <v/>
      </c>
      <c r="Z49" s="31" t="str">
        <f>'步驟1. 先填【114-1申請總表】第8列之B欄至CN欄'!CV51</f>
        <v/>
      </c>
      <c r="AA49" s="31" t="str">
        <f>'步驟1. 先填【114-1申請總表】第8列之B欄至CN欄'!CW51</f>
        <v/>
      </c>
      <c r="AB49" s="31" t="str">
        <f>'步驟1. 先填【114-1申請總表】第8列之B欄至CN欄'!CX51</f>
        <v/>
      </c>
      <c r="AC49" s="35" t="str">
        <f>'步驟1. 先填【114-1申請總表】第8列之B欄至CN欄'!CY51</f>
        <v/>
      </c>
      <c r="AD49" s="31" t="str">
        <f>'步驟1. 先填【114-1申請總表】第8列之B欄至CN欄'!CZ51</f>
        <v/>
      </c>
      <c r="AE49" s="34"/>
    </row>
    <row r="50" spans="1:31" s="17" customFormat="1" ht="79.95" customHeight="1">
      <c r="A50" s="28" t="str">
        <f>'步驟1. 先填【114-1申請總表】第8列之B欄至CN欄'!A52</f>
        <v>114學年度第一學期</v>
      </c>
      <c r="B50" s="27">
        <f>'步驟1. 先填【114-1申請總表】第8列之B欄至CN欄'!B52</f>
        <v>0</v>
      </c>
      <c r="C50" s="28">
        <f>'步驟1. 先填【114-1申請總表】第8列之B欄至CN欄'!C52</f>
        <v>0</v>
      </c>
      <c r="D50" s="43" t="s">
        <v>48</v>
      </c>
      <c r="E50" s="29">
        <f>'步驟1. 先填【114-1申請總表】第8列之B欄至CN欄'!E52</f>
        <v>0</v>
      </c>
      <c r="F50" s="29">
        <f>'步驟1. 先填【114-1申請總表】第8列之B欄至CN欄'!F52</f>
        <v>0</v>
      </c>
      <c r="G50" s="29">
        <f>'步驟1. 先填【114-1申請總表】第8列之B欄至CN欄'!G52</f>
        <v>0</v>
      </c>
      <c r="H50" s="29">
        <f>'步驟1. 先填【114-1申請總表】第8列之B欄至CN欄'!H52</f>
        <v>0</v>
      </c>
      <c r="I50" s="45">
        <f>'步驟1. 先填【114-1申請總表】第8列之B欄至CN欄'!I52</f>
        <v>0</v>
      </c>
      <c r="J50" s="29">
        <f>'步驟1. 先填【114-1申請總表】第8列之B欄至CN欄'!J52</f>
        <v>0</v>
      </c>
      <c r="K50" s="29">
        <f>'步驟1. 先填【114-1申請總表】第8列之B欄至CN欄'!K52</f>
        <v>0</v>
      </c>
      <c r="L50" s="29">
        <f>'步驟1. 先填【114-1申請總表】第8列之B欄至CN欄'!L52</f>
        <v>0</v>
      </c>
      <c r="M50" s="30">
        <f>'步驟1. 先填【114-1申請總表】第8列之B欄至CN欄'!M52</f>
        <v>0</v>
      </c>
      <c r="N50" s="29">
        <f>'步驟1. 先填【114-1申請總表】第8列之B欄至CN欄'!N52</f>
        <v>0</v>
      </c>
      <c r="O50" s="29" t="str">
        <f>'步驟1. 先填【114-1申請總表】第8列之B欄至CN欄'!O52</f>
        <v>XX縣XX鄉XX村XX鄰XX路XX號XX樓</v>
      </c>
      <c r="P50" s="29">
        <f>'步驟1. 先填【114-1申請總表】第8列之B欄至CN欄'!CL52</f>
        <v>0</v>
      </c>
      <c r="Q50" s="29">
        <f>'步驟1. 先填【114-1申請總表】第8列之B欄至CN欄'!CM52</f>
        <v>0</v>
      </c>
      <c r="R50" s="29">
        <f>'步驟1. 先填【114-1申請總表】第8列之B欄至CN欄'!CO52</f>
        <v>0</v>
      </c>
      <c r="S50" s="29" t="str">
        <f>'步驟1. 先填【114-1申請總表】第8列之B欄至CN欄'!CP52</f>
        <v>7000021</v>
      </c>
      <c r="T50" s="29">
        <f>'步驟1. 先填【114-1申請總表】第8列之B欄至CN欄'!CN52</f>
        <v>0</v>
      </c>
      <c r="U50" s="31" t="str">
        <f>'步驟1. 先填【114-1申請總表】第8列之B欄至CN欄'!CQ52</f>
        <v/>
      </c>
      <c r="V50" s="31" t="str">
        <f>'步驟1. 先填【114-1申請總表】第8列之B欄至CN欄'!CR52</f>
        <v/>
      </c>
      <c r="W50" s="31">
        <f>'步驟1. 先填【114-1申請總表】第8列之B欄至CN欄'!CS52</f>
        <v>0</v>
      </c>
      <c r="X50" s="31" t="str">
        <f>'步驟1. 先填【114-1申請總表】第8列之B欄至CN欄'!CT52</f>
        <v/>
      </c>
      <c r="Y50" s="31" t="str">
        <f>'步驟1. 先填【114-1申請總表】第8列之B欄至CN欄'!CU52</f>
        <v/>
      </c>
      <c r="Z50" s="31" t="str">
        <f>'步驟1. 先填【114-1申請總表】第8列之B欄至CN欄'!CV52</f>
        <v/>
      </c>
      <c r="AA50" s="31" t="str">
        <f>'步驟1. 先填【114-1申請總表】第8列之B欄至CN欄'!CW52</f>
        <v/>
      </c>
      <c r="AB50" s="31" t="str">
        <f>'步驟1. 先填【114-1申請總表】第8列之B欄至CN欄'!CX52</f>
        <v/>
      </c>
      <c r="AC50" s="35" t="str">
        <f>'步驟1. 先填【114-1申請總表】第8列之B欄至CN欄'!CY52</f>
        <v/>
      </c>
      <c r="AD50" s="31" t="str">
        <f>'步驟1. 先填【114-1申請總表】第8列之B欄至CN欄'!CZ52</f>
        <v/>
      </c>
      <c r="AE50" s="34"/>
    </row>
    <row r="51" spans="1:31" s="17" customFormat="1" ht="79.95" customHeight="1">
      <c r="A51" s="28" t="str">
        <f>'步驟1. 先填【114-1申請總表】第8列之B欄至CN欄'!A53</f>
        <v>114學年度第一學期</v>
      </c>
      <c r="B51" s="27">
        <f>'步驟1. 先填【114-1申請總表】第8列之B欄至CN欄'!B53</f>
        <v>0</v>
      </c>
      <c r="C51" s="28">
        <f>'步驟1. 先填【114-1申請總表】第8列之B欄至CN欄'!C53</f>
        <v>0</v>
      </c>
      <c r="D51" s="43" t="s">
        <v>49</v>
      </c>
      <c r="E51" s="29">
        <f>'步驟1. 先填【114-1申請總表】第8列之B欄至CN欄'!E53</f>
        <v>0</v>
      </c>
      <c r="F51" s="29">
        <f>'步驟1. 先填【114-1申請總表】第8列之B欄至CN欄'!F53</f>
        <v>0</v>
      </c>
      <c r="G51" s="29">
        <f>'步驟1. 先填【114-1申請總表】第8列之B欄至CN欄'!G53</f>
        <v>0</v>
      </c>
      <c r="H51" s="29">
        <f>'步驟1. 先填【114-1申請總表】第8列之B欄至CN欄'!H53</f>
        <v>0</v>
      </c>
      <c r="I51" s="45">
        <f>'步驟1. 先填【114-1申請總表】第8列之B欄至CN欄'!I53</f>
        <v>0</v>
      </c>
      <c r="J51" s="29">
        <f>'步驟1. 先填【114-1申請總表】第8列之B欄至CN欄'!J53</f>
        <v>0</v>
      </c>
      <c r="K51" s="29">
        <f>'步驟1. 先填【114-1申請總表】第8列之B欄至CN欄'!K53</f>
        <v>0</v>
      </c>
      <c r="L51" s="29">
        <f>'步驟1. 先填【114-1申請總表】第8列之B欄至CN欄'!L53</f>
        <v>0</v>
      </c>
      <c r="M51" s="30">
        <f>'步驟1. 先填【114-1申請總表】第8列之B欄至CN欄'!M53</f>
        <v>0</v>
      </c>
      <c r="N51" s="29">
        <f>'步驟1. 先填【114-1申請總表】第8列之B欄至CN欄'!N53</f>
        <v>0</v>
      </c>
      <c r="O51" s="29" t="str">
        <f>'步驟1. 先填【114-1申請總表】第8列之B欄至CN欄'!O53</f>
        <v>XX縣XX鄉XX村XX鄰XX路XX號XX樓</v>
      </c>
      <c r="P51" s="29">
        <f>'步驟1. 先填【114-1申請總表】第8列之B欄至CN欄'!CL53</f>
        <v>0</v>
      </c>
      <c r="Q51" s="29">
        <f>'步驟1. 先填【114-1申請總表】第8列之B欄至CN欄'!CM53</f>
        <v>0</v>
      </c>
      <c r="R51" s="29">
        <f>'步驟1. 先填【114-1申請總表】第8列之B欄至CN欄'!CO53</f>
        <v>0</v>
      </c>
      <c r="S51" s="29" t="str">
        <f>'步驟1. 先填【114-1申請總表】第8列之B欄至CN欄'!CP53</f>
        <v>7000021</v>
      </c>
      <c r="T51" s="29">
        <f>'步驟1. 先填【114-1申請總表】第8列之B欄至CN欄'!CN53</f>
        <v>0</v>
      </c>
      <c r="U51" s="31" t="str">
        <f>'步驟1. 先填【114-1申請總表】第8列之B欄至CN欄'!CQ53</f>
        <v/>
      </c>
      <c r="V51" s="31" t="str">
        <f>'步驟1. 先填【114-1申請總表】第8列之B欄至CN欄'!CR53</f>
        <v/>
      </c>
      <c r="W51" s="31">
        <f>'步驟1. 先填【114-1申請總表】第8列之B欄至CN欄'!CS53</f>
        <v>0</v>
      </c>
      <c r="X51" s="31" t="str">
        <f>'步驟1. 先填【114-1申請總表】第8列之B欄至CN欄'!CT53</f>
        <v/>
      </c>
      <c r="Y51" s="31" t="str">
        <f>'步驟1. 先填【114-1申請總表】第8列之B欄至CN欄'!CU53</f>
        <v/>
      </c>
      <c r="Z51" s="31" t="str">
        <f>'步驟1. 先填【114-1申請總表】第8列之B欄至CN欄'!CV53</f>
        <v/>
      </c>
      <c r="AA51" s="31" t="str">
        <f>'步驟1. 先填【114-1申請總表】第8列之B欄至CN欄'!CW53</f>
        <v/>
      </c>
      <c r="AB51" s="31" t="str">
        <f>'步驟1. 先填【114-1申請總表】第8列之B欄至CN欄'!CX53</f>
        <v/>
      </c>
      <c r="AC51" s="35" t="str">
        <f>'步驟1. 先填【114-1申請總表】第8列之B欄至CN欄'!CY53</f>
        <v/>
      </c>
      <c r="AD51" s="31" t="str">
        <f>'步驟1. 先填【114-1申請總表】第8列之B欄至CN欄'!CZ53</f>
        <v/>
      </c>
      <c r="AE51" s="34"/>
    </row>
    <row r="52" spans="1:31" s="17" customFormat="1" ht="79.95" customHeight="1">
      <c r="A52" s="28" t="str">
        <f>'步驟1. 先填【114-1申請總表】第8列之B欄至CN欄'!A54</f>
        <v>114學年度第一學期</v>
      </c>
      <c r="B52" s="27">
        <f>'步驟1. 先填【114-1申請總表】第8列之B欄至CN欄'!B54</f>
        <v>0</v>
      </c>
      <c r="C52" s="28">
        <f>'步驟1. 先填【114-1申請總表】第8列之B欄至CN欄'!C54</f>
        <v>0</v>
      </c>
      <c r="D52" s="43" t="s">
        <v>50</v>
      </c>
      <c r="E52" s="29">
        <f>'步驟1. 先填【114-1申請總表】第8列之B欄至CN欄'!E54</f>
        <v>0</v>
      </c>
      <c r="F52" s="29">
        <f>'步驟1. 先填【114-1申請總表】第8列之B欄至CN欄'!F54</f>
        <v>0</v>
      </c>
      <c r="G52" s="29">
        <f>'步驟1. 先填【114-1申請總表】第8列之B欄至CN欄'!G54</f>
        <v>0</v>
      </c>
      <c r="H52" s="29">
        <f>'步驟1. 先填【114-1申請總表】第8列之B欄至CN欄'!H54</f>
        <v>0</v>
      </c>
      <c r="I52" s="45">
        <f>'步驟1. 先填【114-1申請總表】第8列之B欄至CN欄'!I54</f>
        <v>0</v>
      </c>
      <c r="J52" s="29">
        <f>'步驟1. 先填【114-1申請總表】第8列之B欄至CN欄'!J54</f>
        <v>0</v>
      </c>
      <c r="K52" s="29">
        <f>'步驟1. 先填【114-1申請總表】第8列之B欄至CN欄'!K54</f>
        <v>0</v>
      </c>
      <c r="L52" s="29">
        <f>'步驟1. 先填【114-1申請總表】第8列之B欄至CN欄'!L54</f>
        <v>0</v>
      </c>
      <c r="M52" s="30">
        <f>'步驟1. 先填【114-1申請總表】第8列之B欄至CN欄'!M54</f>
        <v>0</v>
      </c>
      <c r="N52" s="29">
        <f>'步驟1. 先填【114-1申請總表】第8列之B欄至CN欄'!N54</f>
        <v>0</v>
      </c>
      <c r="O52" s="29" t="str">
        <f>'步驟1. 先填【114-1申請總表】第8列之B欄至CN欄'!O54</f>
        <v>XX縣XX鄉XX村XX鄰XX路XX號XX樓</v>
      </c>
      <c r="P52" s="29">
        <f>'步驟1. 先填【114-1申請總表】第8列之B欄至CN欄'!CL54</f>
        <v>0</v>
      </c>
      <c r="Q52" s="29">
        <f>'步驟1. 先填【114-1申請總表】第8列之B欄至CN欄'!CM54</f>
        <v>0</v>
      </c>
      <c r="R52" s="29">
        <f>'步驟1. 先填【114-1申請總表】第8列之B欄至CN欄'!CO54</f>
        <v>0</v>
      </c>
      <c r="S52" s="29" t="str">
        <f>'步驟1. 先填【114-1申請總表】第8列之B欄至CN欄'!CP54</f>
        <v>7000021</v>
      </c>
      <c r="T52" s="29">
        <f>'步驟1. 先填【114-1申請總表】第8列之B欄至CN欄'!CN54</f>
        <v>0</v>
      </c>
      <c r="U52" s="31" t="str">
        <f>'步驟1. 先填【114-1申請總表】第8列之B欄至CN欄'!CQ54</f>
        <v/>
      </c>
      <c r="V52" s="31" t="str">
        <f>'步驟1. 先填【114-1申請總表】第8列之B欄至CN欄'!CR54</f>
        <v/>
      </c>
      <c r="W52" s="31">
        <f>'步驟1. 先填【114-1申請總表】第8列之B欄至CN欄'!CS54</f>
        <v>0</v>
      </c>
      <c r="X52" s="31" t="str">
        <f>'步驟1. 先填【114-1申請總表】第8列之B欄至CN欄'!CT54</f>
        <v/>
      </c>
      <c r="Y52" s="31" t="str">
        <f>'步驟1. 先填【114-1申請總表】第8列之B欄至CN欄'!CU54</f>
        <v/>
      </c>
      <c r="Z52" s="31" t="str">
        <f>'步驟1. 先填【114-1申請總表】第8列之B欄至CN欄'!CV54</f>
        <v/>
      </c>
      <c r="AA52" s="31" t="str">
        <f>'步驟1. 先填【114-1申請總表】第8列之B欄至CN欄'!CW54</f>
        <v/>
      </c>
      <c r="AB52" s="31" t="str">
        <f>'步驟1. 先填【114-1申請總表】第8列之B欄至CN欄'!CX54</f>
        <v/>
      </c>
      <c r="AC52" s="35" t="str">
        <f>'步驟1. 先填【114-1申請總表】第8列之B欄至CN欄'!CY54</f>
        <v/>
      </c>
      <c r="AD52" s="31" t="str">
        <f>'步驟1. 先填【114-1申請總表】第8列之B欄至CN欄'!CZ54</f>
        <v/>
      </c>
      <c r="AE52" s="34"/>
    </row>
    <row r="53" spans="1:31" s="17" customFormat="1" ht="79.95" customHeight="1">
      <c r="A53" s="28" t="str">
        <f>'步驟1. 先填【114-1申請總表】第8列之B欄至CN欄'!A55</f>
        <v>114學年度第一學期</v>
      </c>
      <c r="B53" s="27">
        <f>'步驟1. 先填【114-1申請總表】第8列之B欄至CN欄'!B55</f>
        <v>0</v>
      </c>
      <c r="C53" s="28">
        <f>'步驟1. 先填【114-1申請總表】第8列之B欄至CN欄'!C55</f>
        <v>0</v>
      </c>
      <c r="D53" s="43" t="s">
        <v>51</v>
      </c>
      <c r="E53" s="29">
        <f>'步驟1. 先填【114-1申請總表】第8列之B欄至CN欄'!E55</f>
        <v>0</v>
      </c>
      <c r="F53" s="29">
        <f>'步驟1. 先填【114-1申請總表】第8列之B欄至CN欄'!F55</f>
        <v>0</v>
      </c>
      <c r="G53" s="29">
        <f>'步驟1. 先填【114-1申請總表】第8列之B欄至CN欄'!G55</f>
        <v>0</v>
      </c>
      <c r="H53" s="29">
        <f>'步驟1. 先填【114-1申請總表】第8列之B欄至CN欄'!H55</f>
        <v>0</v>
      </c>
      <c r="I53" s="45">
        <f>'步驟1. 先填【114-1申請總表】第8列之B欄至CN欄'!I55</f>
        <v>0</v>
      </c>
      <c r="J53" s="29">
        <f>'步驟1. 先填【114-1申請總表】第8列之B欄至CN欄'!J55</f>
        <v>0</v>
      </c>
      <c r="K53" s="29">
        <f>'步驟1. 先填【114-1申請總表】第8列之B欄至CN欄'!K55</f>
        <v>0</v>
      </c>
      <c r="L53" s="29">
        <f>'步驟1. 先填【114-1申請總表】第8列之B欄至CN欄'!L55</f>
        <v>0</v>
      </c>
      <c r="M53" s="30">
        <f>'步驟1. 先填【114-1申請總表】第8列之B欄至CN欄'!M55</f>
        <v>0</v>
      </c>
      <c r="N53" s="29">
        <f>'步驟1. 先填【114-1申請總表】第8列之B欄至CN欄'!N55</f>
        <v>0</v>
      </c>
      <c r="O53" s="29" t="str">
        <f>'步驟1. 先填【114-1申請總表】第8列之B欄至CN欄'!O55</f>
        <v>XX縣XX鄉XX村XX鄰XX路XX號XX樓</v>
      </c>
      <c r="P53" s="29">
        <f>'步驟1. 先填【114-1申請總表】第8列之B欄至CN欄'!CL55</f>
        <v>0</v>
      </c>
      <c r="Q53" s="29">
        <f>'步驟1. 先填【114-1申請總表】第8列之B欄至CN欄'!CM55</f>
        <v>0</v>
      </c>
      <c r="R53" s="29">
        <f>'步驟1. 先填【114-1申請總表】第8列之B欄至CN欄'!CO55</f>
        <v>0</v>
      </c>
      <c r="S53" s="29" t="str">
        <f>'步驟1. 先填【114-1申請總表】第8列之B欄至CN欄'!CP55</f>
        <v>7000021</v>
      </c>
      <c r="T53" s="29">
        <f>'步驟1. 先填【114-1申請總表】第8列之B欄至CN欄'!CN55</f>
        <v>0</v>
      </c>
      <c r="U53" s="31" t="str">
        <f>'步驟1. 先填【114-1申請總表】第8列之B欄至CN欄'!CQ55</f>
        <v/>
      </c>
      <c r="V53" s="31" t="str">
        <f>'步驟1. 先填【114-1申請總表】第8列之B欄至CN欄'!CR55</f>
        <v/>
      </c>
      <c r="W53" s="31">
        <f>'步驟1. 先填【114-1申請總表】第8列之B欄至CN欄'!CS55</f>
        <v>0</v>
      </c>
      <c r="X53" s="31" t="str">
        <f>'步驟1. 先填【114-1申請總表】第8列之B欄至CN欄'!CT55</f>
        <v/>
      </c>
      <c r="Y53" s="31" t="str">
        <f>'步驟1. 先填【114-1申請總表】第8列之B欄至CN欄'!CU55</f>
        <v/>
      </c>
      <c r="Z53" s="31" t="str">
        <f>'步驟1. 先填【114-1申請總表】第8列之B欄至CN欄'!CV55</f>
        <v/>
      </c>
      <c r="AA53" s="31" t="str">
        <f>'步驟1. 先填【114-1申請總表】第8列之B欄至CN欄'!CW55</f>
        <v/>
      </c>
      <c r="AB53" s="31" t="str">
        <f>'步驟1. 先填【114-1申請總表】第8列之B欄至CN欄'!CX55</f>
        <v/>
      </c>
      <c r="AC53" s="35" t="str">
        <f>'步驟1. 先填【114-1申請總表】第8列之B欄至CN欄'!CY55</f>
        <v/>
      </c>
      <c r="AD53" s="31" t="str">
        <f>'步驟1. 先填【114-1申請總表】第8列之B欄至CN欄'!CZ55</f>
        <v/>
      </c>
      <c r="AE53" s="34"/>
    </row>
    <row r="54" spans="1:31" s="17" customFormat="1" ht="79.95" customHeight="1">
      <c r="A54" s="28" t="str">
        <f>'步驟1. 先填【114-1申請總表】第8列之B欄至CN欄'!A56</f>
        <v>114學年度第一學期</v>
      </c>
      <c r="B54" s="27">
        <f>'步驟1. 先填【114-1申請總表】第8列之B欄至CN欄'!B56</f>
        <v>0</v>
      </c>
      <c r="C54" s="28">
        <f>'步驟1. 先填【114-1申請總表】第8列之B欄至CN欄'!C56</f>
        <v>0</v>
      </c>
      <c r="D54" s="43" t="s">
        <v>52</v>
      </c>
      <c r="E54" s="29">
        <f>'步驟1. 先填【114-1申請總表】第8列之B欄至CN欄'!E56</f>
        <v>0</v>
      </c>
      <c r="F54" s="29">
        <f>'步驟1. 先填【114-1申請總表】第8列之B欄至CN欄'!F56</f>
        <v>0</v>
      </c>
      <c r="G54" s="29">
        <f>'步驟1. 先填【114-1申請總表】第8列之B欄至CN欄'!G56</f>
        <v>0</v>
      </c>
      <c r="H54" s="29">
        <f>'步驟1. 先填【114-1申請總表】第8列之B欄至CN欄'!H56</f>
        <v>0</v>
      </c>
      <c r="I54" s="45">
        <f>'步驟1. 先填【114-1申請總表】第8列之B欄至CN欄'!I56</f>
        <v>0</v>
      </c>
      <c r="J54" s="29">
        <f>'步驟1. 先填【114-1申請總表】第8列之B欄至CN欄'!J56</f>
        <v>0</v>
      </c>
      <c r="K54" s="29">
        <f>'步驟1. 先填【114-1申請總表】第8列之B欄至CN欄'!K56</f>
        <v>0</v>
      </c>
      <c r="L54" s="29">
        <f>'步驟1. 先填【114-1申請總表】第8列之B欄至CN欄'!L56</f>
        <v>0</v>
      </c>
      <c r="M54" s="30">
        <f>'步驟1. 先填【114-1申請總表】第8列之B欄至CN欄'!M56</f>
        <v>0</v>
      </c>
      <c r="N54" s="29">
        <f>'步驟1. 先填【114-1申請總表】第8列之B欄至CN欄'!N56</f>
        <v>0</v>
      </c>
      <c r="O54" s="29" t="str">
        <f>'步驟1. 先填【114-1申請總表】第8列之B欄至CN欄'!O56</f>
        <v>XX縣XX鄉XX村XX鄰XX路XX號XX樓</v>
      </c>
      <c r="P54" s="29">
        <f>'步驟1. 先填【114-1申請總表】第8列之B欄至CN欄'!CL56</f>
        <v>0</v>
      </c>
      <c r="Q54" s="29">
        <f>'步驟1. 先填【114-1申請總表】第8列之B欄至CN欄'!CM56</f>
        <v>0</v>
      </c>
      <c r="R54" s="29">
        <f>'步驟1. 先填【114-1申請總表】第8列之B欄至CN欄'!CO56</f>
        <v>0</v>
      </c>
      <c r="S54" s="29" t="str">
        <f>'步驟1. 先填【114-1申請總表】第8列之B欄至CN欄'!CP56</f>
        <v>7000021</v>
      </c>
      <c r="T54" s="29">
        <f>'步驟1. 先填【114-1申請總表】第8列之B欄至CN欄'!CN56</f>
        <v>0</v>
      </c>
      <c r="U54" s="31" t="str">
        <f>'步驟1. 先填【114-1申請總表】第8列之B欄至CN欄'!CQ56</f>
        <v/>
      </c>
      <c r="V54" s="31" t="str">
        <f>'步驟1. 先填【114-1申請總表】第8列之B欄至CN欄'!CR56</f>
        <v/>
      </c>
      <c r="W54" s="31">
        <f>'步驟1. 先填【114-1申請總表】第8列之B欄至CN欄'!CS56</f>
        <v>0</v>
      </c>
      <c r="X54" s="31" t="str">
        <f>'步驟1. 先填【114-1申請總表】第8列之B欄至CN欄'!CT56</f>
        <v/>
      </c>
      <c r="Y54" s="31" t="str">
        <f>'步驟1. 先填【114-1申請總表】第8列之B欄至CN欄'!CU56</f>
        <v/>
      </c>
      <c r="Z54" s="31" t="str">
        <f>'步驟1. 先填【114-1申請總表】第8列之B欄至CN欄'!CV56</f>
        <v/>
      </c>
      <c r="AA54" s="31" t="str">
        <f>'步驟1. 先填【114-1申請總表】第8列之B欄至CN欄'!CW56</f>
        <v/>
      </c>
      <c r="AB54" s="31" t="str">
        <f>'步驟1. 先填【114-1申請總表】第8列之B欄至CN欄'!CX56</f>
        <v/>
      </c>
      <c r="AC54" s="35" t="str">
        <f>'步驟1. 先填【114-1申請總表】第8列之B欄至CN欄'!CY56</f>
        <v/>
      </c>
      <c r="AD54" s="31" t="str">
        <f>'步驟1. 先填【114-1申請總表】第8列之B欄至CN欄'!CZ56</f>
        <v/>
      </c>
      <c r="AE54" s="34"/>
    </row>
    <row r="55" spans="1:31" s="17" customFormat="1" ht="79.95" customHeight="1">
      <c r="A55" s="28" t="str">
        <f>'步驟1. 先填【114-1申請總表】第8列之B欄至CN欄'!A57</f>
        <v>114學年度第一學期</v>
      </c>
      <c r="B55" s="27">
        <f>'步驟1. 先填【114-1申請總表】第8列之B欄至CN欄'!B57</f>
        <v>0</v>
      </c>
      <c r="C55" s="28">
        <f>'步驟1. 先填【114-1申請總表】第8列之B欄至CN欄'!C57</f>
        <v>0</v>
      </c>
      <c r="D55" s="43" t="s">
        <v>53</v>
      </c>
      <c r="E55" s="29">
        <f>'步驟1. 先填【114-1申請總表】第8列之B欄至CN欄'!E57</f>
        <v>0</v>
      </c>
      <c r="F55" s="29">
        <f>'步驟1. 先填【114-1申請總表】第8列之B欄至CN欄'!F57</f>
        <v>0</v>
      </c>
      <c r="G55" s="29">
        <f>'步驟1. 先填【114-1申請總表】第8列之B欄至CN欄'!G57</f>
        <v>0</v>
      </c>
      <c r="H55" s="29">
        <f>'步驟1. 先填【114-1申請總表】第8列之B欄至CN欄'!H57</f>
        <v>0</v>
      </c>
      <c r="I55" s="45">
        <f>'步驟1. 先填【114-1申請總表】第8列之B欄至CN欄'!I57</f>
        <v>0</v>
      </c>
      <c r="J55" s="29">
        <f>'步驟1. 先填【114-1申請總表】第8列之B欄至CN欄'!J57</f>
        <v>0</v>
      </c>
      <c r="K55" s="29">
        <f>'步驟1. 先填【114-1申請總表】第8列之B欄至CN欄'!K57</f>
        <v>0</v>
      </c>
      <c r="L55" s="29">
        <f>'步驟1. 先填【114-1申請總表】第8列之B欄至CN欄'!L57</f>
        <v>0</v>
      </c>
      <c r="M55" s="30">
        <f>'步驟1. 先填【114-1申請總表】第8列之B欄至CN欄'!M57</f>
        <v>0</v>
      </c>
      <c r="N55" s="29">
        <f>'步驟1. 先填【114-1申請總表】第8列之B欄至CN欄'!N57</f>
        <v>0</v>
      </c>
      <c r="O55" s="29" t="str">
        <f>'步驟1. 先填【114-1申請總表】第8列之B欄至CN欄'!O57</f>
        <v>XX縣XX鄉XX村XX鄰XX路XX號XX樓</v>
      </c>
      <c r="P55" s="29">
        <f>'步驟1. 先填【114-1申請總表】第8列之B欄至CN欄'!CL57</f>
        <v>0</v>
      </c>
      <c r="Q55" s="29">
        <f>'步驟1. 先填【114-1申請總表】第8列之B欄至CN欄'!CM57</f>
        <v>0</v>
      </c>
      <c r="R55" s="29">
        <f>'步驟1. 先填【114-1申請總表】第8列之B欄至CN欄'!CO57</f>
        <v>0</v>
      </c>
      <c r="S55" s="29" t="str">
        <f>'步驟1. 先填【114-1申請總表】第8列之B欄至CN欄'!CP57</f>
        <v>7000021</v>
      </c>
      <c r="T55" s="29">
        <f>'步驟1. 先填【114-1申請總表】第8列之B欄至CN欄'!CN57</f>
        <v>0</v>
      </c>
      <c r="U55" s="31" t="str">
        <f>'步驟1. 先填【114-1申請總表】第8列之B欄至CN欄'!CQ57</f>
        <v/>
      </c>
      <c r="V55" s="31" t="str">
        <f>'步驟1. 先填【114-1申請總表】第8列之B欄至CN欄'!CR57</f>
        <v/>
      </c>
      <c r="W55" s="31">
        <f>'步驟1. 先填【114-1申請總表】第8列之B欄至CN欄'!CS57</f>
        <v>0</v>
      </c>
      <c r="X55" s="31" t="str">
        <f>'步驟1. 先填【114-1申請總表】第8列之B欄至CN欄'!CT57</f>
        <v/>
      </c>
      <c r="Y55" s="31" t="str">
        <f>'步驟1. 先填【114-1申請總表】第8列之B欄至CN欄'!CU57</f>
        <v/>
      </c>
      <c r="Z55" s="31" t="str">
        <f>'步驟1. 先填【114-1申請總表】第8列之B欄至CN欄'!CV57</f>
        <v/>
      </c>
      <c r="AA55" s="31" t="str">
        <f>'步驟1. 先填【114-1申請總表】第8列之B欄至CN欄'!CW57</f>
        <v/>
      </c>
      <c r="AB55" s="31" t="str">
        <f>'步驟1. 先填【114-1申請總表】第8列之B欄至CN欄'!CX57</f>
        <v/>
      </c>
      <c r="AC55" s="35" t="str">
        <f>'步驟1. 先填【114-1申請總表】第8列之B欄至CN欄'!CY57</f>
        <v/>
      </c>
      <c r="AD55" s="31" t="str">
        <f>'步驟1. 先填【114-1申請總表】第8列之B欄至CN欄'!CZ57</f>
        <v/>
      </c>
      <c r="AE55" s="34"/>
    </row>
    <row r="56" spans="1:31" s="17" customFormat="1" ht="40.950000000000003" customHeight="1">
      <c r="A56" s="36"/>
      <c r="B56" s="36"/>
      <c r="C56" s="36"/>
      <c r="D56" s="458" t="s">
        <v>164</v>
      </c>
      <c r="E56" s="458"/>
      <c r="F56" s="458"/>
      <c r="G56" s="458"/>
      <c r="H56" s="458"/>
      <c r="I56" s="458"/>
      <c r="J56" s="458"/>
      <c r="K56" s="458"/>
      <c r="L56" s="458"/>
      <c r="M56" s="458"/>
      <c r="N56" s="458"/>
      <c r="O56" s="458"/>
      <c r="P56" s="458"/>
      <c r="Q56" s="458"/>
      <c r="R56" s="458"/>
      <c r="S56" s="458"/>
      <c r="T56" s="458"/>
      <c r="U56" s="31">
        <f t="shared" ref="U56:AD56" si="0">SUM(U6:U55)</f>
        <v>25000</v>
      </c>
      <c r="V56" s="31">
        <f t="shared" si="0"/>
        <v>0</v>
      </c>
      <c r="W56" s="31">
        <f t="shared" si="0"/>
        <v>0</v>
      </c>
      <c r="X56" s="31">
        <f t="shared" si="0"/>
        <v>0</v>
      </c>
      <c r="Y56" s="31">
        <f t="shared" si="0"/>
        <v>9000</v>
      </c>
      <c r="Z56" s="31">
        <f t="shared" si="0"/>
        <v>0</v>
      </c>
      <c r="AA56" s="31">
        <f t="shared" si="0"/>
        <v>0</v>
      </c>
      <c r="AB56" s="31">
        <f t="shared" si="0"/>
        <v>0</v>
      </c>
      <c r="AC56" s="31">
        <f t="shared" si="0"/>
        <v>0</v>
      </c>
      <c r="AD56" s="31">
        <f t="shared" si="0"/>
        <v>34000</v>
      </c>
      <c r="AE56" s="36"/>
    </row>
    <row r="57" spans="1:31" s="17" customFormat="1" ht="40.950000000000003" customHeight="1">
      <c r="A57" s="36"/>
      <c r="B57" s="36"/>
      <c r="C57" s="36"/>
      <c r="D57" s="458" t="s">
        <v>165</v>
      </c>
      <c r="E57" s="458"/>
      <c r="F57" s="458"/>
      <c r="G57" s="458"/>
      <c r="H57" s="458"/>
      <c r="I57" s="458"/>
      <c r="J57" s="458"/>
      <c r="K57" s="458"/>
      <c r="L57" s="458"/>
      <c r="M57" s="458"/>
      <c r="N57" s="458"/>
      <c r="O57" s="458"/>
      <c r="P57" s="458"/>
      <c r="Q57" s="458"/>
      <c r="R57" s="458"/>
      <c r="S57" s="458"/>
      <c r="T57" s="458"/>
      <c r="U57" s="31">
        <f>COUNTIF(U6:U55,"&gt;0")</f>
        <v>1</v>
      </c>
      <c r="V57" s="31">
        <f t="shared" ref="V57:AD57" si="1">COUNTIF(V6:V55,"&gt;0")</f>
        <v>0</v>
      </c>
      <c r="W57" s="31">
        <f t="shared" si="1"/>
        <v>0</v>
      </c>
      <c r="X57" s="31">
        <f t="shared" si="1"/>
        <v>0</v>
      </c>
      <c r="Y57" s="31">
        <f t="shared" si="1"/>
        <v>1</v>
      </c>
      <c r="Z57" s="31">
        <f t="shared" si="1"/>
        <v>0</v>
      </c>
      <c r="AA57" s="31">
        <f t="shared" si="1"/>
        <v>0</v>
      </c>
      <c r="AB57" s="31">
        <f t="shared" si="1"/>
        <v>0</v>
      </c>
      <c r="AC57" s="31">
        <f t="shared" si="1"/>
        <v>0</v>
      </c>
      <c r="AD57" s="31">
        <f t="shared" si="1"/>
        <v>1</v>
      </c>
      <c r="AE57" s="36"/>
    </row>
    <row r="58" spans="1:31" ht="107.25" customHeight="1"/>
    <row r="59" spans="1:31" ht="409.35" customHeight="1"/>
  </sheetData>
  <sheetProtection password="CCC5" sheet="1" objects="1" scenarios="1" formatCells="0" formatColumns="0" formatRows="0" insertColumns="0" insertRows="0" insertHyperlinks="0" deleteColumns="0" deleteRows="0" selectLockedCells="1" sort="0"/>
  <customSheetViews>
    <customSheetView guid="{2E803300-2E27-461A-90ED-497A1CF7E874}" state="hidden" topLeftCell="A40">
      <selection activeCell="A52" sqref="A52"/>
      <rowBreaks count="1" manualBreakCount="1">
        <brk id="57" max="16383" man="1"/>
      </rowBreaks>
      <pageMargins left="0.19685039370078741" right="0" top="0.19685039370078741" bottom="2.9133858267716537" header="0" footer="0.19685039370078741"/>
      <pageSetup paperSize="8" pageOrder="overThenDown" orientation="landscape" r:id="rId1"/>
      <headerFooter scaleWithDoc="0">
        <oddHeader>&amp;C
&amp;G</oddHeader>
        <oddFooter>&amp;C&amp;G</oddFooter>
      </headerFooter>
    </customSheetView>
  </customSheetViews>
  <mergeCells count="32">
    <mergeCell ref="N4:N5"/>
    <mergeCell ref="O4:O5"/>
    <mergeCell ref="P4:T4"/>
    <mergeCell ref="D1:AE1"/>
    <mergeCell ref="D2:AE2"/>
    <mergeCell ref="E4:E5"/>
    <mergeCell ref="F4:F5"/>
    <mergeCell ref="G4:G5"/>
    <mergeCell ref="H4:H5"/>
    <mergeCell ref="I4:I5"/>
    <mergeCell ref="J4:J5"/>
    <mergeCell ref="AE4:AE5"/>
    <mergeCell ref="Y4:Y5"/>
    <mergeCell ref="Z4:Z5"/>
    <mergeCell ref="D4:D5"/>
    <mergeCell ref="AD4:AD5"/>
    <mergeCell ref="D3:AE3"/>
    <mergeCell ref="A4:A5"/>
    <mergeCell ref="D57:T57"/>
    <mergeCell ref="AA4:AA5"/>
    <mergeCell ref="V4:V5"/>
    <mergeCell ref="AC4:AC5"/>
    <mergeCell ref="B4:B5"/>
    <mergeCell ref="C4:C5"/>
    <mergeCell ref="D56:T56"/>
    <mergeCell ref="AB4:AB5"/>
    <mergeCell ref="U4:U5"/>
    <mergeCell ref="W4:W5"/>
    <mergeCell ref="X4:X5"/>
    <mergeCell ref="K4:K5"/>
    <mergeCell ref="L4:L5"/>
    <mergeCell ref="M4:M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dataValidations>
  <printOptions horizontalCentered="1"/>
  <pageMargins left="0.11811023622047245" right="0" top="0.19685039370078741" bottom="2.9133858267716537" header="0" footer="0.19685039370078741"/>
  <pageSetup paperSize="8" scale="56" fitToHeight="0" pageOrder="overThenDown" orientation="landscape" r:id="rId2"/>
  <headerFooter scaleWithDoc="0">
    <oddHeader>&amp;C
&amp;G</oddHeader>
    <oddFooter>&amp;C
&amp;G</oddFooter>
  </headerFooter>
  <rowBreaks count="5" manualBreakCount="5">
    <brk id="15" min="3" max="30" man="1"/>
    <brk id="25" min="3" max="30" man="1"/>
    <brk id="35" min="3" max="30" man="1"/>
    <brk id="45" min="3" max="30" man="1"/>
    <brk id="57"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tabColor rgb="FFFF0000"/>
    <pageSetUpPr fitToPage="1"/>
  </sheetPr>
  <dimension ref="A1:W57"/>
  <sheetViews>
    <sheetView topLeftCell="A2" zoomScaleNormal="100" zoomScaleSheetLayoutView="100" workbookViewId="0">
      <selection activeCell="T7" sqref="T7"/>
    </sheetView>
  </sheetViews>
  <sheetFormatPr defaultColWidth="9" defaultRowHeight="10.199999999999999"/>
  <cols>
    <col min="1" max="1" width="7.6640625" style="13" customWidth="1"/>
    <col min="2" max="3" width="5.88671875" style="13" customWidth="1"/>
    <col min="4" max="4" width="5.6640625" style="44" customWidth="1"/>
    <col min="5" max="5" width="7.21875" style="15" customWidth="1"/>
    <col min="6" max="6" width="6" style="15" customWidth="1"/>
    <col min="7" max="7" width="9.77734375" style="15" customWidth="1"/>
    <col min="8" max="8" width="7.109375" style="15" customWidth="1"/>
    <col min="9" max="9" width="8.44140625" style="44" customWidth="1"/>
    <col min="10" max="10" width="9.44140625" style="15" customWidth="1"/>
    <col min="11" max="11" width="14.33203125" style="15" customWidth="1"/>
    <col min="12" max="12" width="14.88671875" style="15" customWidth="1"/>
    <col min="13" max="13" width="15.44140625" style="15" customWidth="1"/>
    <col min="14" max="14" width="15" style="15" customWidth="1"/>
    <col min="15" max="16" width="10.77734375" style="15" customWidth="1"/>
    <col min="17" max="17" width="9.77734375" style="15" customWidth="1"/>
    <col min="18" max="18" width="11" style="15" customWidth="1"/>
    <col min="19" max="19" width="9.6640625" style="15" customWidth="1"/>
    <col min="20" max="21" width="13.44140625" style="14" customWidth="1"/>
    <col min="22" max="22" width="15.109375" style="14" customWidth="1"/>
    <col min="23" max="23" width="40.88671875" style="13" customWidth="1"/>
    <col min="24" max="16384" width="9" style="13"/>
  </cols>
  <sheetData>
    <row r="1" spans="1:23" ht="51" customHeight="1">
      <c r="D1" s="445" t="str">
        <f>'步驟1. 先填【114-1申請總表】第8列之B欄至CN欄'!D1</f>
        <v xml:space="preserve">學校中文名稱:
學校英文名稱: </v>
      </c>
      <c r="E1" s="454"/>
      <c r="F1" s="454"/>
      <c r="G1" s="454"/>
      <c r="H1" s="454"/>
      <c r="I1" s="454"/>
      <c r="J1" s="454"/>
      <c r="K1" s="454"/>
      <c r="L1" s="454"/>
      <c r="M1" s="454"/>
      <c r="N1" s="454"/>
      <c r="O1" s="454"/>
      <c r="P1" s="454"/>
      <c r="Q1" s="454"/>
      <c r="R1" s="454"/>
      <c r="S1" s="454"/>
      <c r="T1" s="454"/>
      <c r="U1" s="454"/>
      <c r="V1" s="454"/>
      <c r="W1" s="454"/>
    </row>
    <row r="2" spans="1:23" ht="29.25" customHeight="1">
      <c r="D2" s="447" t="s">
        <v>911</v>
      </c>
      <c r="E2" s="447"/>
      <c r="F2" s="447"/>
      <c r="G2" s="447"/>
      <c r="H2" s="447"/>
      <c r="I2" s="447"/>
      <c r="J2" s="447"/>
      <c r="K2" s="447"/>
      <c r="L2" s="447"/>
      <c r="M2" s="447"/>
      <c r="N2" s="447"/>
      <c r="O2" s="447"/>
      <c r="P2" s="447"/>
      <c r="Q2" s="447"/>
      <c r="R2" s="447"/>
      <c r="S2" s="447"/>
      <c r="T2" s="447"/>
      <c r="U2" s="447"/>
      <c r="V2" s="447"/>
      <c r="W2" s="447"/>
    </row>
    <row r="3" spans="1:23" ht="29.25" customHeight="1">
      <c r="D3" s="447" t="str">
        <f>'步驟1. 先填【114-1申請總表】第8列之B欄至CN欄'!D3</f>
        <v xml:space="preserve">114學年度第一學期(114上)  (First Semester,September 2025) </v>
      </c>
      <c r="E3" s="447"/>
      <c r="F3" s="447"/>
      <c r="G3" s="447"/>
      <c r="H3" s="447"/>
      <c r="I3" s="447"/>
      <c r="J3" s="447"/>
      <c r="K3" s="447"/>
      <c r="L3" s="447"/>
      <c r="M3" s="447"/>
      <c r="N3" s="447"/>
      <c r="O3" s="447"/>
      <c r="P3" s="447"/>
      <c r="Q3" s="447"/>
      <c r="R3" s="447"/>
      <c r="S3" s="447"/>
      <c r="T3" s="447"/>
      <c r="U3" s="447"/>
      <c r="V3" s="447"/>
      <c r="W3" s="447"/>
    </row>
    <row r="4" spans="1:23" s="23" customFormat="1" ht="37.950000000000003" customHeight="1">
      <c r="A4" s="448" t="s">
        <v>115</v>
      </c>
      <c r="B4" s="450" t="s">
        <v>116</v>
      </c>
      <c r="C4" s="450" t="s">
        <v>117</v>
      </c>
      <c r="D4" s="451" t="s">
        <v>118</v>
      </c>
      <c r="E4" s="442" t="s">
        <v>119</v>
      </c>
      <c r="F4" s="442" t="s">
        <v>120</v>
      </c>
      <c r="G4" s="442" t="s">
        <v>121</v>
      </c>
      <c r="H4" s="442" t="s">
        <v>122</v>
      </c>
      <c r="I4" s="451" t="s">
        <v>123</v>
      </c>
      <c r="J4" s="442" t="s">
        <v>124</v>
      </c>
      <c r="K4" s="442" t="s">
        <v>125</v>
      </c>
      <c r="L4" s="442" t="s">
        <v>126</v>
      </c>
      <c r="M4" s="442" t="s">
        <v>127</v>
      </c>
      <c r="N4" s="442" t="s">
        <v>128</v>
      </c>
      <c r="O4" s="442" t="s">
        <v>130</v>
      </c>
      <c r="P4" s="442"/>
      <c r="Q4" s="442"/>
      <c r="R4" s="442"/>
      <c r="S4" s="442"/>
      <c r="T4" s="443" t="s">
        <v>105</v>
      </c>
      <c r="U4" s="443" t="s">
        <v>106</v>
      </c>
      <c r="V4" s="440" t="s">
        <v>107</v>
      </c>
      <c r="W4" s="452" t="s">
        <v>133</v>
      </c>
    </row>
    <row r="5" spans="1:23" s="23" customFormat="1" ht="66.599999999999994" customHeight="1">
      <c r="A5" s="449"/>
      <c r="B5" s="450"/>
      <c r="C5" s="450"/>
      <c r="D5" s="451"/>
      <c r="E5" s="442"/>
      <c r="F5" s="442"/>
      <c r="G5" s="442"/>
      <c r="H5" s="442"/>
      <c r="I5" s="451"/>
      <c r="J5" s="442"/>
      <c r="K5" s="442"/>
      <c r="L5" s="442"/>
      <c r="M5" s="442"/>
      <c r="N5" s="442"/>
      <c r="O5" s="48" t="s">
        <v>110</v>
      </c>
      <c r="P5" s="48" t="s">
        <v>111</v>
      </c>
      <c r="Q5" s="48" t="s">
        <v>112</v>
      </c>
      <c r="R5" s="48" t="s">
        <v>113</v>
      </c>
      <c r="S5" s="48" t="s">
        <v>114</v>
      </c>
      <c r="T5" s="444"/>
      <c r="U5" s="444"/>
      <c r="V5" s="441"/>
      <c r="W5" s="452"/>
    </row>
    <row r="6" spans="1:23" s="33" customFormat="1" ht="68.099999999999994" customHeight="1">
      <c r="A6" s="28" t="str">
        <f>'步驟1. 先填【114-1申請總表】第8列之B欄至CN欄'!A8</f>
        <v>114學年度第一學期
(僅能填此列，才能有帶公式至步驟3.申請書)
此列為範例，請直接修改成貴校學生資料</v>
      </c>
      <c r="B6" s="27" t="str">
        <f>'步驟1. 先填【114-1申請總表】第8列之B欄至CN欄'!B8</f>
        <v>臺中市</v>
      </c>
      <c r="C6" s="28" t="str">
        <f>'步驟1. 先填【114-1申請總表】第8列之B欄至CN欄'!C8</f>
        <v>臺中市立臺中女子高級中等學校</v>
      </c>
      <c r="D6" s="43" t="s">
        <v>4</v>
      </c>
      <c r="E6" s="29" t="str">
        <f>'步驟1. 先填【114-1申請總表】第8列之B欄至CN欄'!E8</f>
        <v>大學部</v>
      </c>
      <c r="F6" s="29" t="str">
        <f>'步驟1. 先填【114-1申請總表】第8列之B欄至CN欄'!F8</f>
        <v>舊生</v>
      </c>
      <c r="G6" s="29" t="str">
        <f>'步驟1. 先填【114-1申請總表】第8列之B欄至CN欄'!G8</f>
        <v>許大明</v>
      </c>
      <c r="H6" s="29" t="str">
        <f>'步驟1. 先填【114-1申請總表】第8列之B欄至CN欄'!H8</f>
        <v>英文系</v>
      </c>
      <c r="I6" s="45" t="str">
        <f>'步驟1. 先填【114-1申請總表】第8列之B欄至CN欄'!I8</f>
        <v>1</v>
      </c>
      <c r="J6" s="29" t="str">
        <f>'步驟1. 先填【114-1申請總表】第8列之B欄至CN欄'!J8</f>
        <v>甲</v>
      </c>
      <c r="K6" s="29" t="str">
        <f>'步驟1. 先填【114-1申請總表】第8列之B欄至CN欄'!K8</f>
        <v>123456</v>
      </c>
      <c r="L6" s="29" t="str">
        <f>'步驟1. 先填【114-1申請總表】第8列之B欄至CN欄'!L8</f>
        <v>T123456789</v>
      </c>
      <c r="M6" s="30">
        <f>'步驟1. 先填【114-1申請總表】第8列之B欄至CN欄'!M8</f>
        <v>36526</v>
      </c>
      <c r="N6" s="29" t="str">
        <f>'步驟1. 先填【114-1申請總表】第8列之B欄至CN欄'!N8</f>
        <v>低收入戶子女</v>
      </c>
      <c r="O6" s="29" t="str">
        <f>'步驟1. 先填【114-1申請總表】第8列之B欄至CN欄'!CL8</f>
        <v>郵政存簿</v>
      </c>
      <c r="P6" s="29" t="str">
        <f>'步驟1. 先填【114-1申請總表】第8列之B欄至CN欄'!CM8</f>
        <v>大同郵局</v>
      </c>
      <c r="Q6" s="29" t="str">
        <f>'步驟1. 先填【114-1申請總表】第8列之B欄至CN欄'!CO8</f>
        <v>許大明</v>
      </c>
      <c r="R6" s="29" t="str">
        <f>'步驟1. 先填【114-1申請總表】第8列之B欄至CN欄'!CP8</f>
        <v>7000021</v>
      </c>
      <c r="S6" s="29" t="str">
        <f>'步驟1. 先填【114-1申請總表】第8列之B欄至CN欄'!CN8</f>
        <v>12345678912345</v>
      </c>
      <c r="T6" s="16"/>
      <c r="U6" s="16"/>
      <c r="V6" s="31">
        <f>'步驟1. 先填【114-1申請總表】第8列之B欄至CN欄'!CZ8</f>
        <v>34000</v>
      </c>
      <c r="W6" s="32"/>
    </row>
    <row r="7" spans="1:23" s="33" customFormat="1" ht="68.099999999999994" customHeight="1">
      <c r="A7" s="28" t="str">
        <f>'步驟1. 先填【114-1申請總表】第8列之B欄至CN欄'!A9</f>
        <v>114學年度第一學期</v>
      </c>
      <c r="B7" s="27">
        <f>'步驟1. 先填【114-1申請總表】第8列之B欄至CN欄'!B9</f>
        <v>0</v>
      </c>
      <c r="C7" s="28">
        <f>'步驟1. 先填【114-1申請總表】第8列之B欄至CN欄'!C9</f>
        <v>0</v>
      </c>
      <c r="D7" s="43" t="s">
        <v>5</v>
      </c>
      <c r="E7" s="29">
        <f>'步驟1. 先填【114-1申請總表】第8列之B欄至CN欄'!E9</f>
        <v>0</v>
      </c>
      <c r="F7" s="29">
        <f>'步驟1. 先填【114-1申請總表】第8列之B欄至CN欄'!F9</f>
        <v>0</v>
      </c>
      <c r="G7" s="29">
        <f>'步驟1. 先填【114-1申請總表】第8列之B欄至CN欄'!G9</f>
        <v>0</v>
      </c>
      <c r="H7" s="29">
        <f>'步驟1. 先填【114-1申請總表】第8列之B欄至CN欄'!H9</f>
        <v>0</v>
      </c>
      <c r="I7" s="45">
        <f>'步驟1. 先填【114-1申請總表】第8列之B欄至CN欄'!I9</f>
        <v>0</v>
      </c>
      <c r="J7" s="29">
        <f>'步驟1. 先填【114-1申請總表】第8列之B欄至CN欄'!J9</f>
        <v>0</v>
      </c>
      <c r="K7" s="29">
        <f>'步驟1. 先填【114-1申請總表】第8列之B欄至CN欄'!K9</f>
        <v>0</v>
      </c>
      <c r="L7" s="29">
        <f>'步驟1. 先填【114-1申請總表】第8列之B欄至CN欄'!L9</f>
        <v>0</v>
      </c>
      <c r="M7" s="30">
        <f>'步驟1. 先填【114-1申請總表】第8列之B欄至CN欄'!M9</f>
        <v>0</v>
      </c>
      <c r="N7" s="29">
        <f>'步驟1. 先填【114-1申請總表】第8列之B欄至CN欄'!N9</f>
        <v>0</v>
      </c>
      <c r="O7" s="29">
        <f>'步驟1. 先填【114-1申請總表】第8列之B欄至CN欄'!CL9</f>
        <v>0</v>
      </c>
      <c r="P7" s="29">
        <f>'步驟1. 先填【114-1申請總表】第8列之B欄至CN欄'!CM9</f>
        <v>0</v>
      </c>
      <c r="Q7" s="29">
        <f>'步驟1. 先填【114-1申請總表】第8列之B欄至CN欄'!CO9</f>
        <v>0</v>
      </c>
      <c r="R7" s="29" t="str">
        <f>'步驟1. 先填【114-1申請總表】第8列之B欄至CN欄'!CP9</f>
        <v>7000021</v>
      </c>
      <c r="S7" s="29">
        <f>'步驟1. 先填【114-1申請總表】第8列之B欄至CN欄'!CN9</f>
        <v>0</v>
      </c>
      <c r="T7" s="16"/>
      <c r="U7" s="16"/>
      <c r="V7" s="31" t="str">
        <f>'步驟1. 先填【114-1申請總表】第8列之B欄至CN欄'!CZ9</f>
        <v/>
      </c>
      <c r="W7" s="32"/>
    </row>
    <row r="8" spans="1:23" s="33" customFormat="1" ht="68.099999999999994" customHeight="1">
      <c r="A8" s="28" t="str">
        <f>'步驟1. 先填【114-1申請總表】第8列之B欄至CN欄'!A10</f>
        <v>114學年度第一學期</v>
      </c>
      <c r="B8" s="27">
        <f>'步驟1. 先填【114-1申請總表】第8列之B欄至CN欄'!B10</f>
        <v>0</v>
      </c>
      <c r="C8" s="28">
        <f>'步驟1. 先填【114-1申請總表】第8列之B欄至CN欄'!C10</f>
        <v>0</v>
      </c>
      <c r="D8" s="43" t="s">
        <v>6</v>
      </c>
      <c r="E8" s="29">
        <f>'步驟1. 先填【114-1申請總表】第8列之B欄至CN欄'!E10</f>
        <v>0</v>
      </c>
      <c r="F8" s="29">
        <f>'步驟1. 先填【114-1申請總表】第8列之B欄至CN欄'!F10</f>
        <v>0</v>
      </c>
      <c r="G8" s="29">
        <f>'步驟1. 先填【114-1申請總表】第8列之B欄至CN欄'!G10</f>
        <v>0</v>
      </c>
      <c r="H8" s="29">
        <f>'步驟1. 先填【114-1申請總表】第8列之B欄至CN欄'!H10</f>
        <v>0</v>
      </c>
      <c r="I8" s="45">
        <f>'步驟1. 先填【114-1申請總表】第8列之B欄至CN欄'!I10</f>
        <v>0</v>
      </c>
      <c r="J8" s="29">
        <f>'步驟1. 先填【114-1申請總表】第8列之B欄至CN欄'!J10</f>
        <v>0</v>
      </c>
      <c r="K8" s="29">
        <f>'步驟1. 先填【114-1申請總表】第8列之B欄至CN欄'!K10</f>
        <v>0</v>
      </c>
      <c r="L8" s="29">
        <f>'步驟1. 先填【114-1申請總表】第8列之B欄至CN欄'!L10</f>
        <v>0</v>
      </c>
      <c r="M8" s="30">
        <f>'步驟1. 先填【114-1申請總表】第8列之B欄至CN欄'!M10</f>
        <v>0</v>
      </c>
      <c r="N8" s="29">
        <f>'步驟1. 先填【114-1申請總表】第8列之B欄至CN欄'!N10</f>
        <v>0</v>
      </c>
      <c r="O8" s="29">
        <f>'步驟1. 先填【114-1申請總表】第8列之B欄至CN欄'!CL10</f>
        <v>0</v>
      </c>
      <c r="P8" s="29">
        <f>'步驟1. 先填【114-1申請總表】第8列之B欄至CN欄'!CM10</f>
        <v>0</v>
      </c>
      <c r="Q8" s="29">
        <f>'步驟1. 先填【114-1申請總表】第8列之B欄至CN欄'!CO10</f>
        <v>0</v>
      </c>
      <c r="R8" s="29" t="str">
        <f>'步驟1. 先填【114-1申請總表】第8列之B欄至CN欄'!CP10</f>
        <v>7000021</v>
      </c>
      <c r="S8" s="29">
        <f>'步驟1. 先填【114-1申請總表】第8列之B欄至CN欄'!CN10</f>
        <v>0</v>
      </c>
      <c r="T8" s="16"/>
      <c r="U8" s="16"/>
      <c r="V8" s="31" t="str">
        <f>'步驟1. 先填【114-1申請總表】第8列之B欄至CN欄'!CZ10</f>
        <v/>
      </c>
      <c r="W8" s="32"/>
    </row>
    <row r="9" spans="1:23" s="33" customFormat="1" ht="68.099999999999994" customHeight="1">
      <c r="A9" s="28" t="str">
        <f>'步驟1. 先填【114-1申請總表】第8列之B欄至CN欄'!A11</f>
        <v>114學年度第一學期</v>
      </c>
      <c r="B9" s="27">
        <f>'步驟1. 先填【114-1申請總表】第8列之B欄至CN欄'!B11</f>
        <v>0</v>
      </c>
      <c r="C9" s="28">
        <f>'步驟1. 先填【114-1申請總表】第8列之B欄至CN欄'!C11</f>
        <v>0</v>
      </c>
      <c r="D9" s="43" t="s">
        <v>7</v>
      </c>
      <c r="E9" s="29">
        <f>'步驟1. 先填【114-1申請總表】第8列之B欄至CN欄'!E11</f>
        <v>0</v>
      </c>
      <c r="F9" s="29">
        <f>'步驟1. 先填【114-1申請總表】第8列之B欄至CN欄'!F11</f>
        <v>0</v>
      </c>
      <c r="G9" s="29">
        <f>'步驟1. 先填【114-1申請總表】第8列之B欄至CN欄'!G11</f>
        <v>0</v>
      </c>
      <c r="H9" s="29">
        <f>'步驟1. 先填【114-1申請總表】第8列之B欄至CN欄'!H11</f>
        <v>0</v>
      </c>
      <c r="I9" s="45">
        <f>'步驟1. 先填【114-1申請總表】第8列之B欄至CN欄'!I11</f>
        <v>0</v>
      </c>
      <c r="J9" s="29">
        <f>'步驟1. 先填【114-1申請總表】第8列之B欄至CN欄'!J11</f>
        <v>0</v>
      </c>
      <c r="K9" s="29">
        <f>'步驟1. 先填【114-1申請總表】第8列之B欄至CN欄'!K11</f>
        <v>0</v>
      </c>
      <c r="L9" s="29">
        <f>'步驟1. 先填【114-1申請總表】第8列之B欄至CN欄'!L11</f>
        <v>0</v>
      </c>
      <c r="M9" s="30">
        <f>'步驟1. 先填【114-1申請總表】第8列之B欄至CN欄'!M11</f>
        <v>0</v>
      </c>
      <c r="N9" s="29">
        <f>'步驟1. 先填【114-1申請總表】第8列之B欄至CN欄'!N11</f>
        <v>0</v>
      </c>
      <c r="O9" s="29">
        <f>'步驟1. 先填【114-1申請總表】第8列之B欄至CN欄'!CL11</f>
        <v>0</v>
      </c>
      <c r="P9" s="29">
        <f>'步驟1. 先填【114-1申請總表】第8列之B欄至CN欄'!CM11</f>
        <v>0</v>
      </c>
      <c r="Q9" s="29">
        <f>'步驟1. 先填【114-1申請總表】第8列之B欄至CN欄'!CO11</f>
        <v>0</v>
      </c>
      <c r="R9" s="29" t="str">
        <f>'步驟1. 先填【114-1申請總表】第8列之B欄至CN欄'!CP11</f>
        <v>7000021</v>
      </c>
      <c r="S9" s="29">
        <f>'步驟1. 先填【114-1申請總表】第8列之B欄至CN欄'!CN11</f>
        <v>0</v>
      </c>
      <c r="T9" s="16"/>
      <c r="U9" s="16"/>
      <c r="V9" s="31" t="str">
        <f>'步驟1. 先填【114-1申請總表】第8列之B欄至CN欄'!CZ11</f>
        <v/>
      </c>
      <c r="W9" s="32"/>
    </row>
    <row r="10" spans="1:23" s="33" customFormat="1" ht="68.099999999999994" customHeight="1">
      <c r="A10" s="28" t="str">
        <f>'步驟1. 先填【114-1申請總表】第8列之B欄至CN欄'!A12</f>
        <v>114學年度第一學期</v>
      </c>
      <c r="B10" s="27">
        <f>'步驟1. 先填【114-1申請總表】第8列之B欄至CN欄'!B12</f>
        <v>0</v>
      </c>
      <c r="C10" s="28">
        <f>'步驟1. 先填【114-1申請總表】第8列之B欄至CN欄'!C12</f>
        <v>0</v>
      </c>
      <c r="D10" s="43" t="s">
        <v>8</v>
      </c>
      <c r="E10" s="29">
        <f>'步驟1. 先填【114-1申請總表】第8列之B欄至CN欄'!E12</f>
        <v>0</v>
      </c>
      <c r="F10" s="29">
        <f>'步驟1. 先填【114-1申請總表】第8列之B欄至CN欄'!F12</f>
        <v>0</v>
      </c>
      <c r="G10" s="29">
        <f>'步驟1. 先填【114-1申請總表】第8列之B欄至CN欄'!G12</f>
        <v>0</v>
      </c>
      <c r="H10" s="29">
        <f>'步驟1. 先填【114-1申請總表】第8列之B欄至CN欄'!H12</f>
        <v>0</v>
      </c>
      <c r="I10" s="45">
        <f>'步驟1. 先填【114-1申請總表】第8列之B欄至CN欄'!I12</f>
        <v>0</v>
      </c>
      <c r="J10" s="29">
        <f>'步驟1. 先填【114-1申請總表】第8列之B欄至CN欄'!J12</f>
        <v>0</v>
      </c>
      <c r="K10" s="29">
        <f>'步驟1. 先填【114-1申請總表】第8列之B欄至CN欄'!K12</f>
        <v>0</v>
      </c>
      <c r="L10" s="29">
        <f>'步驟1. 先填【114-1申請總表】第8列之B欄至CN欄'!L12</f>
        <v>0</v>
      </c>
      <c r="M10" s="30">
        <f>'步驟1. 先填【114-1申請總表】第8列之B欄至CN欄'!M12</f>
        <v>0</v>
      </c>
      <c r="N10" s="29">
        <f>'步驟1. 先填【114-1申請總表】第8列之B欄至CN欄'!N12</f>
        <v>0</v>
      </c>
      <c r="O10" s="29">
        <f>'步驟1. 先填【114-1申請總表】第8列之B欄至CN欄'!CL12</f>
        <v>0</v>
      </c>
      <c r="P10" s="29">
        <f>'步驟1. 先填【114-1申請總表】第8列之B欄至CN欄'!CM12</f>
        <v>0</v>
      </c>
      <c r="Q10" s="29">
        <f>'步驟1. 先填【114-1申請總表】第8列之B欄至CN欄'!CO12</f>
        <v>0</v>
      </c>
      <c r="R10" s="29" t="str">
        <f>'步驟1. 先填【114-1申請總表】第8列之B欄至CN欄'!CP12</f>
        <v>7000021</v>
      </c>
      <c r="S10" s="29">
        <f>'步驟1. 先填【114-1申請總表】第8列之B欄至CN欄'!CN12</f>
        <v>0</v>
      </c>
      <c r="T10" s="16"/>
      <c r="U10" s="16"/>
      <c r="V10" s="31" t="str">
        <f>'步驟1. 先填【114-1申請總表】第8列之B欄至CN欄'!CZ12</f>
        <v/>
      </c>
      <c r="W10" s="32"/>
    </row>
    <row r="11" spans="1:23" s="33" customFormat="1" ht="68.099999999999994" customHeight="1">
      <c r="A11" s="28" t="str">
        <f>'步驟1. 先填【114-1申請總表】第8列之B欄至CN欄'!A13</f>
        <v>114學年度第一學期</v>
      </c>
      <c r="B11" s="27">
        <f>'步驟1. 先填【114-1申請總表】第8列之B欄至CN欄'!B13</f>
        <v>0</v>
      </c>
      <c r="C11" s="28">
        <f>'步驟1. 先填【114-1申請總表】第8列之B欄至CN欄'!C13</f>
        <v>0</v>
      </c>
      <c r="D11" s="43" t="s">
        <v>9</v>
      </c>
      <c r="E11" s="29">
        <f>'步驟1. 先填【114-1申請總表】第8列之B欄至CN欄'!E13</f>
        <v>0</v>
      </c>
      <c r="F11" s="29">
        <f>'步驟1. 先填【114-1申請總表】第8列之B欄至CN欄'!F13</f>
        <v>0</v>
      </c>
      <c r="G11" s="29">
        <f>'步驟1. 先填【114-1申請總表】第8列之B欄至CN欄'!G13</f>
        <v>0</v>
      </c>
      <c r="H11" s="29">
        <f>'步驟1. 先填【114-1申請總表】第8列之B欄至CN欄'!H13</f>
        <v>0</v>
      </c>
      <c r="I11" s="45">
        <f>'步驟1. 先填【114-1申請總表】第8列之B欄至CN欄'!I13</f>
        <v>0</v>
      </c>
      <c r="J11" s="29">
        <f>'步驟1. 先填【114-1申請總表】第8列之B欄至CN欄'!J13</f>
        <v>0</v>
      </c>
      <c r="K11" s="29">
        <f>'步驟1. 先填【114-1申請總表】第8列之B欄至CN欄'!K13</f>
        <v>0</v>
      </c>
      <c r="L11" s="29">
        <f>'步驟1. 先填【114-1申請總表】第8列之B欄至CN欄'!L13</f>
        <v>0</v>
      </c>
      <c r="M11" s="30">
        <f>'步驟1. 先填【114-1申請總表】第8列之B欄至CN欄'!M13</f>
        <v>0</v>
      </c>
      <c r="N11" s="29">
        <f>'步驟1. 先填【114-1申請總表】第8列之B欄至CN欄'!N13</f>
        <v>0</v>
      </c>
      <c r="O11" s="29">
        <f>'步驟1. 先填【114-1申請總表】第8列之B欄至CN欄'!CL13</f>
        <v>0</v>
      </c>
      <c r="P11" s="29">
        <f>'步驟1. 先填【114-1申請總表】第8列之B欄至CN欄'!CM13</f>
        <v>0</v>
      </c>
      <c r="Q11" s="29">
        <f>'步驟1. 先填【114-1申請總表】第8列之B欄至CN欄'!CO13</f>
        <v>0</v>
      </c>
      <c r="R11" s="29" t="str">
        <f>'步驟1. 先填【114-1申請總表】第8列之B欄至CN欄'!CP13</f>
        <v>7000021</v>
      </c>
      <c r="S11" s="29">
        <f>'步驟1. 先填【114-1申請總表】第8列之B欄至CN欄'!CN13</f>
        <v>0</v>
      </c>
      <c r="T11" s="16"/>
      <c r="U11" s="16"/>
      <c r="V11" s="31" t="str">
        <f>'步驟1. 先填【114-1申請總表】第8列之B欄至CN欄'!CZ13</f>
        <v/>
      </c>
      <c r="W11" s="32"/>
    </row>
    <row r="12" spans="1:23" s="33" customFormat="1" ht="68.099999999999994" customHeight="1">
      <c r="A12" s="28" t="str">
        <f>'步驟1. 先填【114-1申請總表】第8列之B欄至CN欄'!A14</f>
        <v>114學年度第一學期</v>
      </c>
      <c r="B12" s="27">
        <f>'步驟1. 先填【114-1申請總表】第8列之B欄至CN欄'!B14</f>
        <v>0</v>
      </c>
      <c r="C12" s="28">
        <f>'步驟1. 先填【114-1申請總表】第8列之B欄至CN欄'!C14</f>
        <v>0</v>
      </c>
      <c r="D12" s="43" t="s">
        <v>10</v>
      </c>
      <c r="E12" s="29">
        <f>'步驟1. 先填【114-1申請總表】第8列之B欄至CN欄'!E14</f>
        <v>0</v>
      </c>
      <c r="F12" s="29">
        <f>'步驟1. 先填【114-1申請總表】第8列之B欄至CN欄'!F14</f>
        <v>0</v>
      </c>
      <c r="G12" s="29">
        <f>'步驟1. 先填【114-1申請總表】第8列之B欄至CN欄'!G14</f>
        <v>0</v>
      </c>
      <c r="H12" s="29">
        <f>'步驟1. 先填【114-1申請總表】第8列之B欄至CN欄'!H14</f>
        <v>0</v>
      </c>
      <c r="I12" s="45">
        <f>'步驟1. 先填【114-1申請總表】第8列之B欄至CN欄'!I14</f>
        <v>0</v>
      </c>
      <c r="J12" s="29">
        <f>'步驟1. 先填【114-1申請總表】第8列之B欄至CN欄'!J14</f>
        <v>0</v>
      </c>
      <c r="K12" s="29">
        <f>'步驟1. 先填【114-1申請總表】第8列之B欄至CN欄'!K14</f>
        <v>0</v>
      </c>
      <c r="L12" s="29">
        <f>'步驟1. 先填【114-1申請總表】第8列之B欄至CN欄'!L14</f>
        <v>0</v>
      </c>
      <c r="M12" s="30">
        <f>'步驟1. 先填【114-1申請總表】第8列之B欄至CN欄'!M14</f>
        <v>0</v>
      </c>
      <c r="N12" s="29">
        <f>'步驟1. 先填【114-1申請總表】第8列之B欄至CN欄'!N14</f>
        <v>0</v>
      </c>
      <c r="O12" s="29">
        <f>'步驟1. 先填【114-1申請總表】第8列之B欄至CN欄'!CL14</f>
        <v>0</v>
      </c>
      <c r="P12" s="29">
        <f>'步驟1. 先填【114-1申請總表】第8列之B欄至CN欄'!CM14</f>
        <v>0</v>
      </c>
      <c r="Q12" s="29">
        <f>'步驟1. 先填【114-1申請總表】第8列之B欄至CN欄'!CO14</f>
        <v>0</v>
      </c>
      <c r="R12" s="29" t="str">
        <f>'步驟1. 先填【114-1申請總表】第8列之B欄至CN欄'!CP14</f>
        <v>7000021</v>
      </c>
      <c r="S12" s="29">
        <f>'步驟1. 先填【114-1申請總表】第8列之B欄至CN欄'!CN14</f>
        <v>0</v>
      </c>
      <c r="T12" s="16"/>
      <c r="U12" s="16"/>
      <c r="V12" s="31" t="str">
        <f>'步驟1. 先填【114-1申請總表】第8列之B欄至CN欄'!CZ14</f>
        <v/>
      </c>
      <c r="W12" s="32"/>
    </row>
    <row r="13" spans="1:23" s="33" customFormat="1" ht="68.099999999999994" customHeight="1">
      <c r="A13" s="28" t="str">
        <f>'步驟1. 先填【114-1申請總表】第8列之B欄至CN欄'!A15</f>
        <v>114學年度第一學期</v>
      </c>
      <c r="B13" s="27">
        <f>'步驟1. 先填【114-1申請總表】第8列之B欄至CN欄'!B15</f>
        <v>0</v>
      </c>
      <c r="C13" s="28">
        <f>'步驟1. 先填【114-1申請總表】第8列之B欄至CN欄'!C15</f>
        <v>0</v>
      </c>
      <c r="D13" s="43" t="s">
        <v>11</v>
      </c>
      <c r="E13" s="29">
        <f>'步驟1. 先填【114-1申請總表】第8列之B欄至CN欄'!E15</f>
        <v>0</v>
      </c>
      <c r="F13" s="29">
        <f>'步驟1. 先填【114-1申請總表】第8列之B欄至CN欄'!F15</f>
        <v>0</v>
      </c>
      <c r="G13" s="29">
        <f>'步驟1. 先填【114-1申請總表】第8列之B欄至CN欄'!G15</f>
        <v>0</v>
      </c>
      <c r="H13" s="29">
        <f>'步驟1. 先填【114-1申請總表】第8列之B欄至CN欄'!H15</f>
        <v>0</v>
      </c>
      <c r="I13" s="45">
        <f>'步驟1. 先填【114-1申請總表】第8列之B欄至CN欄'!I15</f>
        <v>0</v>
      </c>
      <c r="J13" s="29">
        <f>'步驟1. 先填【114-1申請總表】第8列之B欄至CN欄'!J15</f>
        <v>0</v>
      </c>
      <c r="K13" s="29">
        <f>'步驟1. 先填【114-1申請總表】第8列之B欄至CN欄'!K15</f>
        <v>0</v>
      </c>
      <c r="L13" s="29">
        <f>'步驟1. 先填【114-1申請總表】第8列之B欄至CN欄'!L15</f>
        <v>0</v>
      </c>
      <c r="M13" s="30">
        <f>'步驟1. 先填【114-1申請總表】第8列之B欄至CN欄'!M15</f>
        <v>0</v>
      </c>
      <c r="N13" s="29">
        <f>'步驟1. 先填【114-1申請總表】第8列之B欄至CN欄'!N15</f>
        <v>0</v>
      </c>
      <c r="O13" s="29">
        <f>'步驟1. 先填【114-1申請總表】第8列之B欄至CN欄'!CL15</f>
        <v>0</v>
      </c>
      <c r="P13" s="29">
        <f>'步驟1. 先填【114-1申請總表】第8列之B欄至CN欄'!CM15</f>
        <v>0</v>
      </c>
      <c r="Q13" s="29">
        <f>'步驟1. 先填【114-1申請總表】第8列之B欄至CN欄'!CO15</f>
        <v>0</v>
      </c>
      <c r="R13" s="29" t="str">
        <f>'步驟1. 先填【114-1申請總表】第8列之B欄至CN欄'!CP15</f>
        <v>7000021</v>
      </c>
      <c r="S13" s="29">
        <f>'步驟1. 先填【114-1申請總表】第8列之B欄至CN欄'!CN15</f>
        <v>0</v>
      </c>
      <c r="T13" s="16"/>
      <c r="U13" s="16"/>
      <c r="V13" s="31" t="str">
        <f>'步驟1. 先填【114-1申請總表】第8列之B欄至CN欄'!CZ15</f>
        <v/>
      </c>
      <c r="W13" s="32"/>
    </row>
    <row r="14" spans="1:23" s="33" customFormat="1" ht="68.099999999999994" customHeight="1">
      <c r="A14" s="28" t="str">
        <f>'步驟1. 先填【114-1申請總表】第8列之B欄至CN欄'!A16</f>
        <v>114學年度第一學期</v>
      </c>
      <c r="B14" s="27">
        <f>'步驟1. 先填【114-1申請總表】第8列之B欄至CN欄'!B16</f>
        <v>0</v>
      </c>
      <c r="C14" s="28">
        <f>'步驟1. 先填【114-1申請總表】第8列之B欄至CN欄'!C16</f>
        <v>0</v>
      </c>
      <c r="D14" s="43" t="s">
        <v>12</v>
      </c>
      <c r="E14" s="29">
        <f>'步驟1. 先填【114-1申請總表】第8列之B欄至CN欄'!E16</f>
        <v>0</v>
      </c>
      <c r="F14" s="29">
        <f>'步驟1. 先填【114-1申請總表】第8列之B欄至CN欄'!F16</f>
        <v>0</v>
      </c>
      <c r="G14" s="29">
        <f>'步驟1. 先填【114-1申請總表】第8列之B欄至CN欄'!G16</f>
        <v>0</v>
      </c>
      <c r="H14" s="29">
        <f>'步驟1. 先填【114-1申請總表】第8列之B欄至CN欄'!H16</f>
        <v>0</v>
      </c>
      <c r="I14" s="45">
        <f>'步驟1. 先填【114-1申請總表】第8列之B欄至CN欄'!I16</f>
        <v>0</v>
      </c>
      <c r="J14" s="29">
        <f>'步驟1. 先填【114-1申請總表】第8列之B欄至CN欄'!J16</f>
        <v>0</v>
      </c>
      <c r="K14" s="29">
        <f>'步驟1. 先填【114-1申請總表】第8列之B欄至CN欄'!K16</f>
        <v>0</v>
      </c>
      <c r="L14" s="29">
        <f>'步驟1. 先填【114-1申請總表】第8列之B欄至CN欄'!L16</f>
        <v>0</v>
      </c>
      <c r="M14" s="30">
        <f>'步驟1. 先填【114-1申請總表】第8列之B欄至CN欄'!M16</f>
        <v>0</v>
      </c>
      <c r="N14" s="29">
        <f>'步驟1. 先填【114-1申請總表】第8列之B欄至CN欄'!N16</f>
        <v>0</v>
      </c>
      <c r="O14" s="29">
        <f>'步驟1. 先填【114-1申請總表】第8列之B欄至CN欄'!CL16</f>
        <v>0</v>
      </c>
      <c r="P14" s="29">
        <f>'步驟1. 先填【114-1申請總表】第8列之B欄至CN欄'!CM16</f>
        <v>0</v>
      </c>
      <c r="Q14" s="29">
        <f>'步驟1. 先填【114-1申請總表】第8列之B欄至CN欄'!CO16</f>
        <v>0</v>
      </c>
      <c r="R14" s="29" t="str">
        <f>'步驟1. 先填【114-1申請總表】第8列之B欄至CN欄'!CP16</f>
        <v>7000021</v>
      </c>
      <c r="S14" s="29">
        <f>'步驟1. 先填【114-1申請總表】第8列之B欄至CN欄'!CN16</f>
        <v>0</v>
      </c>
      <c r="T14" s="16"/>
      <c r="U14" s="16"/>
      <c r="V14" s="31" t="str">
        <f>'步驟1. 先填【114-1申請總表】第8列之B欄至CN欄'!CZ16</f>
        <v/>
      </c>
      <c r="W14" s="32"/>
    </row>
    <row r="15" spans="1:23" s="33" customFormat="1" ht="68.099999999999994" customHeight="1">
      <c r="A15" s="28" t="str">
        <f>'步驟1. 先填【114-1申請總表】第8列之B欄至CN欄'!A17</f>
        <v>114學年度第一學期</v>
      </c>
      <c r="B15" s="27">
        <f>'步驟1. 先填【114-1申請總表】第8列之B欄至CN欄'!B17</f>
        <v>0</v>
      </c>
      <c r="C15" s="28">
        <f>'步驟1. 先填【114-1申請總表】第8列之B欄至CN欄'!C17</f>
        <v>0</v>
      </c>
      <c r="D15" s="43" t="s">
        <v>13</v>
      </c>
      <c r="E15" s="29">
        <f>'步驟1. 先填【114-1申請總表】第8列之B欄至CN欄'!E17</f>
        <v>0</v>
      </c>
      <c r="F15" s="29">
        <f>'步驟1. 先填【114-1申請總表】第8列之B欄至CN欄'!F17</f>
        <v>0</v>
      </c>
      <c r="G15" s="29">
        <f>'步驟1. 先填【114-1申請總表】第8列之B欄至CN欄'!G17</f>
        <v>0</v>
      </c>
      <c r="H15" s="29">
        <f>'步驟1. 先填【114-1申請總表】第8列之B欄至CN欄'!H17</f>
        <v>0</v>
      </c>
      <c r="I15" s="45">
        <f>'步驟1. 先填【114-1申請總表】第8列之B欄至CN欄'!I17</f>
        <v>0</v>
      </c>
      <c r="J15" s="29">
        <f>'步驟1. 先填【114-1申請總表】第8列之B欄至CN欄'!J17</f>
        <v>0</v>
      </c>
      <c r="K15" s="29">
        <f>'步驟1. 先填【114-1申請總表】第8列之B欄至CN欄'!K17</f>
        <v>0</v>
      </c>
      <c r="L15" s="29">
        <f>'步驟1. 先填【114-1申請總表】第8列之B欄至CN欄'!L17</f>
        <v>0</v>
      </c>
      <c r="M15" s="30">
        <f>'步驟1. 先填【114-1申請總表】第8列之B欄至CN欄'!M17</f>
        <v>0</v>
      </c>
      <c r="N15" s="29">
        <f>'步驟1. 先填【114-1申請總表】第8列之B欄至CN欄'!N17</f>
        <v>0</v>
      </c>
      <c r="O15" s="29">
        <f>'步驟1. 先填【114-1申請總表】第8列之B欄至CN欄'!CL17</f>
        <v>0</v>
      </c>
      <c r="P15" s="29">
        <f>'步驟1. 先填【114-1申請總表】第8列之B欄至CN欄'!CM17</f>
        <v>0</v>
      </c>
      <c r="Q15" s="29">
        <f>'步驟1. 先填【114-1申請總表】第8列之B欄至CN欄'!CO17</f>
        <v>0</v>
      </c>
      <c r="R15" s="29" t="str">
        <f>'步驟1. 先填【114-1申請總表】第8列之B欄至CN欄'!CP17</f>
        <v>7000021</v>
      </c>
      <c r="S15" s="29">
        <f>'步驟1. 先填【114-1申請總表】第8列之B欄至CN欄'!CN17</f>
        <v>0</v>
      </c>
      <c r="T15" s="16"/>
      <c r="U15" s="16"/>
      <c r="V15" s="31" t="str">
        <f>'步驟1. 先填【114-1申請總表】第8列之B欄至CN欄'!CZ17</f>
        <v/>
      </c>
      <c r="W15" s="32"/>
    </row>
    <row r="16" spans="1:23" s="33" customFormat="1" ht="68.099999999999994" customHeight="1">
      <c r="A16" s="28" t="str">
        <f>'步驟1. 先填【114-1申請總表】第8列之B欄至CN欄'!A18</f>
        <v>114學年度第一學期</v>
      </c>
      <c r="B16" s="27">
        <f>'步驟1. 先填【114-1申請總表】第8列之B欄至CN欄'!B18</f>
        <v>0</v>
      </c>
      <c r="C16" s="28">
        <f>'步驟1. 先填【114-1申請總表】第8列之B欄至CN欄'!C18</f>
        <v>0</v>
      </c>
      <c r="D16" s="43" t="s">
        <v>14</v>
      </c>
      <c r="E16" s="29">
        <f>'步驟1. 先填【114-1申請總表】第8列之B欄至CN欄'!E18</f>
        <v>0</v>
      </c>
      <c r="F16" s="29">
        <f>'步驟1. 先填【114-1申請總表】第8列之B欄至CN欄'!F18</f>
        <v>0</v>
      </c>
      <c r="G16" s="29">
        <f>'步驟1. 先填【114-1申請總表】第8列之B欄至CN欄'!G18</f>
        <v>0</v>
      </c>
      <c r="H16" s="29">
        <f>'步驟1. 先填【114-1申請總表】第8列之B欄至CN欄'!H18</f>
        <v>0</v>
      </c>
      <c r="I16" s="45">
        <f>'步驟1. 先填【114-1申請總表】第8列之B欄至CN欄'!I18</f>
        <v>0</v>
      </c>
      <c r="J16" s="29">
        <f>'步驟1. 先填【114-1申請總表】第8列之B欄至CN欄'!J18</f>
        <v>0</v>
      </c>
      <c r="K16" s="29">
        <f>'步驟1. 先填【114-1申請總表】第8列之B欄至CN欄'!K18</f>
        <v>0</v>
      </c>
      <c r="L16" s="29">
        <f>'步驟1. 先填【114-1申請總表】第8列之B欄至CN欄'!L18</f>
        <v>0</v>
      </c>
      <c r="M16" s="30">
        <f>'步驟1. 先填【114-1申請總表】第8列之B欄至CN欄'!M18</f>
        <v>0</v>
      </c>
      <c r="N16" s="29">
        <f>'步驟1. 先填【114-1申請總表】第8列之B欄至CN欄'!N18</f>
        <v>0</v>
      </c>
      <c r="O16" s="29">
        <f>'步驟1. 先填【114-1申請總表】第8列之B欄至CN欄'!CL18</f>
        <v>0</v>
      </c>
      <c r="P16" s="29">
        <f>'步驟1. 先填【114-1申請總表】第8列之B欄至CN欄'!CM18</f>
        <v>0</v>
      </c>
      <c r="Q16" s="29">
        <f>'步驟1. 先填【114-1申請總表】第8列之B欄至CN欄'!CO18</f>
        <v>0</v>
      </c>
      <c r="R16" s="29" t="str">
        <f>'步驟1. 先填【114-1申請總表】第8列之B欄至CN欄'!CP18</f>
        <v>7000021</v>
      </c>
      <c r="S16" s="29">
        <f>'步驟1. 先填【114-1申請總表】第8列之B欄至CN欄'!CN18</f>
        <v>0</v>
      </c>
      <c r="T16" s="16"/>
      <c r="U16" s="16"/>
      <c r="V16" s="31" t="str">
        <f>'步驟1. 先填【114-1申請總表】第8列之B欄至CN欄'!CZ18</f>
        <v/>
      </c>
      <c r="W16" s="32"/>
    </row>
    <row r="17" spans="1:23" s="33" customFormat="1" ht="68.099999999999994" customHeight="1">
      <c r="A17" s="28" t="str">
        <f>'步驟1. 先填【114-1申請總表】第8列之B欄至CN欄'!A19</f>
        <v>114學年度第一學期</v>
      </c>
      <c r="B17" s="27">
        <f>'步驟1. 先填【114-1申請總表】第8列之B欄至CN欄'!B19</f>
        <v>0</v>
      </c>
      <c r="C17" s="28">
        <f>'步驟1. 先填【114-1申請總表】第8列之B欄至CN欄'!C19</f>
        <v>0</v>
      </c>
      <c r="D17" s="43" t="s">
        <v>15</v>
      </c>
      <c r="E17" s="29">
        <f>'步驟1. 先填【114-1申請總表】第8列之B欄至CN欄'!E19</f>
        <v>0</v>
      </c>
      <c r="F17" s="29">
        <f>'步驟1. 先填【114-1申請總表】第8列之B欄至CN欄'!F19</f>
        <v>0</v>
      </c>
      <c r="G17" s="29">
        <f>'步驟1. 先填【114-1申請總表】第8列之B欄至CN欄'!G19</f>
        <v>0</v>
      </c>
      <c r="H17" s="29">
        <f>'步驟1. 先填【114-1申請總表】第8列之B欄至CN欄'!H19</f>
        <v>0</v>
      </c>
      <c r="I17" s="45">
        <f>'步驟1. 先填【114-1申請總表】第8列之B欄至CN欄'!I19</f>
        <v>0</v>
      </c>
      <c r="J17" s="29">
        <f>'步驟1. 先填【114-1申請總表】第8列之B欄至CN欄'!J19</f>
        <v>0</v>
      </c>
      <c r="K17" s="29">
        <f>'步驟1. 先填【114-1申請總表】第8列之B欄至CN欄'!K19</f>
        <v>0</v>
      </c>
      <c r="L17" s="29">
        <f>'步驟1. 先填【114-1申請總表】第8列之B欄至CN欄'!L19</f>
        <v>0</v>
      </c>
      <c r="M17" s="30">
        <f>'步驟1. 先填【114-1申請總表】第8列之B欄至CN欄'!M19</f>
        <v>0</v>
      </c>
      <c r="N17" s="29">
        <f>'步驟1. 先填【114-1申請總表】第8列之B欄至CN欄'!N19</f>
        <v>0</v>
      </c>
      <c r="O17" s="29">
        <f>'步驟1. 先填【114-1申請總表】第8列之B欄至CN欄'!CL19</f>
        <v>0</v>
      </c>
      <c r="P17" s="29">
        <f>'步驟1. 先填【114-1申請總表】第8列之B欄至CN欄'!CM19</f>
        <v>0</v>
      </c>
      <c r="Q17" s="29">
        <f>'步驟1. 先填【114-1申請總表】第8列之B欄至CN欄'!CO19</f>
        <v>0</v>
      </c>
      <c r="R17" s="29" t="str">
        <f>'步驟1. 先填【114-1申請總表】第8列之B欄至CN欄'!CP19</f>
        <v>7000021</v>
      </c>
      <c r="S17" s="29">
        <f>'步驟1. 先填【114-1申請總表】第8列之B欄至CN欄'!CN19</f>
        <v>0</v>
      </c>
      <c r="T17" s="16"/>
      <c r="U17" s="16"/>
      <c r="V17" s="31" t="str">
        <f>'步驟1. 先填【114-1申請總表】第8列之B欄至CN欄'!CZ19</f>
        <v/>
      </c>
      <c r="W17" s="32"/>
    </row>
    <row r="18" spans="1:23" s="33" customFormat="1" ht="68.099999999999994" customHeight="1">
      <c r="A18" s="28" t="str">
        <f>'步驟1. 先填【114-1申請總表】第8列之B欄至CN欄'!A20</f>
        <v>114學年度第一學期</v>
      </c>
      <c r="B18" s="27">
        <f>'步驟1. 先填【114-1申請總表】第8列之B欄至CN欄'!B20</f>
        <v>0</v>
      </c>
      <c r="C18" s="28">
        <f>'步驟1. 先填【114-1申請總表】第8列之B欄至CN欄'!C20</f>
        <v>0</v>
      </c>
      <c r="D18" s="43" t="s">
        <v>16</v>
      </c>
      <c r="E18" s="29">
        <f>'步驟1. 先填【114-1申請總表】第8列之B欄至CN欄'!E20</f>
        <v>0</v>
      </c>
      <c r="F18" s="29">
        <f>'步驟1. 先填【114-1申請總表】第8列之B欄至CN欄'!F20</f>
        <v>0</v>
      </c>
      <c r="G18" s="29">
        <f>'步驟1. 先填【114-1申請總表】第8列之B欄至CN欄'!G20</f>
        <v>0</v>
      </c>
      <c r="H18" s="29">
        <f>'步驟1. 先填【114-1申請總表】第8列之B欄至CN欄'!H20</f>
        <v>0</v>
      </c>
      <c r="I18" s="45">
        <f>'步驟1. 先填【114-1申請總表】第8列之B欄至CN欄'!I20</f>
        <v>0</v>
      </c>
      <c r="J18" s="29">
        <f>'步驟1. 先填【114-1申請總表】第8列之B欄至CN欄'!J20</f>
        <v>0</v>
      </c>
      <c r="K18" s="29">
        <f>'步驟1. 先填【114-1申請總表】第8列之B欄至CN欄'!K20</f>
        <v>0</v>
      </c>
      <c r="L18" s="29">
        <f>'步驟1. 先填【114-1申請總表】第8列之B欄至CN欄'!L20</f>
        <v>0</v>
      </c>
      <c r="M18" s="30">
        <f>'步驟1. 先填【114-1申請總表】第8列之B欄至CN欄'!M20</f>
        <v>0</v>
      </c>
      <c r="N18" s="29">
        <f>'步驟1. 先填【114-1申請總表】第8列之B欄至CN欄'!N20</f>
        <v>0</v>
      </c>
      <c r="O18" s="29">
        <f>'步驟1. 先填【114-1申請總表】第8列之B欄至CN欄'!CL20</f>
        <v>0</v>
      </c>
      <c r="P18" s="29">
        <f>'步驟1. 先填【114-1申請總表】第8列之B欄至CN欄'!CM20</f>
        <v>0</v>
      </c>
      <c r="Q18" s="29">
        <f>'步驟1. 先填【114-1申請總表】第8列之B欄至CN欄'!CO20</f>
        <v>0</v>
      </c>
      <c r="R18" s="29" t="str">
        <f>'步驟1. 先填【114-1申請總表】第8列之B欄至CN欄'!CP20</f>
        <v>7000021</v>
      </c>
      <c r="S18" s="29">
        <f>'步驟1. 先填【114-1申請總表】第8列之B欄至CN欄'!CN20</f>
        <v>0</v>
      </c>
      <c r="T18" s="16"/>
      <c r="U18" s="16"/>
      <c r="V18" s="31" t="str">
        <f>'步驟1. 先填【114-1申請總表】第8列之B欄至CN欄'!CZ20</f>
        <v/>
      </c>
      <c r="W18" s="32"/>
    </row>
    <row r="19" spans="1:23" s="33" customFormat="1" ht="68.099999999999994" customHeight="1">
      <c r="A19" s="28" t="str">
        <f>'步驟1. 先填【114-1申請總表】第8列之B欄至CN欄'!A21</f>
        <v>114學年度第一學期</v>
      </c>
      <c r="B19" s="27">
        <f>'步驟1. 先填【114-1申請總表】第8列之B欄至CN欄'!B21</f>
        <v>0</v>
      </c>
      <c r="C19" s="28">
        <f>'步驟1. 先填【114-1申請總表】第8列之B欄至CN欄'!C21</f>
        <v>0</v>
      </c>
      <c r="D19" s="43" t="s">
        <v>17</v>
      </c>
      <c r="E19" s="29">
        <f>'步驟1. 先填【114-1申請總表】第8列之B欄至CN欄'!E21</f>
        <v>0</v>
      </c>
      <c r="F19" s="29">
        <f>'步驟1. 先填【114-1申請總表】第8列之B欄至CN欄'!F21</f>
        <v>0</v>
      </c>
      <c r="G19" s="29">
        <f>'步驟1. 先填【114-1申請總表】第8列之B欄至CN欄'!G21</f>
        <v>0</v>
      </c>
      <c r="H19" s="29">
        <f>'步驟1. 先填【114-1申請總表】第8列之B欄至CN欄'!H21</f>
        <v>0</v>
      </c>
      <c r="I19" s="45">
        <f>'步驟1. 先填【114-1申請總表】第8列之B欄至CN欄'!I21</f>
        <v>0</v>
      </c>
      <c r="J19" s="29">
        <f>'步驟1. 先填【114-1申請總表】第8列之B欄至CN欄'!J21</f>
        <v>0</v>
      </c>
      <c r="K19" s="29">
        <f>'步驟1. 先填【114-1申請總表】第8列之B欄至CN欄'!K21</f>
        <v>0</v>
      </c>
      <c r="L19" s="29">
        <f>'步驟1. 先填【114-1申請總表】第8列之B欄至CN欄'!L21</f>
        <v>0</v>
      </c>
      <c r="M19" s="30">
        <f>'步驟1. 先填【114-1申請總表】第8列之B欄至CN欄'!M21</f>
        <v>0</v>
      </c>
      <c r="N19" s="29">
        <f>'步驟1. 先填【114-1申請總表】第8列之B欄至CN欄'!N21</f>
        <v>0</v>
      </c>
      <c r="O19" s="29">
        <f>'步驟1. 先填【114-1申請總表】第8列之B欄至CN欄'!CL21</f>
        <v>0</v>
      </c>
      <c r="P19" s="29">
        <f>'步驟1. 先填【114-1申請總表】第8列之B欄至CN欄'!CM21</f>
        <v>0</v>
      </c>
      <c r="Q19" s="29">
        <f>'步驟1. 先填【114-1申請總表】第8列之B欄至CN欄'!CO21</f>
        <v>0</v>
      </c>
      <c r="R19" s="29" t="str">
        <f>'步驟1. 先填【114-1申請總表】第8列之B欄至CN欄'!CP21</f>
        <v>7000021</v>
      </c>
      <c r="S19" s="29">
        <f>'步驟1. 先填【114-1申請總表】第8列之B欄至CN欄'!CN21</f>
        <v>0</v>
      </c>
      <c r="T19" s="16"/>
      <c r="U19" s="16"/>
      <c r="V19" s="31" t="str">
        <f>'步驟1. 先填【114-1申請總表】第8列之B欄至CN欄'!CZ21</f>
        <v/>
      </c>
      <c r="W19" s="32"/>
    </row>
    <row r="20" spans="1:23" s="33" customFormat="1" ht="68.099999999999994" customHeight="1">
      <c r="A20" s="28" t="str">
        <f>'步驟1. 先填【114-1申請總表】第8列之B欄至CN欄'!A22</f>
        <v>114學年度第一學期</v>
      </c>
      <c r="B20" s="27">
        <f>'步驟1. 先填【114-1申請總表】第8列之B欄至CN欄'!B22</f>
        <v>0</v>
      </c>
      <c r="C20" s="28">
        <f>'步驟1. 先填【114-1申請總表】第8列之B欄至CN欄'!C22</f>
        <v>0</v>
      </c>
      <c r="D20" s="43" t="s">
        <v>18</v>
      </c>
      <c r="E20" s="29">
        <f>'步驟1. 先填【114-1申請總表】第8列之B欄至CN欄'!E22</f>
        <v>0</v>
      </c>
      <c r="F20" s="29">
        <f>'步驟1. 先填【114-1申請總表】第8列之B欄至CN欄'!F22</f>
        <v>0</v>
      </c>
      <c r="G20" s="29">
        <f>'步驟1. 先填【114-1申請總表】第8列之B欄至CN欄'!G22</f>
        <v>0</v>
      </c>
      <c r="H20" s="29">
        <f>'步驟1. 先填【114-1申請總表】第8列之B欄至CN欄'!H22</f>
        <v>0</v>
      </c>
      <c r="I20" s="45">
        <f>'步驟1. 先填【114-1申請總表】第8列之B欄至CN欄'!I22</f>
        <v>0</v>
      </c>
      <c r="J20" s="29">
        <f>'步驟1. 先填【114-1申請總表】第8列之B欄至CN欄'!J22</f>
        <v>0</v>
      </c>
      <c r="K20" s="29">
        <f>'步驟1. 先填【114-1申請總表】第8列之B欄至CN欄'!K22</f>
        <v>0</v>
      </c>
      <c r="L20" s="29">
        <f>'步驟1. 先填【114-1申請總表】第8列之B欄至CN欄'!L22</f>
        <v>0</v>
      </c>
      <c r="M20" s="30">
        <f>'步驟1. 先填【114-1申請總表】第8列之B欄至CN欄'!M22</f>
        <v>0</v>
      </c>
      <c r="N20" s="29">
        <f>'步驟1. 先填【114-1申請總表】第8列之B欄至CN欄'!N22</f>
        <v>0</v>
      </c>
      <c r="O20" s="29">
        <f>'步驟1. 先填【114-1申請總表】第8列之B欄至CN欄'!CL22</f>
        <v>0</v>
      </c>
      <c r="P20" s="29">
        <f>'步驟1. 先填【114-1申請總表】第8列之B欄至CN欄'!CM22</f>
        <v>0</v>
      </c>
      <c r="Q20" s="29">
        <f>'步驟1. 先填【114-1申請總表】第8列之B欄至CN欄'!CO22</f>
        <v>0</v>
      </c>
      <c r="R20" s="29" t="str">
        <f>'步驟1. 先填【114-1申請總表】第8列之B欄至CN欄'!CP22</f>
        <v>7000021</v>
      </c>
      <c r="S20" s="29">
        <f>'步驟1. 先填【114-1申請總表】第8列之B欄至CN欄'!CN22</f>
        <v>0</v>
      </c>
      <c r="T20" s="16"/>
      <c r="U20" s="16"/>
      <c r="V20" s="31" t="str">
        <f>'步驟1. 先填【114-1申請總表】第8列之B欄至CN欄'!CZ22</f>
        <v/>
      </c>
      <c r="W20" s="32"/>
    </row>
    <row r="21" spans="1:23" s="33" customFormat="1" ht="68.099999999999994" customHeight="1">
      <c r="A21" s="28" t="str">
        <f>'步驟1. 先填【114-1申請總表】第8列之B欄至CN欄'!A23</f>
        <v>114學年度第一學期</v>
      </c>
      <c r="B21" s="27">
        <f>'步驟1. 先填【114-1申請總表】第8列之B欄至CN欄'!B23</f>
        <v>0</v>
      </c>
      <c r="C21" s="28">
        <f>'步驟1. 先填【114-1申請總表】第8列之B欄至CN欄'!C23</f>
        <v>0</v>
      </c>
      <c r="D21" s="43" t="s">
        <v>19</v>
      </c>
      <c r="E21" s="29">
        <f>'步驟1. 先填【114-1申請總表】第8列之B欄至CN欄'!E23</f>
        <v>0</v>
      </c>
      <c r="F21" s="29">
        <f>'步驟1. 先填【114-1申請總表】第8列之B欄至CN欄'!F23</f>
        <v>0</v>
      </c>
      <c r="G21" s="29">
        <f>'步驟1. 先填【114-1申請總表】第8列之B欄至CN欄'!G23</f>
        <v>0</v>
      </c>
      <c r="H21" s="29">
        <f>'步驟1. 先填【114-1申請總表】第8列之B欄至CN欄'!H23</f>
        <v>0</v>
      </c>
      <c r="I21" s="45">
        <f>'步驟1. 先填【114-1申請總表】第8列之B欄至CN欄'!I23</f>
        <v>0</v>
      </c>
      <c r="J21" s="29">
        <f>'步驟1. 先填【114-1申請總表】第8列之B欄至CN欄'!J23</f>
        <v>0</v>
      </c>
      <c r="K21" s="29">
        <f>'步驟1. 先填【114-1申請總表】第8列之B欄至CN欄'!K23</f>
        <v>0</v>
      </c>
      <c r="L21" s="29">
        <f>'步驟1. 先填【114-1申請總表】第8列之B欄至CN欄'!L23</f>
        <v>0</v>
      </c>
      <c r="M21" s="30">
        <f>'步驟1. 先填【114-1申請總表】第8列之B欄至CN欄'!M23</f>
        <v>0</v>
      </c>
      <c r="N21" s="29">
        <f>'步驟1. 先填【114-1申請總表】第8列之B欄至CN欄'!N23</f>
        <v>0</v>
      </c>
      <c r="O21" s="29">
        <f>'步驟1. 先填【114-1申請總表】第8列之B欄至CN欄'!CL23</f>
        <v>0</v>
      </c>
      <c r="P21" s="29">
        <f>'步驟1. 先填【114-1申請總表】第8列之B欄至CN欄'!CM23</f>
        <v>0</v>
      </c>
      <c r="Q21" s="29">
        <f>'步驟1. 先填【114-1申請總表】第8列之B欄至CN欄'!CO23</f>
        <v>0</v>
      </c>
      <c r="R21" s="29" t="str">
        <f>'步驟1. 先填【114-1申請總表】第8列之B欄至CN欄'!CP23</f>
        <v>7000021</v>
      </c>
      <c r="S21" s="29">
        <f>'步驟1. 先填【114-1申請總表】第8列之B欄至CN欄'!CN23</f>
        <v>0</v>
      </c>
      <c r="T21" s="16"/>
      <c r="U21" s="16"/>
      <c r="V21" s="31" t="str">
        <f>'步驟1. 先填【114-1申請總表】第8列之B欄至CN欄'!CZ23</f>
        <v/>
      </c>
      <c r="W21" s="32"/>
    </row>
    <row r="22" spans="1:23" s="33" customFormat="1" ht="68.099999999999994" customHeight="1">
      <c r="A22" s="28" t="str">
        <f>'步驟1. 先填【114-1申請總表】第8列之B欄至CN欄'!A24</f>
        <v>114學年度第一學期</v>
      </c>
      <c r="B22" s="27">
        <f>'步驟1. 先填【114-1申請總表】第8列之B欄至CN欄'!B24</f>
        <v>0</v>
      </c>
      <c r="C22" s="28">
        <f>'步驟1. 先填【114-1申請總表】第8列之B欄至CN欄'!C24</f>
        <v>0</v>
      </c>
      <c r="D22" s="43" t="s">
        <v>20</v>
      </c>
      <c r="E22" s="29">
        <f>'步驟1. 先填【114-1申請總表】第8列之B欄至CN欄'!E24</f>
        <v>0</v>
      </c>
      <c r="F22" s="29">
        <f>'步驟1. 先填【114-1申請總表】第8列之B欄至CN欄'!F24</f>
        <v>0</v>
      </c>
      <c r="G22" s="29">
        <f>'步驟1. 先填【114-1申請總表】第8列之B欄至CN欄'!G24</f>
        <v>0</v>
      </c>
      <c r="H22" s="29">
        <f>'步驟1. 先填【114-1申請總表】第8列之B欄至CN欄'!H24</f>
        <v>0</v>
      </c>
      <c r="I22" s="45">
        <f>'步驟1. 先填【114-1申請總表】第8列之B欄至CN欄'!I24</f>
        <v>0</v>
      </c>
      <c r="J22" s="29">
        <f>'步驟1. 先填【114-1申請總表】第8列之B欄至CN欄'!J24</f>
        <v>0</v>
      </c>
      <c r="K22" s="29">
        <f>'步驟1. 先填【114-1申請總表】第8列之B欄至CN欄'!K24</f>
        <v>0</v>
      </c>
      <c r="L22" s="29">
        <f>'步驟1. 先填【114-1申請總表】第8列之B欄至CN欄'!L24</f>
        <v>0</v>
      </c>
      <c r="M22" s="30">
        <f>'步驟1. 先填【114-1申請總表】第8列之B欄至CN欄'!M24</f>
        <v>0</v>
      </c>
      <c r="N22" s="29">
        <f>'步驟1. 先填【114-1申請總表】第8列之B欄至CN欄'!N24</f>
        <v>0</v>
      </c>
      <c r="O22" s="29">
        <f>'步驟1. 先填【114-1申請總表】第8列之B欄至CN欄'!CL24</f>
        <v>0</v>
      </c>
      <c r="P22" s="29">
        <f>'步驟1. 先填【114-1申請總表】第8列之B欄至CN欄'!CM24</f>
        <v>0</v>
      </c>
      <c r="Q22" s="29">
        <f>'步驟1. 先填【114-1申請總表】第8列之B欄至CN欄'!CO24</f>
        <v>0</v>
      </c>
      <c r="R22" s="29" t="str">
        <f>'步驟1. 先填【114-1申請總表】第8列之B欄至CN欄'!CP24</f>
        <v>7000021</v>
      </c>
      <c r="S22" s="29">
        <f>'步驟1. 先填【114-1申請總表】第8列之B欄至CN欄'!CN24</f>
        <v>0</v>
      </c>
      <c r="T22" s="16"/>
      <c r="U22" s="16"/>
      <c r="V22" s="31" t="str">
        <f>'步驟1. 先填【114-1申請總表】第8列之B欄至CN欄'!CZ24</f>
        <v/>
      </c>
      <c r="W22" s="32"/>
    </row>
    <row r="23" spans="1:23" s="33" customFormat="1" ht="68.099999999999994" customHeight="1">
      <c r="A23" s="28" t="str">
        <f>'步驟1. 先填【114-1申請總表】第8列之B欄至CN欄'!A25</f>
        <v>114學年度第一學期</v>
      </c>
      <c r="B23" s="27">
        <f>'步驟1. 先填【114-1申請總表】第8列之B欄至CN欄'!B25</f>
        <v>0</v>
      </c>
      <c r="C23" s="28">
        <f>'步驟1. 先填【114-1申請總表】第8列之B欄至CN欄'!C25</f>
        <v>0</v>
      </c>
      <c r="D23" s="43" t="s">
        <v>21</v>
      </c>
      <c r="E23" s="29">
        <f>'步驟1. 先填【114-1申請總表】第8列之B欄至CN欄'!E25</f>
        <v>0</v>
      </c>
      <c r="F23" s="29">
        <f>'步驟1. 先填【114-1申請總表】第8列之B欄至CN欄'!F25</f>
        <v>0</v>
      </c>
      <c r="G23" s="29">
        <f>'步驟1. 先填【114-1申請總表】第8列之B欄至CN欄'!G25</f>
        <v>0</v>
      </c>
      <c r="H23" s="29">
        <f>'步驟1. 先填【114-1申請總表】第8列之B欄至CN欄'!H25</f>
        <v>0</v>
      </c>
      <c r="I23" s="45">
        <f>'步驟1. 先填【114-1申請總表】第8列之B欄至CN欄'!I25</f>
        <v>0</v>
      </c>
      <c r="J23" s="29">
        <f>'步驟1. 先填【114-1申請總表】第8列之B欄至CN欄'!J25</f>
        <v>0</v>
      </c>
      <c r="K23" s="29">
        <f>'步驟1. 先填【114-1申請總表】第8列之B欄至CN欄'!K25</f>
        <v>0</v>
      </c>
      <c r="L23" s="29">
        <f>'步驟1. 先填【114-1申請總表】第8列之B欄至CN欄'!L25</f>
        <v>0</v>
      </c>
      <c r="M23" s="30">
        <f>'步驟1. 先填【114-1申請總表】第8列之B欄至CN欄'!M25</f>
        <v>0</v>
      </c>
      <c r="N23" s="29">
        <f>'步驟1. 先填【114-1申請總表】第8列之B欄至CN欄'!N25</f>
        <v>0</v>
      </c>
      <c r="O23" s="29">
        <f>'步驟1. 先填【114-1申請總表】第8列之B欄至CN欄'!CL25</f>
        <v>0</v>
      </c>
      <c r="P23" s="29">
        <f>'步驟1. 先填【114-1申請總表】第8列之B欄至CN欄'!CM25</f>
        <v>0</v>
      </c>
      <c r="Q23" s="29">
        <f>'步驟1. 先填【114-1申請總表】第8列之B欄至CN欄'!CO25</f>
        <v>0</v>
      </c>
      <c r="R23" s="29" t="str">
        <f>'步驟1. 先填【114-1申請總表】第8列之B欄至CN欄'!CP25</f>
        <v>7000021</v>
      </c>
      <c r="S23" s="29">
        <f>'步驟1. 先填【114-1申請總表】第8列之B欄至CN欄'!CN25</f>
        <v>0</v>
      </c>
      <c r="T23" s="16"/>
      <c r="U23" s="16"/>
      <c r="V23" s="31" t="str">
        <f>'步驟1. 先填【114-1申請總表】第8列之B欄至CN欄'!CZ25</f>
        <v/>
      </c>
      <c r="W23" s="32"/>
    </row>
    <row r="24" spans="1:23" s="33" customFormat="1" ht="68.099999999999994" customHeight="1">
      <c r="A24" s="28" t="str">
        <f>'步驟1. 先填【114-1申請總表】第8列之B欄至CN欄'!A26</f>
        <v>114學年度第一學期</v>
      </c>
      <c r="B24" s="27">
        <f>'步驟1. 先填【114-1申請總表】第8列之B欄至CN欄'!B26</f>
        <v>0</v>
      </c>
      <c r="C24" s="28">
        <f>'步驟1. 先填【114-1申請總表】第8列之B欄至CN欄'!C26</f>
        <v>0</v>
      </c>
      <c r="D24" s="43" t="s">
        <v>22</v>
      </c>
      <c r="E24" s="29">
        <f>'步驟1. 先填【114-1申請總表】第8列之B欄至CN欄'!E26</f>
        <v>0</v>
      </c>
      <c r="F24" s="29">
        <f>'步驟1. 先填【114-1申請總表】第8列之B欄至CN欄'!F26</f>
        <v>0</v>
      </c>
      <c r="G24" s="29">
        <f>'步驟1. 先填【114-1申請總表】第8列之B欄至CN欄'!G26</f>
        <v>0</v>
      </c>
      <c r="H24" s="29">
        <f>'步驟1. 先填【114-1申請總表】第8列之B欄至CN欄'!H26</f>
        <v>0</v>
      </c>
      <c r="I24" s="45">
        <f>'步驟1. 先填【114-1申請總表】第8列之B欄至CN欄'!I26</f>
        <v>0</v>
      </c>
      <c r="J24" s="29">
        <f>'步驟1. 先填【114-1申請總表】第8列之B欄至CN欄'!J26</f>
        <v>0</v>
      </c>
      <c r="K24" s="29">
        <f>'步驟1. 先填【114-1申請總表】第8列之B欄至CN欄'!K26</f>
        <v>0</v>
      </c>
      <c r="L24" s="29">
        <f>'步驟1. 先填【114-1申請總表】第8列之B欄至CN欄'!L26</f>
        <v>0</v>
      </c>
      <c r="M24" s="30">
        <f>'步驟1. 先填【114-1申請總表】第8列之B欄至CN欄'!M26</f>
        <v>0</v>
      </c>
      <c r="N24" s="29">
        <f>'步驟1. 先填【114-1申請總表】第8列之B欄至CN欄'!N26</f>
        <v>0</v>
      </c>
      <c r="O24" s="29">
        <f>'步驟1. 先填【114-1申請總表】第8列之B欄至CN欄'!CL26</f>
        <v>0</v>
      </c>
      <c r="P24" s="29">
        <f>'步驟1. 先填【114-1申請總表】第8列之B欄至CN欄'!CM26</f>
        <v>0</v>
      </c>
      <c r="Q24" s="29">
        <f>'步驟1. 先填【114-1申請總表】第8列之B欄至CN欄'!CO26</f>
        <v>0</v>
      </c>
      <c r="R24" s="29" t="str">
        <f>'步驟1. 先填【114-1申請總表】第8列之B欄至CN欄'!CP26</f>
        <v>7000021</v>
      </c>
      <c r="S24" s="29">
        <f>'步驟1. 先填【114-1申請總表】第8列之B欄至CN欄'!CN26</f>
        <v>0</v>
      </c>
      <c r="T24" s="16"/>
      <c r="U24" s="16"/>
      <c r="V24" s="31" t="str">
        <f>'步驟1. 先填【114-1申請總表】第8列之B欄至CN欄'!CZ26</f>
        <v/>
      </c>
      <c r="W24" s="32"/>
    </row>
    <row r="25" spans="1:23" s="17" customFormat="1" ht="68.099999999999994" customHeight="1">
      <c r="A25" s="28" t="str">
        <f>'步驟1. 先填【114-1申請總表】第8列之B欄至CN欄'!A27</f>
        <v>114學年度第一學期</v>
      </c>
      <c r="B25" s="27">
        <f>'步驟1. 先填【114-1申請總表】第8列之B欄至CN欄'!B27</f>
        <v>0</v>
      </c>
      <c r="C25" s="28">
        <f>'步驟1. 先填【114-1申請總表】第8列之B欄至CN欄'!C27</f>
        <v>0</v>
      </c>
      <c r="D25" s="43" t="s">
        <v>23</v>
      </c>
      <c r="E25" s="29">
        <f>'步驟1. 先填【114-1申請總表】第8列之B欄至CN欄'!E27</f>
        <v>0</v>
      </c>
      <c r="F25" s="29">
        <f>'步驟1. 先填【114-1申請總表】第8列之B欄至CN欄'!F27</f>
        <v>0</v>
      </c>
      <c r="G25" s="29">
        <f>'步驟1. 先填【114-1申請總表】第8列之B欄至CN欄'!G27</f>
        <v>0</v>
      </c>
      <c r="H25" s="29">
        <f>'步驟1. 先填【114-1申請總表】第8列之B欄至CN欄'!H27</f>
        <v>0</v>
      </c>
      <c r="I25" s="45">
        <f>'步驟1. 先填【114-1申請總表】第8列之B欄至CN欄'!I27</f>
        <v>0</v>
      </c>
      <c r="J25" s="29">
        <f>'步驟1. 先填【114-1申請總表】第8列之B欄至CN欄'!J27</f>
        <v>0</v>
      </c>
      <c r="K25" s="29">
        <f>'步驟1. 先填【114-1申請總表】第8列之B欄至CN欄'!K27</f>
        <v>0</v>
      </c>
      <c r="L25" s="29">
        <f>'步驟1. 先填【114-1申請總表】第8列之B欄至CN欄'!L27</f>
        <v>0</v>
      </c>
      <c r="M25" s="30">
        <f>'步驟1. 先填【114-1申請總表】第8列之B欄至CN欄'!M27</f>
        <v>0</v>
      </c>
      <c r="N25" s="29">
        <f>'步驟1. 先填【114-1申請總表】第8列之B欄至CN欄'!N27</f>
        <v>0</v>
      </c>
      <c r="O25" s="29">
        <f>'步驟1. 先填【114-1申請總表】第8列之B欄至CN欄'!CL27</f>
        <v>0</v>
      </c>
      <c r="P25" s="29">
        <f>'步驟1. 先填【114-1申請總表】第8列之B欄至CN欄'!CM27</f>
        <v>0</v>
      </c>
      <c r="Q25" s="29">
        <f>'步驟1. 先填【114-1申請總表】第8列之B欄至CN欄'!CO27</f>
        <v>0</v>
      </c>
      <c r="R25" s="29" t="str">
        <f>'步驟1. 先填【114-1申請總表】第8列之B欄至CN欄'!CP27</f>
        <v>7000021</v>
      </c>
      <c r="S25" s="29">
        <f>'步驟1. 先填【114-1申請總表】第8列之B欄至CN欄'!CN27</f>
        <v>0</v>
      </c>
      <c r="T25" s="16"/>
      <c r="U25" s="16"/>
      <c r="V25" s="31" t="str">
        <f>'步驟1. 先填【114-1申請總表】第8列之B欄至CN欄'!CZ27</f>
        <v/>
      </c>
      <c r="W25" s="34"/>
    </row>
    <row r="26" spans="1:23" s="17" customFormat="1" ht="68.099999999999994" customHeight="1">
      <c r="A26" s="28" t="str">
        <f>'步驟1. 先填【114-1申請總表】第8列之B欄至CN欄'!A28</f>
        <v>114學年度第一學期</v>
      </c>
      <c r="B26" s="27">
        <f>'步驟1. 先填【114-1申請總表】第8列之B欄至CN欄'!B28</f>
        <v>0</v>
      </c>
      <c r="C26" s="28">
        <f>'步驟1. 先填【114-1申請總表】第8列之B欄至CN欄'!C28</f>
        <v>0</v>
      </c>
      <c r="D26" s="43" t="s">
        <v>24</v>
      </c>
      <c r="E26" s="29">
        <f>'步驟1. 先填【114-1申請總表】第8列之B欄至CN欄'!E28</f>
        <v>0</v>
      </c>
      <c r="F26" s="29">
        <f>'步驟1. 先填【114-1申請總表】第8列之B欄至CN欄'!F28</f>
        <v>0</v>
      </c>
      <c r="G26" s="29">
        <f>'步驟1. 先填【114-1申請總表】第8列之B欄至CN欄'!G28</f>
        <v>0</v>
      </c>
      <c r="H26" s="29">
        <f>'步驟1. 先填【114-1申請總表】第8列之B欄至CN欄'!H28</f>
        <v>0</v>
      </c>
      <c r="I26" s="45">
        <f>'步驟1. 先填【114-1申請總表】第8列之B欄至CN欄'!I28</f>
        <v>0</v>
      </c>
      <c r="J26" s="29">
        <f>'步驟1. 先填【114-1申請總表】第8列之B欄至CN欄'!J28</f>
        <v>0</v>
      </c>
      <c r="K26" s="29">
        <f>'步驟1. 先填【114-1申請總表】第8列之B欄至CN欄'!K28</f>
        <v>0</v>
      </c>
      <c r="L26" s="29">
        <f>'步驟1. 先填【114-1申請總表】第8列之B欄至CN欄'!L28</f>
        <v>0</v>
      </c>
      <c r="M26" s="30">
        <f>'步驟1. 先填【114-1申請總表】第8列之B欄至CN欄'!M28</f>
        <v>0</v>
      </c>
      <c r="N26" s="29">
        <f>'步驟1. 先填【114-1申請總表】第8列之B欄至CN欄'!N28</f>
        <v>0</v>
      </c>
      <c r="O26" s="29">
        <f>'步驟1. 先填【114-1申請總表】第8列之B欄至CN欄'!CL28</f>
        <v>0</v>
      </c>
      <c r="P26" s="29">
        <f>'步驟1. 先填【114-1申請總表】第8列之B欄至CN欄'!CM28</f>
        <v>0</v>
      </c>
      <c r="Q26" s="29">
        <f>'步驟1. 先填【114-1申請總表】第8列之B欄至CN欄'!CO28</f>
        <v>0</v>
      </c>
      <c r="R26" s="29" t="str">
        <f>'步驟1. 先填【114-1申請總表】第8列之B欄至CN欄'!CP28</f>
        <v>7000021</v>
      </c>
      <c r="S26" s="29">
        <f>'步驟1. 先填【114-1申請總表】第8列之B欄至CN欄'!CN28</f>
        <v>0</v>
      </c>
      <c r="T26" s="16"/>
      <c r="U26" s="16"/>
      <c r="V26" s="31" t="str">
        <f>'步驟1. 先填【114-1申請總表】第8列之B欄至CN欄'!CZ28</f>
        <v/>
      </c>
      <c r="W26" s="34"/>
    </row>
    <row r="27" spans="1:23" s="17" customFormat="1" ht="68.099999999999994" customHeight="1">
      <c r="A27" s="28" t="str">
        <f>'步驟1. 先填【114-1申請總表】第8列之B欄至CN欄'!A29</f>
        <v>114學年度第一學期</v>
      </c>
      <c r="B27" s="27">
        <f>'步驟1. 先填【114-1申請總表】第8列之B欄至CN欄'!B29</f>
        <v>0</v>
      </c>
      <c r="C27" s="28">
        <f>'步驟1. 先填【114-1申請總表】第8列之B欄至CN欄'!C29</f>
        <v>0</v>
      </c>
      <c r="D27" s="43" t="s">
        <v>25</v>
      </c>
      <c r="E27" s="29">
        <f>'步驟1. 先填【114-1申請總表】第8列之B欄至CN欄'!E29</f>
        <v>0</v>
      </c>
      <c r="F27" s="29">
        <f>'步驟1. 先填【114-1申請總表】第8列之B欄至CN欄'!F29</f>
        <v>0</v>
      </c>
      <c r="G27" s="29">
        <f>'步驟1. 先填【114-1申請總表】第8列之B欄至CN欄'!G29</f>
        <v>0</v>
      </c>
      <c r="H27" s="29">
        <f>'步驟1. 先填【114-1申請總表】第8列之B欄至CN欄'!H29</f>
        <v>0</v>
      </c>
      <c r="I27" s="45">
        <f>'步驟1. 先填【114-1申請總表】第8列之B欄至CN欄'!I29</f>
        <v>0</v>
      </c>
      <c r="J27" s="29">
        <f>'步驟1. 先填【114-1申請總表】第8列之B欄至CN欄'!J29</f>
        <v>0</v>
      </c>
      <c r="K27" s="29">
        <f>'步驟1. 先填【114-1申請總表】第8列之B欄至CN欄'!K29</f>
        <v>0</v>
      </c>
      <c r="L27" s="29">
        <f>'步驟1. 先填【114-1申請總表】第8列之B欄至CN欄'!L29</f>
        <v>0</v>
      </c>
      <c r="M27" s="30">
        <f>'步驟1. 先填【114-1申請總表】第8列之B欄至CN欄'!M29</f>
        <v>0</v>
      </c>
      <c r="N27" s="29">
        <f>'步驟1. 先填【114-1申請總表】第8列之B欄至CN欄'!N29</f>
        <v>0</v>
      </c>
      <c r="O27" s="29">
        <f>'步驟1. 先填【114-1申請總表】第8列之B欄至CN欄'!CL29</f>
        <v>0</v>
      </c>
      <c r="P27" s="29">
        <f>'步驟1. 先填【114-1申請總表】第8列之B欄至CN欄'!CM29</f>
        <v>0</v>
      </c>
      <c r="Q27" s="29">
        <f>'步驟1. 先填【114-1申請總表】第8列之B欄至CN欄'!CO29</f>
        <v>0</v>
      </c>
      <c r="R27" s="29" t="str">
        <f>'步驟1. 先填【114-1申請總表】第8列之B欄至CN欄'!CP29</f>
        <v>7000021</v>
      </c>
      <c r="S27" s="29">
        <f>'步驟1. 先填【114-1申請總表】第8列之B欄至CN欄'!CN29</f>
        <v>0</v>
      </c>
      <c r="T27" s="16"/>
      <c r="U27" s="16"/>
      <c r="V27" s="31" t="str">
        <f>'步驟1. 先填【114-1申請總表】第8列之B欄至CN欄'!CZ29</f>
        <v/>
      </c>
      <c r="W27" s="34"/>
    </row>
    <row r="28" spans="1:23" s="17" customFormat="1" ht="68.099999999999994" customHeight="1">
      <c r="A28" s="28" t="str">
        <f>'步驟1. 先填【114-1申請總表】第8列之B欄至CN欄'!A30</f>
        <v>114學年度第一學期</v>
      </c>
      <c r="B28" s="27">
        <f>'步驟1. 先填【114-1申請總表】第8列之B欄至CN欄'!B30</f>
        <v>0</v>
      </c>
      <c r="C28" s="28">
        <f>'步驟1. 先填【114-1申請總表】第8列之B欄至CN欄'!C30</f>
        <v>0</v>
      </c>
      <c r="D28" s="43" t="s">
        <v>26</v>
      </c>
      <c r="E28" s="29">
        <f>'步驟1. 先填【114-1申請總表】第8列之B欄至CN欄'!E30</f>
        <v>0</v>
      </c>
      <c r="F28" s="29">
        <f>'步驟1. 先填【114-1申請總表】第8列之B欄至CN欄'!F30</f>
        <v>0</v>
      </c>
      <c r="G28" s="29">
        <f>'步驟1. 先填【114-1申請總表】第8列之B欄至CN欄'!G30</f>
        <v>0</v>
      </c>
      <c r="H28" s="29">
        <f>'步驟1. 先填【114-1申請總表】第8列之B欄至CN欄'!H30</f>
        <v>0</v>
      </c>
      <c r="I28" s="45">
        <f>'步驟1. 先填【114-1申請總表】第8列之B欄至CN欄'!I30</f>
        <v>0</v>
      </c>
      <c r="J28" s="29">
        <f>'步驟1. 先填【114-1申請總表】第8列之B欄至CN欄'!J30</f>
        <v>0</v>
      </c>
      <c r="K28" s="29">
        <f>'步驟1. 先填【114-1申請總表】第8列之B欄至CN欄'!K30</f>
        <v>0</v>
      </c>
      <c r="L28" s="29">
        <f>'步驟1. 先填【114-1申請總表】第8列之B欄至CN欄'!L30</f>
        <v>0</v>
      </c>
      <c r="M28" s="30">
        <f>'步驟1. 先填【114-1申請總表】第8列之B欄至CN欄'!M30</f>
        <v>0</v>
      </c>
      <c r="N28" s="29">
        <f>'步驟1. 先填【114-1申請總表】第8列之B欄至CN欄'!N30</f>
        <v>0</v>
      </c>
      <c r="O28" s="29">
        <f>'步驟1. 先填【114-1申請總表】第8列之B欄至CN欄'!CL30</f>
        <v>0</v>
      </c>
      <c r="P28" s="29">
        <f>'步驟1. 先填【114-1申請總表】第8列之B欄至CN欄'!CM30</f>
        <v>0</v>
      </c>
      <c r="Q28" s="29">
        <f>'步驟1. 先填【114-1申請總表】第8列之B欄至CN欄'!CO30</f>
        <v>0</v>
      </c>
      <c r="R28" s="29" t="str">
        <f>'步驟1. 先填【114-1申請總表】第8列之B欄至CN欄'!CP30</f>
        <v>7000021</v>
      </c>
      <c r="S28" s="29">
        <f>'步驟1. 先填【114-1申請總表】第8列之B欄至CN欄'!CN30</f>
        <v>0</v>
      </c>
      <c r="T28" s="16"/>
      <c r="U28" s="16"/>
      <c r="V28" s="31" t="str">
        <f>'步驟1. 先填【114-1申請總表】第8列之B欄至CN欄'!CZ30</f>
        <v/>
      </c>
      <c r="W28" s="34"/>
    </row>
    <row r="29" spans="1:23" s="17" customFormat="1" ht="68.099999999999994" customHeight="1">
      <c r="A29" s="28" t="str">
        <f>'步驟1. 先填【114-1申請總表】第8列之B欄至CN欄'!A31</f>
        <v>114學年度第一學期</v>
      </c>
      <c r="B29" s="27">
        <f>'步驟1. 先填【114-1申請總表】第8列之B欄至CN欄'!B31</f>
        <v>0</v>
      </c>
      <c r="C29" s="28">
        <f>'步驟1. 先填【114-1申請總表】第8列之B欄至CN欄'!C31</f>
        <v>0</v>
      </c>
      <c r="D29" s="43" t="s">
        <v>27</v>
      </c>
      <c r="E29" s="29">
        <f>'步驟1. 先填【114-1申請總表】第8列之B欄至CN欄'!E31</f>
        <v>0</v>
      </c>
      <c r="F29" s="29">
        <f>'步驟1. 先填【114-1申請總表】第8列之B欄至CN欄'!F31</f>
        <v>0</v>
      </c>
      <c r="G29" s="29">
        <f>'步驟1. 先填【114-1申請總表】第8列之B欄至CN欄'!G31</f>
        <v>0</v>
      </c>
      <c r="H29" s="29">
        <f>'步驟1. 先填【114-1申請總表】第8列之B欄至CN欄'!H31</f>
        <v>0</v>
      </c>
      <c r="I29" s="45">
        <f>'步驟1. 先填【114-1申請總表】第8列之B欄至CN欄'!I31</f>
        <v>0</v>
      </c>
      <c r="J29" s="29">
        <f>'步驟1. 先填【114-1申請總表】第8列之B欄至CN欄'!J31</f>
        <v>0</v>
      </c>
      <c r="K29" s="29">
        <f>'步驟1. 先填【114-1申請總表】第8列之B欄至CN欄'!K31</f>
        <v>0</v>
      </c>
      <c r="L29" s="29">
        <f>'步驟1. 先填【114-1申請總表】第8列之B欄至CN欄'!L31</f>
        <v>0</v>
      </c>
      <c r="M29" s="30">
        <f>'步驟1. 先填【114-1申請總表】第8列之B欄至CN欄'!M31</f>
        <v>0</v>
      </c>
      <c r="N29" s="29">
        <f>'步驟1. 先填【114-1申請總表】第8列之B欄至CN欄'!N31</f>
        <v>0</v>
      </c>
      <c r="O29" s="29">
        <f>'步驟1. 先填【114-1申請總表】第8列之B欄至CN欄'!CL31</f>
        <v>0</v>
      </c>
      <c r="P29" s="29">
        <f>'步驟1. 先填【114-1申請總表】第8列之B欄至CN欄'!CM31</f>
        <v>0</v>
      </c>
      <c r="Q29" s="29">
        <f>'步驟1. 先填【114-1申請總表】第8列之B欄至CN欄'!CO31</f>
        <v>0</v>
      </c>
      <c r="R29" s="29" t="str">
        <f>'步驟1. 先填【114-1申請總表】第8列之B欄至CN欄'!CP31</f>
        <v>7000021</v>
      </c>
      <c r="S29" s="29">
        <f>'步驟1. 先填【114-1申請總表】第8列之B欄至CN欄'!CN31</f>
        <v>0</v>
      </c>
      <c r="T29" s="16"/>
      <c r="U29" s="16"/>
      <c r="V29" s="31" t="str">
        <f>'步驟1. 先填【114-1申請總表】第8列之B欄至CN欄'!CZ31</f>
        <v/>
      </c>
      <c r="W29" s="34"/>
    </row>
    <row r="30" spans="1:23" s="17" customFormat="1" ht="68.099999999999994" customHeight="1">
      <c r="A30" s="28" t="str">
        <f>'步驟1. 先填【114-1申請總表】第8列之B欄至CN欄'!A32</f>
        <v>114學年度第一學期</v>
      </c>
      <c r="B30" s="27">
        <f>'步驟1. 先填【114-1申請總表】第8列之B欄至CN欄'!B32</f>
        <v>0</v>
      </c>
      <c r="C30" s="28">
        <f>'步驟1. 先填【114-1申請總表】第8列之B欄至CN欄'!C32</f>
        <v>0</v>
      </c>
      <c r="D30" s="43" t="s">
        <v>28</v>
      </c>
      <c r="E30" s="29">
        <f>'步驟1. 先填【114-1申請總表】第8列之B欄至CN欄'!E32</f>
        <v>0</v>
      </c>
      <c r="F30" s="29">
        <f>'步驟1. 先填【114-1申請總表】第8列之B欄至CN欄'!F32</f>
        <v>0</v>
      </c>
      <c r="G30" s="29">
        <f>'步驟1. 先填【114-1申請總表】第8列之B欄至CN欄'!G32</f>
        <v>0</v>
      </c>
      <c r="H30" s="29">
        <f>'步驟1. 先填【114-1申請總表】第8列之B欄至CN欄'!H32</f>
        <v>0</v>
      </c>
      <c r="I30" s="45">
        <f>'步驟1. 先填【114-1申請總表】第8列之B欄至CN欄'!I32</f>
        <v>0</v>
      </c>
      <c r="J30" s="29">
        <f>'步驟1. 先填【114-1申請總表】第8列之B欄至CN欄'!J32</f>
        <v>0</v>
      </c>
      <c r="K30" s="29">
        <f>'步驟1. 先填【114-1申請總表】第8列之B欄至CN欄'!K32</f>
        <v>0</v>
      </c>
      <c r="L30" s="29">
        <f>'步驟1. 先填【114-1申請總表】第8列之B欄至CN欄'!L32</f>
        <v>0</v>
      </c>
      <c r="M30" s="30">
        <f>'步驟1. 先填【114-1申請總表】第8列之B欄至CN欄'!M32</f>
        <v>0</v>
      </c>
      <c r="N30" s="29">
        <f>'步驟1. 先填【114-1申請總表】第8列之B欄至CN欄'!N32</f>
        <v>0</v>
      </c>
      <c r="O30" s="29">
        <f>'步驟1. 先填【114-1申請總表】第8列之B欄至CN欄'!CL32</f>
        <v>0</v>
      </c>
      <c r="P30" s="29">
        <f>'步驟1. 先填【114-1申請總表】第8列之B欄至CN欄'!CM32</f>
        <v>0</v>
      </c>
      <c r="Q30" s="29">
        <f>'步驟1. 先填【114-1申請總表】第8列之B欄至CN欄'!CO32</f>
        <v>0</v>
      </c>
      <c r="R30" s="29" t="str">
        <f>'步驟1. 先填【114-1申請總表】第8列之B欄至CN欄'!CP32</f>
        <v>7000021</v>
      </c>
      <c r="S30" s="29">
        <f>'步驟1. 先填【114-1申請總表】第8列之B欄至CN欄'!CN32</f>
        <v>0</v>
      </c>
      <c r="T30" s="16"/>
      <c r="U30" s="16"/>
      <c r="V30" s="31" t="str">
        <f>'步驟1. 先填【114-1申請總表】第8列之B欄至CN欄'!CZ32</f>
        <v/>
      </c>
      <c r="W30" s="34"/>
    </row>
    <row r="31" spans="1:23" s="17" customFormat="1" ht="68.099999999999994" customHeight="1">
      <c r="A31" s="28" t="str">
        <f>'步驟1. 先填【114-1申請總表】第8列之B欄至CN欄'!A33</f>
        <v>114學年度第一學期</v>
      </c>
      <c r="B31" s="27">
        <f>'步驟1. 先填【114-1申請總表】第8列之B欄至CN欄'!B33</f>
        <v>0</v>
      </c>
      <c r="C31" s="28">
        <f>'步驟1. 先填【114-1申請總表】第8列之B欄至CN欄'!C33</f>
        <v>0</v>
      </c>
      <c r="D31" s="43" t="s">
        <v>29</v>
      </c>
      <c r="E31" s="29">
        <f>'步驟1. 先填【114-1申請總表】第8列之B欄至CN欄'!E33</f>
        <v>0</v>
      </c>
      <c r="F31" s="29">
        <f>'步驟1. 先填【114-1申請總表】第8列之B欄至CN欄'!F33</f>
        <v>0</v>
      </c>
      <c r="G31" s="29">
        <f>'步驟1. 先填【114-1申請總表】第8列之B欄至CN欄'!G33</f>
        <v>0</v>
      </c>
      <c r="H31" s="29">
        <f>'步驟1. 先填【114-1申請總表】第8列之B欄至CN欄'!H33</f>
        <v>0</v>
      </c>
      <c r="I31" s="45">
        <f>'步驟1. 先填【114-1申請總表】第8列之B欄至CN欄'!I33</f>
        <v>0</v>
      </c>
      <c r="J31" s="29">
        <f>'步驟1. 先填【114-1申請總表】第8列之B欄至CN欄'!J33</f>
        <v>0</v>
      </c>
      <c r="K31" s="29">
        <f>'步驟1. 先填【114-1申請總表】第8列之B欄至CN欄'!K33</f>
        <v>0</v>
      </c>
      <c r="L31" s="29">
        <f>'步驟1. 先填【114-1申請總表】第8列之B欄至CN欄'!L33</f>
        <v>0</v>
      </c>
      <c r="M31" s="30">
        <f>'步驟1. 先填【114-1申請總表】第8列之B欄至CN欄'!M33</f>
        <v>0</v>
      </c>
      <c r="N31" s="29">
        <f>'步驟1. 先填【114-1申請總表】第8列之B欄至CN欄'!N33</f>
        <v>0</v>
      </c>
      <c r="O31" s="29">
        <f>'步驟1. 先填【114-1申請總表】第8列之B欄至CN欄'!CL33</f>
        <v>0</v>
      </c>
      <c r="P31" s="29">
        <f>'步驟1. 先填【114-1申請總表】第8列之B欄至CN欄'!CM33</f>
        <v>0</v>
      </c>
      <c r="Q31" s="29">
        <f>'步驟1. 先填【114-1申請總表】第8列之B欄至CN欄'!CO33</f>
        <v>0</v>
      </c>
      <c r="R31" s="29" t="str">
        <f>'步驟1. 先填【114-1申請總表】第8列之B欄至CN欄'!CP33</f>
        <v>7000021</v>
      </c>
      <c r="S31" s="29">
        <f>'步驟1. 先填【114-1申請總表】第8列之B欄至CN欄'!CN33</f>
        <v>0</v>
      </c>
      <c r="T31" s="16"/>
      <c r="U31" s="16"/>
      <c r="V31" s="31" t="str">
        <f>'步驟1. 先填【114-1申請總表】第8列之B欄至CN欄'!CZ33</f>
        <v/>
      </c>
      <c r="W31" s="34"/>
    </row>
    <row r="32" spans="1:23" s="17" customFormat="1" ht="68.099999999999994" customHeight="1">
      <c r="A32" s="28" t="str">
        <f>'步驟1. 先填【114-1申請總表】第8列之B欄至CN欄'!A34</f>
        <v>114學年度第一學期</v>
      </c>
      <c r="B32" s="27">
        <f>'步驟1. 先填【114-1申請總表】第8列之B欄至CN欄'!B34</f>
        <v>0</v>
      </c>
      <c r="C32" s="28">
        <f>'步驟1. 先填【114-1申請總表】第8列之B欄至CN欄'!C34</f>
        <v>0</v>
      </c>
      <c r="D32" s="43" t="s">
        <v>30</v>
      </c>
      <c r="E32" s="29">
        <f>'步驟1. 先填【114-1申請總表】第8列之B欄至CN欄'!E34</f>
        <v>0</v>
      </c>
      <c r="F32" s="29">
        <f>'步驟1. 先填【114-1申請總表】第8列之B欄至CN欄'!F34</f>
        <v>0</v>
      </c>
      <c r="G32" s="29">
        <f>'步驟1. 先填【114-1申請總表】第8列之B欄至CN欄'!G34</f>
        <v>0</v>
      </c>
      <c r="H32" s="29">
        <f>'步驟1. 先填【114-1申請總表】第8列之B欄至CN欄'!H34</f>
        <v>0</v>
      </c>
      <c r="I32" s="45">
        <f>'步驟1. 先填【114-1申請總表】第8列之B欄至CN欄'!I34</f>
        <v>0</v>
      </c>
      <c r="J32" s="29">
        <f>'步驟1. 先填【114-1申請總表】第8列之B欄至CN欄'!J34</f>
        <v>0</v>
      </c>
      <c r="K32" s="29">
        <f>'步驟1. 先填【114-1申請總表】第8列之B欄至CN欄'!K34</f>
        <v>0</v>
      </c>
      <c r="L32" s="29">
        <f>'步驟1. 先填【114-1申請總表】第8列之B欄至CN欄'!L34</f>
        <v>0</v>
      </c>
      <c r="M32" s="30">
        <f>'步驟1. 先填【114-1申請總表】第8列之B欄至CN欄'!M34</f>
        <v>0</v>
      </c>
      <c r="N32" s="29">
        <f>'步驟1. 先填【114-1申請總表】第8列之B欄至CN欄'!N34</f>
        <v>0</v>
      </c>
      <c r="O32" s="29">
        <f>'步驟1. 先填【114-1申請總表】第8列之B欄至CN欄'!CL34</f>
        <v>0</v>
      </c>
      <c r="P32" s="29">
        <f>'步驟1. 先填【114-1申請總表】第8列之B欄至CN欄'!CM34</f>
        <v>0</v>
      </c>
      <c r="Q32" s="29">
        <f>'步驟1. 先填【114-1申請總表】第8列之B欄至CN欄'!CO34</f>
        <v>0</v>
      </c>
      <c r="R32" s="29" t="str">
        <f>'步驟1. 先填【114-1申請總表】第8列之B欄至CN欄'!CP34</f>
        <v>7000021</v>
      </c>
      <c r="S32" s="29">
        <f>'步驟1. 先填【114-1申請總表】第8列之B欄至CN欄'!CN34</f>
        <v>0</v>
      </c>
      <c r="T32" s="16"/>
      <c r="U32" s="16"/>
      <c r="V32" s="31" t="str">
        <f>'步驟1. 先填【114-1申請總表】第8列之B欄至CN欄'!CZ34</f>
        <v/>
      </c>
      <c r="W32" s="34"/>
    </row>
    <row r="33" spans="1:23" s="17" customFormat="1" ht="68.099999999999994" customHeight="1">
      <c r="A33" s="28" t="str">
        <f>'步驟1. 先填【114-1申請總表】第8列之B欄至CN欄'!A35</f>
        <v>114學年度第一學期</v>
      </c>
      <c r="B33" s="27">
        <f>'步驟1. 先填【114-1申請總表】第8列之B欄至CN欄'!B35</f>
        <v>0</v>
      </c>
      <c r="C33" s="28">
        <f>'步驟1. 先填【114-1申請總表】第8列之B欄至CN欄'!C35</f>
        <v>0</v>
      </c>
      <c r="D33" s="43" t="s">
        <v>31</v>
      </c>
      <c r="E33" s="29">
        <f>'步驟1. 先填【114-1申請總表】第8列之B欄至CN欄'!E35</f>
        <v>0</v>
      </c>
      <c r="F33" s="29">
        <f>'步驟1. 先填【114-1申請總表】第8列之B欄至CN欄'!F35</f>
        <v>0</v>
      </c>
      <c r="G33" s="29">
        <f>'步驟1. 先填【114-1申請總表】第8列之B欄至CN欄'!G35</f>
        <v>0</v>
      </c>
      <c r="H33" s="29">
        <f>'步驟1. 先填【114-1申請總表】第8列之B欄至CN欄'!H35</f>
        <v>0</v>
      </c>
      <c r="I33" s="45">
        <f>'步驟1. 先填【114-1申請總表】第8列之B欄至CN欄'!I35</f>
        <v>0</v>
      </c>
      <c r="J33" s="29">
        <f>'步驟1. 先填【114-1申請總表】第8列之B欄至CN欄'!J35</f>
        <v>0</v>
      </c>
      <c r="K33" s="29">
        <f>'步驟1. 先填【114-1申請總表】第8列之B欄至CN欄'!K35</f>
        <v>0</v>
      </c>
      <c r="L33" s="29">
        <f>'步驟1. 先填【114-1申請總表】第8列之B欄至CN欄'!L35</f>
        <v>0</v>
      </c>
      <c r="M33" s="30">
        <f>'步驟1. 先填【114-1申請總表】第8列之B欄至CN欄'!M35</f>
        <v>0</v>
      </c>
      <c r="N33" s="29">
        <f>'步驟1. 先填【114-1申請總表】第8列之B欄至CN欄'!N35</f>
        <v>0</v>
      </c>
      <c r="O33" s="29">
        <f>'步驟1. 先填【114-1申請總表】第8列之B欄至CN欄'!CL35</f>
        <v>0</v>
      </c>
      <c r="P33" s="29">
        <f>'步驟1. 先填【114-1申請總表】第8列之B欄至CN欄'!CM35</f>
        <v>0</v>
      </c>
      <c r="Q33" s="29">
        <f>'步驟1. 先填【114-1申請總表】第8列之B欄至CN欄'!CO35</f>
        <v>0</v>
      </c>
      <c r="R33" s="29" t="str">
        <f>'步驟1. 先填【114-1申請總表】第8列之B欄至CN欄'!CP35</f>
        <v>7000021</v>
      </c>
      <c r="S33" s="29">
        <f>'步驟1. 先填【114-1申請總表】第8列之B欄至CN欄'!CN35</f>
        <v>0</v>
      </c>
      <c r="T33" s="16"/>
      <c r="U33" s="16"/>
      <c r="V33" s="31" t="str">
        <f>'步驟1. 先填【114-1申請總表】第8列之B欄至CN欄'!CZ35</f>
        <v/>
      </c>
      <c r="W33" s="34"/>
    </row>
    <row r="34" spans="1:23" s="17" customFormat="1" ht="68.099999999999994" customHeight="1">
      <c r="A34" s="28" t="str">
        <f>'步驟1. 先填【114-1申請總表】第8列之B欄至CN欄'!A36</f>
        <v>114學年度第一學期</v>
      </c>
      <c r="B34" s="27">
        <f>'步驟1. 先填【114-1申請總表】第8列之B欄至CN欄'!B36</f>
        <v>0</v>
      </c>
      <c r="C34" s="28">
        <f>'步驟1. 先填【114-1申請總表】第8列之B欄至CN欄'!C36</f>
        <v>0</v>
      </c>
      <c r="D34" s="43" t="s">
        <v>32</v>
      </c>
      <c r="E34" s="29">
        <f>'步驟1. 先填【114-1申請總表】第8列之B欄至CN欄'!E36</f>
        <v>0</v>
      </c>
      <c r="F34" s="29">
        <f>'步驟1. 先填【114-1申請總表】第8列之B欄至CN欄'!F36</f>
        <v>0</v>
      </c>
      <c r="G34" s="29">
        <f>'步驟1. 先填【114-1申請總表】第8列之B欄至CN欄'!G36</f>
        <v>0</v>
      </c>
      <c r="H34" s="29">
        <f>'步驟1. 先填【114-1申請總表】第8列之B欄至CN欄'!H36</f>
        <v>0</v>
      </c>
      <c r="I34" s="45">
        <f>'步驟1. 先填【114-1申請總表】第8列之B欄至CN欄'!I36</f>
        <v>0</v>
      </c>
      <c r="J34" s="29">
        <f>'步驟1. 先填【114-1申請總表】第8列之B欄至CN欄'!J36</f>
        <v>0</v>
      </c>
      <c r="K34" s="29">
        <f>'步驟1. 先填【114-1申請總表】第8列之B欄至CN欄'!K36</f>
        <v>0</v>
      </c>
      <c r="L34" s="29">
        <f>'步驟1. 先填【114-1申請總表】第8列之B欄至CN欄'!L36</f>
        <v>0</v>
      </c>
      <c r="M34" s="30">
        <f>'步驟1. 先填【114-1申請總表】第8列之B欄至CN欄'!M36</f>
        <v>0</v>
      </c>
      <c r="N34" s="29">
        <f>'步驟1. 先填【114-1申請總表】第8列之B欄至CN欄'!N36</f>
        <v>0</v>
      </c>
      <c r="O34" s="29">
        <f>'步驟1. 先填【114-1申請總表】第8列之B欄至CN欄'!CL36</f>
        <v>0</v>
      </c>
      <c r="P34" s="29">
        <f>'步驟1. 先填【114-1申請總表】第8列之B欄至CN欄'!CM36</f>
        <v>0</v>
      </c>
      <c r="Q34" s="29">
        <f>'步驟1. 先填【114-1申請總表】第8列之B欄至CN欄'!CO36</f>
        <v>0</v>
      </c>
      <c r="R34" s="29" t="str">
        <f>'步驟1. 先填【114-1申請總表】第8列之B欄至CN欄'!CP36</f>
        <v>7000021</v>
      </c>
      <c r="S34" s="29">
        <f>'步驟1. 先填【114-1申請總表】第8列之B欄至CN欄'!CN36</f>
        <v>0</v>
      </c>
      <c r="T34" s="16"/>
      <c r="U34" s="16"/>
      <c r="V34" s="31" t="str">
        <f>'步驟1. 先填【114-1申請總表】第8列之B欄至CN欄'!CZ36</f>
        <v/>
      </c>
      <c r="W34" s="34"/>
    </row>
    <row r="35" spans="1:23" s="17" customFormat="1" ht="68.099999999999994" customHeight="1">
      <c r="A35" s="28" t="str">
        <f>'步驟1. 先填【114-1申請總表】第8列之B欄至CN欄'!A37</f>
        <v>114學年度第一學期</v>
      </c>
      <c r="B35" s="27">
        <f>'步驟1. 先填【114-1申請總表】第8列之B欄至CN欄'!B37</f>
        <v>0</v>
      </c>
      <c r="C35" s="28">
        <f>'步驟1. 先填【114-1申請總表】第8列之B欄至CN欄'!C37</f>
        <v>0</v>
      </c>
      <c r="D35" s="43" t="s">
        <v>33</v>
      </c>
      <c r="E35" s="29">
        <f>'步驟1. 先填【114-1申請總表】第8列之B欄至CN欄'!E37</f>
        <v>0</v>
      </c>
      <c r="F35" s="29">
        <f>'步驟1. 先填【114-1申請總表】第8列之B欄至CN欄'!F37</f>
        <v>0</v>
      </c>
      <c r="G35" s="29">
        <f>'步驟1. 先填【114-1申請總表】第8列之B欄至CN欄'!G37</f>
        <v>0</v>
      </c>
      <c r="H35" s="29">
        <f>'步驟1. 先填【114-1申請總表】第8列之B欄至CN欄'!H37</f>
        <v>0</v>
      </c>
      <c r="I35" s="45">
        <f>'步驟1. 先填【114-1申請總表】第8列之B欄至CN欄'!I37</f>
        <v>0</v>
      </c>
      <c r="J35" s="29">
        <f>'步驟1. 先填【114-1申請總表】第8列之B欄至CN欄'!J37</f>
        <v>0</v>
      </c>
      <c r="K35" s="29">
        <f>'步驟1. 先填【114-1申請總表】第8列之B欄至CN欄'!K37</f>
        <v>0</v>
      </c>
      <c r="L35" s="29">
        <f>'步驟1. 先填【114-1申請總表】第8列之B欄至CN欄'!L37</f>
        <v>0</v>
      </c>
      <c r="M35" s="30">
        <f>'步驟1. 先填【114-1申請總表】第8列之B欄至CN欄'!M37</f>
        <v>0</v>
      </c>
      <c r="N35" s="29">
        <f>'步驟1. 先填【114-1申請總表】第8列之B欄至CN欄'!N37</f>
        <v>0</v>
      </c>
      <c r="O35" s="29">
        <f>'步驟1. 先填【114-1申請總表】第8列之B欄至CN欄'!CL37</f>
        <v>0</v>
      </c>
      <c r="P35" s="29">
        <f>'步驟1. 先填【114-1申請總表】第8列之B欄至CN欄'!CM37</f>
        <v>0</v>
      </c>
      <c r="Q35" s="29">
        <f>'步驟1. 先填【114-1申請總表】第8列之B欄至CN欄'!CO37</f>
        <v>0</v>
      </c>
      <c r="R35" s="29" t="str">
        <f>'步驟1. 先填【114-1申請總表】第8列之B欄至CN欄'!CP37</f>
        <v>7000021</v>
      </c>
      <c r="S35" s="29">
        <f>'步驟1. 先填【114-1申請總表】第8列之B欄至CN欄'!CN37</f>
        <v>0</v>
      </c>
      <c r="T35" s="16"/>
      <c r="U35" s="16"/>
      <c r="V35" s="31" t="str">
        <f>'步驟1. 先填【114-1申請總表】第8列之B欄至CN欄'!CZ37</f>
        <v/>
      </c>
      <c r="W35" s="34"/>
    </row>
    <row r="36" spans="1:23" s="17" customFormat="1" ht="68.099999999999994" customHeight="1">
      <c r="A36" s="28" t="str">
        <f>'步驟1. 先填【114-1申請總表】第8列之B欄至CN欄'!A38</f>
        <v>114學年度第一學期</v>
      </c>
      <c r="B36" s="27">
        <f>'步驟1. 先填【114-1申請總表】第8列之B欄至CN欄'!B38</f>
        <v>0</v>
      </c>
      <c r="C36" s="28">
        <f>'步驟1. 先填【114-1申請總表】第8列之B欄至CN欄'!C38</f>
        <v>0</v>
      </c>
      <c r="D36" s="43" t="s">
        <v>34</v>
      </c>
      <c r="E36" s="29">
        <f>'步驟1. 先填【114-1申請總表】第8列之B欄至CN欄'!E38</f>
        <v>0</v>
      </c>
      <c r="F36" s="29">
        <f>'步驟1. 先填【114-1申請總表】第8列之B欄至CN欄'!F38</f>
        <v>0</v>
      </c>
      <c r="G36" s="29">
        <f>'步驟1. 先填【114-1申請總表】第8列之B欄至CN欄'!G38</f>
        <v>0</v>
      </c>
      <c r="H36" s="29">
        <f>'步驟1. 先填【114-1申請總表】第8列之B欄至CN欄'!H38</f>
        <v>0</v>
      </c>
      <c r="I36" s="45">
        <f>'步驟1. 先填【114-1申請總表】第8列之B欄至CN欄'!I38</f>
        <v>0</v>
      </c>
      <c r="J36" s="29">
        <f>'步驟1. 先填【114-1申請總表】第8列之B欄至CN欄'!J38</f>
        <v>0</v>
      </c>
      <c r="K36" s="29">
        <f>'步驟1. 先填【114-1申請總表】第8列之B欄至CN欄'!K38</f>
        <v>0</v>
      </c>
      <c r="L36" s="29">
        <f>'步驟1. 先填【114-1申請總表】第8列之B欄至CN欄'!L38</f>
        <v>0</v>
      </c>
      <c r="M36" s="30">
        <f>'步驟1. 先填【114-1申請總表】第8列之B欄至CN欄'!M38</f>
        <v>0</v>
      </c>
      <c r="N36" s="29">
        <f>'步驟1. 先填【114-1申請總表】第8列之B欄至CN欄'!N38</f>
        <v>0</v>
      </c>
      <c r="O36" s="29">
        <f>'步驟1. 先填【114-1申請總表】第8列之B欄至CN欄'!CL38</f>
        <v>0</v>
      </c>
      <c r="P36" s="29">
        <f>'步驟1. 先填【114-1申請總表】第8列之B欄至CN欄'!CM38</f>
        <v>0</v>
      </c>
      <c r="Q36" s="29">
        <f>'步驟1. 先填【114-1申請總表】第8列之B欄至CN欄'!CO38</f>
        <v>0</v>
      </c>
      <c r="R36" s="29" t="str">
        <f>'步驟1. 先填【114-1申請總表】第8列之B欄至CN欄'!CP38</f>
        <v>7000021</v>
      </c>
      <c r="S36" s="29">
        <f>'步驟1. 先填【114-1申請總表】第8列之B欄至CN欄'!CN38</f>
        <v>0</v>
      </c>
      <c r="T36" s="16"/>
      <c r="U36" s="16"/>
      <c r="V36" s="31" t="str">
        <f>'步驟1. 先填【114-1申請總表】第8列之B欄至CN欄'!CZ38</f>
        <v/>
      </c>
      <c r="W36" s="34"/>
    </row>
    <row r="37" spans="1:23" s="17" customFormat="1" ht="68.099999999999994" customHeight="1">
      <c r="A37" s="28" t="str">
        <f>'步驟1. 先填【114-1申請總表】第8列之B欄至CN欄'!A39</f>
        <v>114學年度第一學期</v>
      </c>
      <c r="B37" s="27">
        <f>'步驟1. 先填【114-1申請總表】第8列之B欄至CN欄'!B39</f>
        <v>0</v>
      </c>
      <c r="C37" s="28">
        <f>'步驟1. 先填【114-1申請總表】第8列之B欄至CN欄'!C39</f>
        <v>0</v>
      </c>
      <c r="D37" s="43" t="s">
        <v>35</v>
      </c>
      <c r="E37" s="29">
        <f>'步驟1. 先填【114-1申請總表】第8列之B欄至CN欄'!E39</f>
        <v>0</v>
      </c>
      <c r="F37" s="29">
        <f>'步驟1. 先填【114-1申請總表】第8列之B欄至CN欄'!F39</f>
        <v>0</v>
      </c>
      <c r="G37" s="29">
        <f>'步驟1. 先填【114-1申請總表】第8列之B欄至CN欄'!G39</f>
        <v>0</v>
      </c>
      <c r="H37" s="29">
        <f>'步驟1. 先填【114-1申請總表】第8列之B欄至CN欄'!H39</f>
        <v>0</v>
      </c>
      <c r="I37" s="45">
        <f>'步驟1. 先填【114-1申請總表】第8列之B欄至CN欄'!I39</f>
        <v>0</v>
      </c>
      <c r="J37" s="29">
        <f>'步驟1. 先填【114-1申請總表】第8列之B欄至CN欄'!J39</f>
        <v>0</v>
      </c>
      <c r="K37" s="29">
        <f>'步驟1. 先填【114-1申請總表】第8列之B欄至CN欄'!K39</f>
        <v>0</v>
      </c>
      <c r="L37" s="29">
        <f>'步驟1. 先填【114-1申請總表】第8列之B欄至CN欄'!L39</f>
        <v>0</v>
      </c>
      <c r="M37" s="30">
        <f>'步驟1. 先填【114-1申請總表】第8列之B欄至CN欄'!M39</f>
        <v>0</v>
      </c>
      <c r="N37" s="29">
        <f>'步驟1. 先填【114-1申請總表】第8列之B欄至CN欄'!N39</f>
        <v>0</v>
      </c>
      <c r="O37" s="29">
        <f>'步驟1. 先填【114-1申請總表】第8列之B欄至CN欄'!CL39</f>
        <v>0</v>
      </c>
      <c r="P37" s="29">
        <f>'步驟1. 先填【114-1申請總表】第8列之B欄至CN欄'!CM39</f>
        <v>0</v>
      </c>
      <c r="Q37" s="29">
        <f>'步驟1. 先填【114-1申請總表】第8列之B欄至CN欄'!CO39</f>
        <v>0</v>
      </c>
      <c r="R37" s="29" t="str">
        <f>'步驟1. 先填【114-1申請總表】第8列之B欄至CN欄'!CP39</f>
        <v>7000021</v>
      </c>
      <c r="S37" s="29">
        <f>'步驟1. 先填【114-1申請總表】第8列之B欄至CN欄'!CN39</f>
        <v>0</v>
      </c>
      <c r="T37" s="16"/>
      <c r="U37" s="16"/>
      <c r="V37" s="31" t="str">
        <f>'步驟1. 先填【114-1申請總表】第8列之B欄至CN欄'!CZ39</f>
        <v/>
      </c>
      <c r="W37" s="34"/>
    </row>
    <row r="38" spans="1:23" s="17" customFormat="1" ht="68.099999999999994" customHeight="1">
      <c r="A38" s="28" t="str">
        <f>'步驟1. 先填【114-1申請總表】第8列之B欄至CN欄'!A40</f>
        <v>114學年度第一學期</v>
      </c>
      <c r="B38" s="27">
        <f>'步驟1. 先填【114-1申請總表】第8列之B欄至CN欄'!B40</f>
        <v>0</v>
      </c>
      <c r="C38" s="28">
        <f>'步驟1. 先填【114-1申請總表】第8列之B欄至CN欄'!C40</f>
        <v>0</v>
      </c>
      <c r="D38" s="43" t="s">
        <v>36</v>
      </c>
      <c r="E38" s="29">
        <f>'步驟1. 先填【114-1申請總表】第8列之B欄至CN欄'!E40</f>
        <v>0</v>
      </c>
      <c r="F38" s="29">
        <f>'步驟1. 先填【114-1申請總表】第8列之B欄至CN欄'!F40</f>
        <v>0</v>
      </c>
      <c r="G38" s="29">
        <f>'步驟1. 先填【114-1申請總表】第8列之B欄至CN欄'!G40</f>
        <v>0</v>
      </c>
      <c r="H38" s="29">
        <f>'步驟1. 先填【114-1申請總表】第8列之B欄至CN欄'!H40</f>
        <v>0</v>
      </c>
      <c r="I38" s="45">
        <f>'步驟1. 先填【114-1申請總表】第8列之B欄至CN欄'!I40</f>
        <v>0</v>
      </c>
      <c r="J38" s="29">
        <f>'步驟1. 先填【114-1申請總表】第8列之B欄至CN欄'!J40</f>
        <v>0</v>
      </c>
      <c r="K38" s="29">
        <f>'步驟1. 先填【114-1申請總表】第8列之B欄至CN欄'!K40</f>
        <v>0</v>
      </c>
      <c r="L38" s="29">
        <f>'步驟1. 先填【114-1申請總表】第8列之B欄至CN欄'!L40</f>
        <v>0</v>
      </c>
      <c r="M38" s="30">
        <f>'步驟1. 先填【114-1申請總表】第8列之B欄至CN欄'!M40</f>
        <v>0</v>
      </c>
      <c r="N38" s="29">
        <f>'步驟1. 先填【114-1申請總表】第8列之B欄至CN欄'!N40</f>
        <v>0</v>
      </c>
      <c r="O38" s="29">
        <f>'步驟1. 先填【114-1申請總表】第8列之B欄至CN欄'!CL40</f>
        <v>0</v>
      </c>
      <c r="P38" s="29">
        <f>'步驟1. 先填【114-1申請總表】第8列之B欄至CN欄'!CM40</f>
        <v>0</v>
      </c>
      <c r="Q38" s="29">
        <f>'步驟1. 先填【114-1申請總表】第8列之B欄至CN欄'!CO40</f>
        <v>0</v>
      </c>
      <c r="R38" s="29" t="str">
        <f>'步驟1. 先填【114-1申請總表】第8列之B欄至CN欄'!CP40</f>
        <v>7000021</v>
      </c>
      <c r="S38" s="29">
        <f>'步驟1. 先填【114-1申請總表】第8列之B欄至CN欄'!CN40</f>
        <v>0</v>
      </c>
      <c r="T38" s="16"/>
      <c r="U38" s="16"/>
      <c r="V38" s="31" t="str">
        <f>'步驟1. 先填【114-1申請總表】第8列之B欄至CN欄'!CZ40</f>
        <v/>
      </c>
      <c r="W38" s="34"/>
    </row>
    <row r="39" spans="1:23" s="17" customFormat="1" ht="68.099999999999994" customHeight="1">
      <c r="A39" s="28" t="str">
        <f>'步驟1. 先填【114-1申請總表】第8列之B欄至CN欄'!A41</f>
        <v>114學年度第一學期</v>
      </c>
      <c r="B39" s="27">
        <f>'步驟1. 先填【114-1申請總表】第8列之B欄至CN欄'!B41</f>
        <v>0</v>
      </c>
      <c r="C39" s="28">
        <f>'步驟1. 先填【114-1申請總表】第8列之B欄至CN欄'!C41</f>
        <v>0</v>
      </c>
      <c r="D39" s="43" t="s">
        <v>37</v>
      </c>
      <c r="E39" s="29">
        <f>'步驟1. 先填【114-1申請總表】第8列之B欄至CN欄'!E41</f>
        <v>0</v>
      </c>
      <c r="F39" s="29">
        <f>'步驟1. 先填【114-1申請總表】第8列之B欄至CN欄'!F41</f>
        <v>0</v>
      </c>
      <c r="G39" s="29">
        <f>'步驟1. 先填【114-1申請總表】第8列之B欄至CN欄'!G41</f>
        <v>0</v>
      </c>
      <c r="H39" s="29">
        <f>'步驟1. 先填【114-1申請總表】第8列之B欄至CN欄'!H41</f>
        <v>0</v>
      </c>
      <c r="I39" s="45">
        <f>'步驟1. 先填【114-1申請總表】第8列之B欄至CN欄'!I41</f>
        <v>0</v>
      </c>
      <c r="J39" s="29">
        <f>'步驟1. 先填【114-1申請總表】第8列之B欄至CN欄'!J41</f>
        <v>0</v>
      </c>
      <c r="K39" s="29">
        <f>'步驟1. 先填【114-1申請總表】第8列之B欄至CN欄'!K41</f>
        <v>0</v>
      </c>
      <c r="L39" s="29">
        <f>'步驟1. 先填【114-1申請總表】第8列之B欄至CN欄'!L41</f>
        <v>0</v>
      </c>
      <c r="M39" s="30">
        <f>'步驟1. 先填【114-1申請總表】第8列之B欄至CN欄'!M41</f>
        <v>0</v>
      </c>
      <c r="N39" s="29">
        <f>'步驟1. 先填【114-1申請總表】第8列之B欄至CN欄'!N41</f>
        <v>0</v>
      </c>
      <c r="O39" s="29">
        <f>'步驟1. 先填【114-1申請總表】第8列之B欄至CN欄'!CL41</f>
        <v>0</v>
      </c>
      <c r="P39" s="29">
        <f>'步驟1. 先填【114-1申請總表】第8列之B欄至CN欄'!CM41</f>
        <v>0</v>
      </c>
      <c r="Q39" s="29">
        <f>'步驟1. 先填【114-1申請總表】第8列之B欄至CN欄'!CO41</f>
        <v>0</v>
      </c>
      <c r="R39" s="29" t="str">
        <f>'步驟1. 先填【114-1申請總表】第8列之B欄至CN欄'!CP41</f>
        <v>7000021</v>
      </c>
      <c r="S39" s="29">
        <f>'步驟1. 先填【114-1申請總表】第8列之B欄至CN欄'!CN41</f>
        <v>0</v>
      </c>
      <c r="T39" s="16"/>
      <c r="U39" s="16"/>
      <c r="V39" s="31" t="str">
        <f>'步驟1. 先填【114-1申請總表】第8列之B欄至CN欄'!CZ41</f>
        <v/>
      </c>
      <c r="W39" s="34"/>
    </row>
    <row r="40" spans="1:23" s="17" customFormat="1" ht="68.099999999999994" customHeight="1">
      <c r="A40" s="28" t="str">
        <f>'步驟1. 先填【114-1申請總表】第8列之B欄至CN欄'!A42</f>
        <v>114學年度第一學期</v>
      </c>
      <c r="B40" s="27">
        <f>'步驟1. 先填【114-1申請總表】第8列之B欄至CN欄'!B42</f>
        <v>0</v>
      </c>
      <c r="C40" s="28">
        <f>'步驟1. 先填【114-1申請總表】第8列之B欄至CN欄'!C42</f>
        <v>0</v>
      </c>
      <c r="D40" s="43" t="s">
        <v>38</v>
      </c>
      <c r="E40" s="29">
        <f>'步驟1. 先填【114-1申請總表】第8列之B欄至CN欄'!E42</f>
        <v>0</v>
      </c>
      <c r="F40" s="29">
        <f>'步驟1. 先填【114-1申請總表】第8列之B欄至CN欄'!F42</f>
        <v>0</v>
      </c>
      <c r="G40" s="29">
        <f>'步驟1. 先填【114-1申請總表】第8列之B欄至CN欄'!G42</f>
        <v>0</v>
      </c>
      <c r="H40" s="29">
        <f>'步驟1. 先填【114-1申請總表】第8列之B欄至CN欄'!H42</f>
        <v>0</v>
      </c>
      <c r="I40" s="45">
        <f>'步驟1. 先填【114-1申請總表】第8列之B欄至CN欄'!I42</f>
        <v>0</v>
      </c>
      <c r="J40" s="29">
        <f>'步驟1. 先填【114-1申請總表】第8列之B欄至CN欄'!J42</f>
        <v>0</v>
      </c>
      <c r="K40" s="29">
        <f>'步驟1. 先填【114-1申請總表】第8列之B欄至CN欄'!K42</f>
        <v>0</v>
      </c>
      <c r="L40" s="29">
        <f>'步驟1. 先填【114-1申請總表】第8列之B欄至CN欄'!L42</f>
        <v>0</v>
      </c>
      <c r="M40" s="30">
        <f>'步驟1. 先填【114-1申請總表】第8列之B欄至CN欄'!M42</f>
        <v>0</v>
      </c>
      <c r="N40" s="29">
        <f>'步驟1. 先填【114-1申請總表】第8列之B欄至CN欄'!N42</f>
        <v>0</v>
      </c>
      <c r="O40" s="29">
        <f>'步驟1. 先填【114-1申請總表】第8列之B欄至CN欄'!CL42</f>
        <v>0</v>
      </c>
      <c r="P40" s="29">
        <f>'步驟1. 先填【114-1申請總表】第8列之B欄至CN欄'!CM42</f>
        <v>0</v>
      </c>
      <c r="Q40" s="29">
        <f>'步驟1. 先填【114-1申請總表】第8列之B欄至CN欄'!CO42</f>
        <v>0</v>
      </c>
      <c r="R40" s="29" t="str">
        <f>'步驟1. 先填【114-1申請總表】第8列之B欄至CN欄'!CP42</f>
        <v>7000021</v>
      </c>
      <c r="S40" s="29">
        <f>'步驟1. 先填【114-1申請總表】第8列之B欄至CN欄'!CN42</f>
        <v>0</v>
      </c>
      <c r="T40" s="16"/>
      <c r="U40" s="16"/>
      <c r="V40" s="31" t="str">
        <f>'步驟1. 先填【114-1申請總表】第8列之B欄至CN欄'!CZ42</f>
        <v/>
      </c>
      <c r="W40" s="34"/>
    </row>
    <row r="41" spans="1:23" s="17" customFormat="1" ht="68.099999999999994" customHeight="1">
      <c r="A41" s="28" t="str">
        <f>'步驟1. 先填【114-1申請總表】第8列之B欄至CN欄'!A43</f>
        <v>114學年度第一學期</v>
      </c>
      <c r="B41" s="27">
        <f>'步驟1. 先填【114-1申請總表】第8列之B欄至CN欄'!B43</f>
        <v>0</v>
      </c>
      <c r="C41" s="28">
        <f>'步驟1. 先填【114-1申請總表】第8列之B欄至CN欄'!C43</f>
        <v>0</v>
      </c>
      <c r="D41" s="43" t="s">
        <v>39</v>
      </c>
      <c r="E41" s="29">
        <f>'步驟1. 先填【114-1申請總表】第8列之B欄至CN欄'!E43</f>
        <v>0</v>
      </c>
      <c r="F41" s="29">
        <f>'步驟1. 先填【114-1申請總表】第8列之B欄至CN欄'!F43</f>
        <v>0</v>
      </c>
      <c r="G41" s="29">
        <f>'步驟1. 先填【114-1申請總表】第8列之B欄至CN欄'!G43</f>
        <v>0</v>
      </c>
      <c r="H41" s="29">
        <f>'步驟1. 先填【114-1申請總表】第8列之B欄至CN欄'!H43</f>
        <v>0</v>
      </c>
      <c r="I41" s="45">
        <f>'步驟1. 先填【114-1申請總表】第8列之B欄至CN欄'!I43</f>
        <v>0</v>
      </c>
      <c r="J41" s="29">
        <f>'步驟1. 先填【114-1申請總表】第8列之B欄至CN欄'!J43</f>
        <v>0</v>
      </c>
      <c r="K41" s="29">
        <f>'步驟1. 先填【114-1申請總表】第8列之B欄至CN欄'!K43</f>
        <v>0</v>
      </c>
      <c r="L41" s="29">
        <f>'步驟1. 先填【114-1申請總表】第8列之B欄至CN欄'!L43</f>
        <v>0</v>
      </c>
      <c r="M41" s="30">
        <f>'步驟1. 先填【114-1申請總表】第8列之B欄至CN欄'!M43</f>
        <v>0</v>
      </c>
      <c r="N41" s="29">
        <f>'步驟1. 先填【114-1申請總表】第8列之B欄至CN欄'!N43</f>
        <v>0</v>
      </c>
      <c r="O41" s="29">
        <f>'步驟1. 先填【114-1申請總表】第8列之B欄至CN欄'!CL43</f>
        <v>0</v>
      </c>
      <c r="P41" s="29">
        <f>'步驟1. 先填【114-1申請總表】第8列之B欄至CN欄'!CM43</f>
        <v>0</v>
      </c>
      <c r="Q41" s="29">
        <f>'步驟1. 先填【114-1申請總表】第8列之B欄至CN欄'!CO43</f>
        <v>0</v>
      </c>
      <c r="R41" s="29" t="str">
        <f>'步驟1. 先填【114-1申請總表】第8列之B欄至CN欄'!CP43</f>
        <v>7000021</v>
      </c>
      <c r="S41" s="29">
        <f>'步驟1. 先填【114-1申請總表】第8列之B欄至CN欄'!CN43</f>
        <v>0</v>
      </c>
      <c r="T41" s="16"/>
      <c r="U41" s="16"/>
      <c r="V41" s="31" t="str">
        <f>'步驟1. 先填【114-1申請總表】第8列之B欄至CN欄'!CZ43</f>
        <v/>
      </c>
      <c r="W41" s="34"/>
    </row>
    <row r="42" spans="1:23" s="17" customFormat="1" ht="68.099999999999994" customHeight="1">
      <c r="A42" s="28" t="str">
        <f>'步驟1. 先填【114-1申請總表】第8列之B欄至CN欄'!A44</f>
        <v>114學年度第一學期</v>
      </c>
      <c r="B42" s="27">
        <f>'步驟1. 先填【114-1申請總表】第8列之B欄至CN欄'!B44</f>
        <v>0</v>
      </c>
      <c r="C42" s="28">
        <f>'步驟1. 先填【114-1申請總表】第8列之B欄至CN欄'!C44</f>
        <v>0</v>
      </c>
      <c r="D42" s="43" t="s">
        <v>40</v>
      </c>
      <c r="E42" s="29">
        <f>'步驟1. 先填【114-1申請總表】第8列之B欄至CN欄'!E44</f>
        <v>0</v>
      </c>
      <c r="F42" s="29">
        <f>'步驟1. 先填【114-1申請總表】第8列之B欄至CN欄'!F44</f>
        <v>0</v>
      </c>
      <c r="G42" s="29">
        <f>'步驟1. 先填【114-1申請總表】第8列之B欄至CN欄'!G44</f>
        <v>0</v>
      </c>
      <c r="H42" s="29">
        <f>'步驟1. 先填【114-1申請總表】第8列之B欄至CN欄'!H44</f>
        <v>0</v>
      </c>
      <c r="I42" s="45">
        <f>'步驟1. 先填【114-1申請總表】第8列之B欄至CN欄'!I44</f>
        <v>0</v>
      </c>
      <c r="J42" s="29">
        <f>'步驟1. 先填【114-1申請總表】第8列之B欄至CN欄'!J44</f>
        <v>0</v>
      </c>
      <c r="K42" s="29">
        <f>'步驟1. 先填【114-1申請總表】第8列之B欄至CN欄'!K44</f>
        <v>0</v>
      </c>
      <c r="L42" s="29">
        <f>'步驟1. 先填【114-1申請總表】第8列之B欄至CN欄'!L44</f>
        <v>0</v>
      </c>
      <c r="M42" s="30">
        <f>'步驟1. 先填【114-1申請總表】第8列之B欄至CN欄'!M44</f>
        <v>0</v>
      </c>
      <c r="N42" s="29">
        <f>'步驟1. 先填【114-1申請總表】第8列之B欄至CN欄'!N44</f>
        <v>0</v>
      </c>
      <c r="O42" s="29">
        <f>'步驟1. 先填【114-1申請總表】第8列之B欄至CN欄'!CL44</f>
        <v>0</v>
      </c>
      <c r="P42" s="29">
        <f>'步驟1. 先填【114-1申請總表】第8列之B欄至CN欄'!CM44</f>
        <v>0</v>
      </c>
      <c r="Q42" s="29">
        <f>'步驟1. 先填【114-1申請總表】第8列之B欄至CN欄'!CO44</f>
        <v>0</v>
      </c>
      <c r="R42" s="29" t="str">
        <f>'步驟1. 先填【114-1申請總表】第8列之B欄至CN欄'!CP44</f>
        <v>7000021</v>
      </c>
      <c r="S42" s="29">
        <f>'步驟1. 先填【114-1申請總表】第8列之B欄至CN欄'!CN44</f>
        <v>0</v>
      </c>
      <c r="T42" s="16"/>
      <c r="U42" s="16"/>
      <c r="V42" s="31" t="str">
        <f>'步驟1. 先填【114-1申請總表】第8列之B欄至CN欄'!CZ44</f>
        <v/>
      </c>
      <c r="W42" s="34"/>
    </row>
    <row r="43" spans="1:23" s="17" customFormat="1" ht="68.099999999999994" customHeight="1">
      <c r="A43" s="28" t="str">
        <f>'步驟1. 先填【114-1申請總表】第8列之B欄至CN欄'!A45</f>
        <v>114學年度第一學期</v>
      </c>
      <c r="B43" s="27">
        <f>'步驟1. 先填【114-1申請總表】第8列之B欄至CN欄'!B45</f>
        <v>0</v>
      </c>
      <c r="C43" s="28">
        <f>'步驟1. 先填【114-1申請總表】第8列之B欄至CN欄'!C45</f>
        <v>0</v>
      </c>
      <c r="D43" s="43" t="s">
        <v>41</v>
      </c>
      <c r="E43" s="29">
        <f>'步驟1. 先填【114-1申請總表】第8列之B欄至CN欄'!E45</f>
        <v>0</v>
      </c>
      <c r="F43" s="29">
        <f>'步驟1. 先填【114-1申請總表】第8列之B欄至CN欄'!F45</f>
        <v>0</v>
      </c>
      <c r="G43" s="29">
        <f>'步驟1. 先填【114-1申請總表】第8列之B欄至CN欄'!G45</f>
        <v>0</v>
      </c>
      <c r="H43" s="29">
        <f>'步驟1. 先填【114-1申請總表】第8列之B欄至CN欄'!H45</f>
        <v>0</v>
      </c>
      <c r="I43" s="45">
        <f>'步驟1. 先填【114-1申請總表】第8列之B欄至CN欄'!I45</f>
        <v>0</v>
      </c>
      <c r="J43" s="29">
        <f>'步驟1. 先填【114-1申請總表】第8列之B欄至CN欄'!J45</f>
        <v>0</v>
      </c>
      <c r="K43" s="29">
        <f>'步驟1. 先填【114-1申請總表】第8列之B欄至CN欄'!K45</f>
        <v>0</v>
      </c>
      <c r="L43" s="29">
        <f>'步驟1. 先填【114-1申請總表】第8列之B欄至CN欄'!L45</f>
        <v>0</v>
      </c>
      <c r="M43" s="30">
        <f>'步驟1. 先填【114-1申請總表】第8列之B欄至CN欄'!M45</f>
        <v>0</v>
      </c>
      <c r="N43" s="29">
        <f>'步驟1. 先填【114-1申請總表】第8列之B欄至CN欄'!N45</f>
        <v>0</v>
      </c>
      <c r="O43" s="29">
        <f>'步驟1. 先填【114-1申請總表】第8列之B欄至CN欄'!CL45</f>
        <v>0</v>
      </c>
      <c r="P43" s="29">
        <f>'步驟1. 先填【114-1申請總表】第8列之B欄至CN欄'!CM45</f>
        <v>0</v>
      </c>
      <c r="Q43" s="29">
        <f>'步驟1. 先填【114-1申請總表】第8列之B欄至CN欄'!CO45</f>
        <v>0</v>
      </c>
      <c r="R43" s="29" t="str">
        <f>'步驟1. 先填【114-1申請總表】第8列之B欄至CN欄'!CP45</f>
        <v>7000021</v>
      </c>
      <c r="S43" s="29">
        <f>'步驟1. 先填【114-1申請總表】第8列之B欄至CN欄'!CN45</f>
        <v>0</v>
      </c>
      <c r="T43" s="16"/>
      <c r="U43" s="16"/>
      <c r="V43" s="31" t="str">
        <f>'步驟1. 先填【114-1申請總表】第8列之B欄至CN欄'!CZ45</f>
        <v/>
      </c>
      <c r="W43" s="34"/>
    </row>
    <row r="44" spans="1:23" s="17" customFormat="1" ht="68.099999999999994" customHeight="1">
      <c r="A44" s="28" t="str">
        <f>'步驟1. 先填【114-1申請總表】第8列之B欄至CN欄'!A46</f>
        <v>114學年度第一學期</v>
      </c>
      <c r="B44" s="27">
        <f>'步驟1. 先填【114-1申請總表】第8列之B欄至CN欄'!B46</f>
        <v>0</v>
      </c>
      <c r="C44" s="28">
        <f>'步驟1. 先填【114-1申請總表】第8列之B欄至CN欄'!C46</f>
        <v>0</v>
      </c>
      <c r="D44" s="43" t="s">
        <v>42</v>
      </c>
      <c r="E44" s="29">
        <f>'步驟1. 先填【114-1申請總表】第8列之B欄至CN欄'!E46</f>
        <v>0</v>
      </c>
      <c r="F44" s="29">
        <f>'步驟1. 先填【114-1申請總表】第8列之B欄至CN欄'!F46</f>
        <v>0</v>
      </c>
      <c r="G44" s="29">
        <f>'步驟1. 先填【114-1申請總表】第8列之B欄至CN欄'!G46</f>
        <v>0</v>
      </c>
      <c r="H44" s="29">
        <f>'步驟1. 先填【114-1申請總表】第8列之B欄至CN欄'!H46</f>
        <v>0</v>
      </c>
      <c r="I44" s="45">
        <f>'步驟1. 先填【114-1申請總表】第8列之B欄至CN欄'!I46</f>
        <v>0</v>
      </c>
      <c r="J44" s="29">
        <f>'步驟1. 先填【114-1申請總表】第8列之B欄至CN欄'!J46</f>
        <v>0</v>
      </c>
      <c r="K44" s="29">
        <f>'步驟1. 先填【114-1申請總表】第8列之B欄至CN欄'!K46</f>
        <v>0</v>
      </c>
      <c r="L44" s="29">
        <f>'步驟1. 先填【114-1申請總表】第8列之B欄至CN欄'!L46</f>
        <v>0</v>
      </c>
      <c r="M44" s="30">
        <f>'步驟1. 先填【114-1申請總表】第8列之B欄至CN欄'!M46</f>
        <v>0</v>
      </c>
      <c r="N44" s="29">
        <f>'步驟1. 先填【114-1申請總表】第8列之B欄至CN欄'!N46</f>
        <v>0</v>
      </c>
      <c r="O44" s="29">
        <f>'步驟1. 先填【114-1申請總表】第8列之B欄至CN欄'!CL46</f>
        <v>0</v>
      </c>
      <c r="P44" s="29">
        <f>'步驟1. 先填【114-1申請總表】第8列之B欄至CN欄'!CM46</f>
        <v>0</v>
      </c>
      <c r="Q44" s="29">
        <f>'步驟1. 先填【114-1申請總表】第8列之B欄至CN欄'!CO46</f>
        <v>0</v>
      </c>
      <c r="R44" s="29" t="str">
        <f>'步驟1. 先填【114-1申請總表】第8列之B欄至CN欄'!CP46</f>
        <v>7000021</v>
      </c>
      <c r="S44" s="29">
        <f>'步驟1. 先填【114-1申請總表】第8列之B欄至CN欄'!CN46</f>
        <v>0</v>
      </c>
      <c r="T44" s="16"/>
      <c r="U44" s="16"/>
      <c r="V44" s="31" t="str">
        <f>'步驟1. 先填【114-1申請總表】第8列之B欄至CN欄'!CZ46</f>
        <v/>
      </c>
      <c r="W44" s="34"/>
    </row>
    <row r="45" spans="1:23" s="17" customFormat="1" ht="68.099999999999994" customHeight="1">
      <c r="A45" s="28" t="str">
        <f>'步驟1. 先填【114-1申請總表】第8列之B欄至CN欄'!A47</f>
        <v>114學年度第一學期</v>
      </c>
      <c r="B45" s="27">
        <f>'步驟1. 先填【114-1申請總表】第8列之B欄至CN欄'!B47</f>
        <v>0</v>
      </c>
      <c r="C45" s="28">
        <f>'步驟1. 先填【114-1申請總表】第8列之B欄至CN欄'!C47</f>
        <v>0</v>
      </c>
      <c r="D45" s="43" t="s">
        <v>43</v>
      </c>
      <c r="E45" s="29">
        <f>'步驟1. 先填【114-1申請總表】第8列之B欄至CN欄'!E47</f>
        <v>0</v>
      </c>
      <c r="F45" s="29">
        <f>'步驟1. 先填【114-1申請總表】第8列之B欄至CN欄'!F47</f>
        <v>0</v>
      </c>
      <c r="G45" s="29">
        <f>'步驟1. 先填【114-1申請總表】第8列之B欄至CN欄'!G47</f>
        <v>0</v>
      </c>
      <c r="H45" s="29">
        <f>'步驟1. 先填【114-1申請總表】第8列之B欄至CN欄'!H47</f>
        <v>0</v>
      </c>
      <c r="I45" s="45">
        <f>'步驟1. 先填【114-1申請總表】第8列之B欄至CN欄'!I47</f>
        <v>0</v>
      </c>
      <c r="J45" s="29">
        <f>'步驟1. 先填【114-1申請總表】第8列之B欄至CN欄'!J47</f>
        <v>0</v>
      </c>
      <c r="K45" s="29">
        <f>'步驟1. 先填【114-1申請總表】第8列之B欄至CN欄'!K47</f>
        <v>0</v>
      </c>
      <c r="L45" s="29">
        <f>'步驟1. 先填【114-1申請總表】第8列之B欄至CN欄'!L47</f>
        <v>0</v>
      </c>
      <c r="M45" s="30">
        <f>'步驟1. 先填【114-1申請總表】第8列之B欄至CN欄'!M47</f>
        <v>0</v>
      </c>
      <c r="N45" s="29">
        <f>'步驟1. 先填【114-1申請總表】第8列之B欄至CN欄'!N47</f>
        <v>0</v>
      </c>
      <c r="O45" s="29">
        <f>'步驟1. 先填【114-1申請總表】第8列之B欄至CN欄'!CL47</f>
        <v>0</v>
      </c>
      <c r="P45" s="29">
        <f>'步驟1. 先填【114-1申請總表】第8列之B欄至CN欄'!CM47</f>
        <v>0</v>
      </c>
      <c r="Q45" s="29">
        <f>'步驟1. 先填【114-1申請總表】第8列之B欄至CN欄'!CO47</f>
        <v>0</v>
      </c>
      <c r="R45" s="29" t="str">
        <f>'步驟1. 先填【114-1申請總表】第8列之B欄至CN欄'!CP47</f>
        <v>7000021</v>
      </c>
      <c r="S45" s="29">
        <f>'步驟1. 先填【114-1申請總表】第8列之B欄至CN欄'!CN47</f>
        <v>0</v>
      </c>
      <c r="T45" s="16"/>
      <c r="U45" s="16"/>
      <c r="V45" s="31" t="str">
        <f>'步驟1. 先填【114-1申請總表】第8列之B欄至CN欄'!CZ47</f>
        <v/>
      </c>
      <c r="W45" s="34"/>
    </row>
    <row r="46" spans="1:23" s="17" customFormat="1" ht="68.099999999999994" customHeight="1">
      <c r="A46" s="28" t="str">
        <f>'步驟1. 先填【114-1申請總表】第8列之B欄至CN欄'!A48</f>
        <v>114學年度第一學期</v>
      </c>
      <c r="B46" s="27">
        <f>'步驟1. 先填【114-1申請總表】第8列之B欄至CN欄'!B48</f>
        <v>0</v>
      </c>
      <c r="C46" s="28">
        <f>'步驟1. 先填【114-1申請總表】第8列之B欄至CN欄'!C48</f>
        <v>0</v>
      </c>
      <c r="D46" s="43" t="s">
        <v>44</v>
      </c>
      <c r="E46" s="29">
        <f>'步驟1. 先填【114-1申請總表】第8列之B欄至CN欄'!E48</f>
        <v>0</v>
      </c>
      <c r="F46" s="29">
        <f>'步驟1. 先填【114-1申請總表】第8列之B欄至CN欄'!F48</f>
        <v>0</v>
      </c>
      <c r="G46" s="29">
        <f>'步驟1. 先填【114-1申請總表】第8列之B欄至CN欄'!G48</f>
        <v>0</v>
      </c>
      <c r="H46" s="29">
        <f>'步驟1. 先填【114-1申請總表】第8列之B欄至CN欄'!H48</f>
        <v>0</v>
      </c>
      <c r="I46" s="45">
        <f>'步驟1. 先填【114-1申請總表】第8列之B欄至CN欄'!I48</f>
        <v>0</v>
      </c>
      <c r="J46" s="29">
        <f>'步驟1. 先填【114-1申請總表】第8列之B欄至CN欄'!J48</f>
        <v>0</v>
      </c>
      <c r="K46" s="29">
        <f>'步驟1. 先填【114-1申請總表】第8列之B欄至CN欄'!K48</f>
        <v>0</v>
      </c>
      <c r="L46" s="29">
        <f>'步驟1. 先填【114-1申請總表】第8列之B欄至CN欄'!L48</f>
        <v>0</v>
      </c>
      <c r="M46" s="30">
        <f>'步驟1. 先填【114-1申請總表】第8列之B欄至CN欄'!M48</f>
        <v>0</v>
      </c>
      <c r="N46" s="29">
        <f>'步驟1. 先填【114-1申請總表】第8列之B欄至CN欄'!N48</f>
        <v>0</v>
      </c>
      <c r="O46" s="29">
        <f>'步驟1. 先填【114-1申請總表】第8列之B欄至CN欄'!CL48</f>
        <v>0</v>
      </c>
      <c r="P46" s="29">
        <f>'步驟1. 先填【114-1申請總表】第8列之B欄至CN欄'!CM48</f>
        <v>0</v>
      </c>
      <c r="Q46" s="29">
        <f>'步驟1. 先填【114-1申請總表】第8列之B欄至CN欄'!CO48</f>
        <v>0</v>
      </c>
      <c r="R46" s="29" t="str">
        <f>'步驟1. 先填【114-1申請總表】第8列之B欄至CN欄'!CP48</f>
        <v>7000021</v>
      </c>
      <c r="S46" s="29">
        <f>'步驟1. 先填【114-1申請總表】第8列之B欄至CN欄'!CN48</f>
        <v>0</v>
      </c>
      <c r="T46" s="16"/>
      <c r="U46" s="16"/>
      <c r="V46" s="31" t="str">
        <f>'步驟1. 先填【114-1申請總表】第8列之B欄至CN欄'!CZ48</f>
        <v/>
      </c>
      <c r="W46" s="34"/>
    </row>
    <row r="47" spans="1:23" s="17" customFormat="1" ht="68.099999999999994" customHeight="1">
      <c r="A47" s="28" t="str">
        <f>'步驟1. 先填【114-1申請總表】第8列之B欄至CN欄'!A49</f>
        <v>114學年度第一學期</v>
      </c>
      <c r="B47" s="27">
        <f>'步驟1. 先填【114-1申請總表】第8列之B欄至CN欄'!B49</f>
        <v>0</v>
      </c>
      <c r="C47" s="28">
        <f>'步驟1. 先填【114-1申請總表】第8列之B欄至CN欄'!C49</f>
        <v>0</v>
      </c>
      <c r="D47" s="43" t="s">
        <v>45</v>
      </c>
      <c r="E47" s="29">
        <f>'步驟1. 先填【114-1申請總表】第8列之B欄至CN欄'!E49</f>
        <v>0</v>
      </c>
      <c r="F47" s="29">
        <f>'步驟1. 先填【114-1申請總表】第8列之B欄至CN欄'!F49</f>
        <v>0</v>
      </c>
      <c r="G47" s="29">
        <f>'步驟1. 先填【114-1申請總表】第8列之B欄至CN欄'!G49</f>
        <v>0</v>
      </c>
      <c r="H47" s="29">
        <f>'步驟1. 先填【114-1申請總表】第8列之B欄至CN欄'!H49</f>
        <v>0</v>
      </c>
      <c r="I47" s="45">
        <f>'步驟1. 先填【114-1申請總表】第8列之B欄至CN欄'!I49</f>
        <v>0</v>
      </c>
      <c r="J47" s="29">
        <f>'步驟1. 先填【114-1申請總表】第8列之B欄至CN欄'!J49</f>
        <v>0</v>
      </c>
      <c r="K47" s="29">
        <f>'步驟1. 先填【114-1申請總表】第8列之B欄至CN欄'!K49</f>
        <v>0</v>
      </c>
      <c r="L47" s="29">
        <f>'步驟1. 先填【114-1申請總表】第8列之B欄至CN欄'!L49</f>
        <v>0</v>
      </c>
      <c r="M47" s="30">
        <f>'步驟1. 先填【114-1申請總表】第8列之B欄至CN欄'!M49</f>
        <v>0</v>
      </c>
      <c r="N47" s="29">
        <f>'步驟1. 先填【114-1申請總表】第8列之B欄至CN欄'!N49</f>
        <v>0</v>
      </c>
      <c r="O47" s="29">
        <f>'步驟1. 先填【114-1申請總表】第8列之B欄至CN欄'!CL49</f>
        <v>0</v>
      </c>
      <c r="P47" s="29">
        <f>'步驟1. 先填【114-1申請總表】第8列之B欄至CN欄'!CM49</f>
        <v>0</v>
      </c>
      <c r="Q47" s="29">
        <f>'步驟1. 先填【114-1申請總表】第8列之B欄至CN欄'!CO49</f>
        <v>0</v>
      </c>
      <c r="R47" s="29" t="str">
        <f>'步驟1. 先填【114-1申請總表】第8列之B欄至CN欄'!CP49</f>
        <v>7000021</v>
      </c>
      <c r="S47" s="29">
        <f>'步驟1. 先填【114-1申請總表】第8列之B欄至CN欄'!CN49</f>
        <v>0</v>
      </c>
      <c r="T47" s="16"/>
      <c r="U47" s="16"/>
      <c r="V47" s="31" t="str">
        <f>'步驟1. 先填【114-1申請總表】第8列之B欄至CN欄'!CZ49</f>
        <v/>
      </c>
      <c r="W47" s="34"/>
    </row>
    <row r="48" spans="1:23" s="17" customFormat="1" ht="68.099999999999994" customHeight="1">
      <c r="A48" s="28" t="str">
        <f>'步驟1. 先填【114-1申請總表】第8列之B欄至CN欄'!A50</f>
        <v>114學年度第一學期</v>
      </c>
      <c r="B48" s="27">
        <f>'步驟1. 先填【114-1申請總表】第8列之B欄至CN欄'!B50</f>
        <v>0</v>
      </c>
      <c r="C48" s="28">
        <f>'步驟1. 先填【114-1申請總表】第8列之B欄至CN欄'!C50</f>
        <v>0</v>
      </c>
      <c r="D48" s="43" t="s">
        <v>46</v>
      </c>
      <c r="E48" s="29">
        <f>'步驟1. 先填【114-1申請總表】第8列之B欄至CN欄'!E50</f>
        <v>0</v>
      </c>
      <c r="F48" s="29">
        <f>'步驟1. 先填【114-1申請總表】第8列之B欄至CN欄'!F50</f>
        <v>0</v>
      </c>
      <c r="G48" s="29">
        <f>'步驟1. 先填【114-1申請總表】第8列之B欄至CN欄'!G50</f>
        <v>0</v>
      </c>
      <c r="H48" s="29">
        <f>'步驟1. 先填【114-1申請總表】第8列之B欄至CN欄'!H50</f>
        <v>0</v>
      </c>
      <c r="I48" s="45">
        <f>'步驟1. 先填【114-1申請總表】第8列之B欄至CN欄'!I50</f>
        <v>0</v>
      </c>
      <c r="J48" s="29">
        <f>'步驟1. 先填【114-1申請總表】第8列之B欄至CN欄'!J50</f>
        <v>0</v>
      </c>
      <c r="K48" s="29">
        <f>'步驟1. 先填【114-1申請總表】第8列之B欄至CN欄'!K50</f>
        <v>0</v>
      </c>
      <c r="L48" s="29">
        <f>'步驟1. 先填【114-1申請總表】第8列之B欄至CN欄'!L50</f>
        <v>0</v>
      </c>
      <c r="M48" s="30">
        <f>'步驟1. 先填【114-1申請總表】第8列之B欄至CN欄'!M50</f>
        <v>0</v>
      </c>
      <c r="N48" s="29">
        <f>'步驟1. 先填【114-1申請總表】第8列之B欄至CN欄'!N50</f>
        <v>0</v>
      </c>
      <c r="O48" s="29">
        <f>'步驟1. 先填【114-1申請總表】第8列之B欄至CN欄'!CL50</f>
        <v>0</v>
      </c>
      <c r="P48" s="29">
        <f>'步驟1. 先填【114-1申請總表】第8列之B欄至CN欄'!CM50</f>
        <v>0</v>
      </c>
      <c r="Q48" s="29">
        <f>'步驟1. 先填【114-1申請總表】第8列之B欄至CN欄'!CO50</f>
        <v>0</v>
      </c>
      <c r="R48" s="29" t="str">
        <f>'步驟1. 先填【114-1申請總表】第8列之B欄至CN欄'!CP50</f>
        <v>7000021</v>
      </c>
      <c r="S48" s="29">
        <f>'步驟1. 先填【114-1申請總表】第8列之B欄至CN欄'!CN50</f>
        <v>0</v>
      </c>
      <c r="T48" s="16"/>
      <c r="U48" s="16"/>
      <c r="V48" s="31" t="str">
        <f>'步驟1. 先填【114-1申請總表】第8列之B欄至CN欄'!CZ50</f>
        <v/>
      </c>
      <c r="W48" s="34"/>
    </row>
    <row r="49" spans="1:23" s="17" customFormat="1" ht="68.099999999999994" customHeight="1">
      <c r="A49" s="28" t="str">
        <f>'步驟1. 先填【114-1申請總表】第8列之B欄至CN欄'!A51</f>
        <v>114學年度第一學期</v>
      </c>
      <c r="B49" s="27">
        <f>'步驟1. 先填【114-1申請總表】第8列之B欄至CN欄'!B51</f>
        <v>0</v>
      </c>
      <c r="C49" s="28">
        <f>'步驟1. 先填【114-1申請總表】第8列之B欄至CN欄'!C51</f>
        <v>0</v>
      </c>
      <c r="D49" s="43" t="s">
        <v>47</v>
      </c>
      <c r="E49" s="29">
        <f>'步驟1. 先填【114-1申請總表】第8列之B欄至CN欄'!E51</f>
        <v>0</v>
      </c>
      <c r="F49" s="29">
        <f>'步驟1. 先填【114-1申請總表】第8列之B欄至CN欄'!F51</f>
        <v>0</v>
      </c>
      <c r="G49" s="29">
        <f>'步驟1. 先填【114-1申請總表】第8列之B欄至CN欄'!G51</f>
        <v>0</v>
      </c>
      <c r="H49" s="29">
        <f>'步驟1. 先填【114-1申請總表】第8列之B欄至CN欄'!H51</f>
        <v>0</v>
      </c>
      <c r="I49" s="45">
        <f>'步驟1. 先填【114-1申請總表】第8列之B欄至CN欄'!I51</f>
        <v>0</v>
      </c>
      <c r="J49" s="29">
        <f>'步驟1. 先填【114-1申請總表】第8列之B欄至CN欄'!J51</f>
        <v>0</v>
      </c>
      <c r="K49" s="29">
        <f>'步驟1. 先填【114-1申請總表】第8列之B欄至CN欄'!K51</f>
        <v>0</v>
      </c>
      <c r="L49" s="29">
        <f>'步驟1. 先填【114-1申請總表】第8列之B欄至CN欄'!L51</f>
        <v>0</v>
      </c>
      <c r="M49" s="30">
        <f>'步驟1. 先填【114-1申請總表】第8列之B欄至CN欄'!M51</f>
        <v>0</v>
      </c>
      <c r="N49" s="29">
        <f>'步驟1. 先填【114-1申請總表】第8列之B欄至CN欄'!N51</f>
        <v>0</v>
      </c>
      <c r="O49" s="29">
        <f>'步驟1. 先填【114-1申請總表】第8列之B欄至CN欄'!CL51</f>
        <v>0</v>
      </c>
      <c r="P49" s="29">
        <f>'步驟1. 先填【114-1申請總表】第8列之B欄至CN欄'!CM51</f>
        <v>0</v>
      </c>
      <c r="Q49" s="29">
        <f>'步驟1. 先填【114-1申請總表】第8列之B欄至CN欄'!CO51</f>
        <v>0</v>
      </c>
      <c r="R49" s="29" t="str">
        <f>'步驟1. 先填【114-1申請總表】第8列之B欄至CN欄'!CP51</f>
        <v>7000021</v>
      </c>
      <c r="S49" s="29">
        <f>'步驟1. 先填【114-1申請總表】第8列之B欄至CN欄'!CN51</f>
        <v>0</v>
      </c>
      <c r="T49" s="16"/>
      <c r="U49" s="16"/>
      <c r="V49" s="31" t="str">
        <f>'步驟1. 先填【114-1申請總表】第8列之B欄至CN欄'!CZ51</f>
        <v/>
      </c>
      <c r="W49" s="34"/>
    </row>
    <row r="50" spans="1:23" s="17" customFormat="1" ht="68.099999999999994" customHeight="1">
      <c r="A50" s="28" t="str">
        <f>'步驟1. 先填【114-1申請總表】第8列之B欄至CN欄'!A52</f>
        <v>114學年度第一學期</v>
      </c>
      <c r="B50" s="27">
        <f>'步驟1. 先填【114-1申請總表】第8列之B欄至CN欄'!B52</f>
        <v>0</v>
      </c>
      <c r="C50" s="28">
        <f>'步驟1. 先填【114-1申請總表】第8列之B欄至CN欄'!C52</f>
        <v>0</v>
      </c>
      <c r="D50" s="43" t="s">
        <v>48</v>
      </c>
      <c r="E50" s="29">
        <f>'步驟1. 先填【114-1申請總表】第8列之B欄至CN欄'!E52</f>
        <v>0</v>
      </c>
      <c r="F50" s="29">
        <f>'步驟1. 先填【114-1申請總表】第8列之B欄至CN欄'!F52</f>
        <v>0</v>
      </c>
      <c r="G50" s="29">
        <f>'步驟1. 先填【114-1申請總表】第8列之B欄至CN欄'!G52</f>
        <v>0</v>
      </c>
      <c r="H50" s="29">
        <f>'步驟1. 先填【114-1申請總表】第8列之B欄至CN欄'!H52</f>
        <v>0</v>
      </c>
      <c r="I50" s="45">
        <f>'步驟1. 先填【114-1申請總表】第8列之B欄至CN欄'!I52</f>
        <v>0</v>
      </c>
      <c r="J50" s="29">
        <f>'步驟1. 先填【114-1申請總表】第8列之B欄至CN欄'!J52</f>
        <v>0</v>
      </c>
      <c r="K50" s="29">
        <f>'步驟1. 先填【114-1申請總表】第8列之B欄至CN欄'!K52</f>
        <v>0</v>
      </c>
      <c r="L50" s="29">
        <f>'步驟1. 先填【114-1申請總表】第8列之B欄至CN欄'!L52</f>
        <v>0</v>
      </c>
      <c r="M50" s="30">
        <f>'步驟1. 先填【114-1申請總表】第8列之B欄至CN欄'!M52</f>
        <v>0</v>
      </c>
      <c r="N50" s="29">
        <f>'步驟1. 先填【114-1申請總表】第8列之B欄至CN欄'!N52</f>
        <v>0</v>
      </c>
      <c r="O50" s="29">
        <f>'步驟1. 先填【114-1申請總表】第8列之B欄至CN欄'!CL52</f>
        <v>0</v>
      </c>
      <c r="P50" s="29">
        <f>'步驟1. 先填【114-1申請總表】第8列之B欄至CN欄'!CM52</f>
        <v>0</v>
      </c>
      <c r="Q50" s="29">
        <f>'步驟1. 先填【114-1申請總表】第8列之B欄至CN欄'!CO52</f>
        <v>0</v>
      </c>
      <c r="R50" s="29" t="str">
        <f>'步驟1. 先填【114-1申請總表】第8列之B欄至CN欄'!CP52</f>
        <v>7000021</v>
      </c>
      <c r="S50" s="29">
        <f>'步驟1. 先填【114-1申請總表】第8列之B欄至CN欄'!CN52</f>
        <v>0</v>
      </c>
      <c r="T50" s="16"/>
      <c r="U50" s="16"/>
      <c r="V50" s="31" t="str">
        <f>'步驟1. 先填【114-1申請總表】第8列之B欄至CN欄'!CZ52</f>
        <v/>
      </c>
      <c r="W50" s="34"/>
    </row>
    <row r="51" spans="1:23" s="17" customFormat="1" ht="68.099999999999994" customHeight="1">
      <c r="A51" s="28" t="str">
        <f>'步驟1. 先填【114-1申請總表】第8列之B欄至CN欄'!A53</f>
        <v>114學年度第一學期</v>
      </c>
      <c r="B51" s="27">
        <f>'步驟1. 先填【114-1申請總表】第8列之B欄至CN欄'!B53</f>
        <v>0</v>
      </c>
      <c r="C51" s="28">
        <f>'步驟1. 先填【114-1申請總表】第8列之B欄至CN欄'!C53</f>
        <v>0</v>
      </c>
      <c r="D51" s="43" t="s">
        <v>49</v>
      </c>
      <c r="E51" s="29">
        <f>'步驟1. 先填【114-1申請總表】第8列之B欄至CN欄'!E53</f>
        <v>0</v>
      </c>
      <c r="F51" s="29">
        <f>'步驟1. 先填【114-1申請總表】第8列之B欄至CN欄'!F53</f>
        <v>0</v>
      </c>
      <c r="G51" s="29">
        <f>'步驟1. 先填【114-1申請總表】第8列之B欄至CN欄'!G53</f>
        <v>0</v>
      </c>
      <c r="H51" s="29">
        <f>'步驟1. 先填【114-1申請總表】第8列之B欄至CN欄'!H53</f>
        <v>0</v>
      </c>
      <c r="I51" s="45">
        <f>'步驟1. 先填【114-1申請總表】第8列之B欄至CN欄'!I53</f>
        <v>0</v>
      </c>
      <c r="J51" s="29">
        <f>'步驟1. 先填【114-1申請總表】第8列之B欄至CN欄'!J53</f>
        <v>0</v>
      </c>
      <c r="K51" s="29">
        <f>'步驟1. 先填【114-1申請總表】第8列之B欄至CN欄'!K53</f>
        <v>0</v>
      </c>
      <c r="L51" s="29">
        <f>'步驟1. 先填【114-1申請總表】第8列之B欄至CN欄'!L53</f>
        <v>0</v>
      </c>
      <c r="M51" s="30">
        <f>'步驟1. 先填【114-1申請總表】第8列之B欄至CN欄'!M53</f>
        <v>0</v>
      </c>
      <c r="N51" s="29">
        <f>'步驟1. 先填【114-1申請總表】第8列之B欄至CN欄'!N53</f>
        <v>0</v>
      </c>
      <c r="O51" s="29">
        <f>'步驟1. 先填【114-1申請總表】第8列之B欄至CN欄'!CL53</f>
        <v>0</v>
      </c>
      <c r="P51" s="29">
        <f>'步驟1. 先填【114-1申請總表】第8列之B欄至CN欄'!CM53</f>
        <v>0</v>
      </c>
      <c r="Q51" s="29">
        <f>'步驟1. 先填【114-1申請總表】第8列之B欄至CN欄'!CO53</f>
        <v>0</v>
      </c>
      <c r="R51" s="29" t="str">
        <f>'步驟1. 先填【114-1申請總表】第8列之B欄至CN欄'!CP53</f>
        <v>7000021</v>
      </c>
      <c r="S51" s="29">
        <f>'步驟1. 先填【114-1申請總表】第8列之B欄至CN欄'!CN53</f>
        <v>0</v>
      </c>
      <c r="T51" s="16"/>
      <c r="U51" s="16"/>
      <c r="V51" s="31" t="str">
        <f>'步驟1. 先填【114-1申請總表】第8列之B欄至CN欄'!CZ53</f>
        <v/>
      </c>
      <c r="W51" s="34"/>
    </row>
    <row r="52" spans="1:23" s="17" customFormat="1" ht="68.099999999999994" customHeight="1">
      <c r="A52" s="28" t="str">
        <f>'步驟1. 先填【114-1申請總表】第8列之B欄至CN欄'!A54</f>
        <v>114學年度第一學期</v>
      </c>
      <c r="B52" s="27">
        <f>'步驟1. 先填【114-1申請總表】第8列之B欄至CN欄'!B54</f>
        <v>0</v>
      </c>
      <c r="C52" s="28">
        <f>'步驟1. 先填【114-1申請總表】第8列之B欄至CN欄'!C54</f>
        <v>0</v>
      </c>
      <c r="D52" s="43" t="s">
        <v>50</v>
      </c>
      <c r="E52" s="29">
        <f>'步驟1. 先填【114-1申請總表】第8列之B欄至CN欄'!E54</f>
        <v>0</v>
      </c>
      <c r="F52" s="29">
        <f>'步驟1. 先填【114-1申請總表】第8列之B欄至CN欄'!F54</f>
        <v>0</v>
      </c>
      <c r="G52" s="29">
        <f>'步驟1. 先填【114-1申請總表】第8列之B欄至CN欄'!G54</f>
        <v>0</v>
      </c>
      <c r="H52" s="29">
        <f>'步驟1. 先填【114-1申請總表】第8列之B欄至CN欄'!H54</f>
        <v>0</v>
      </c>
      <c r="I52" s="45">
        <f>'步驟1. 先填【114-1申請總表】第8列之B欄至CN欄'!I54</f>
        <v>0</v>
      </c>
      <c r="J52" s="29">
        <f>'步驟1. 先填【114-1申請總表】第8列之B欄至CN欄'!J54</f>
        <v>0</v>
      </c>
      <c r="K52" s="29">
        <f>'步驟1. 先填【114-1申請總表】第8列之B欄至CN欄'!K54</f>
        <v>0</v>
      </c>
      <c r="L52" s="29">
        <f>'步驟1. 先填【114-1申請總表】第8列之B欄至CN欄'!L54</f>
        <v>0</v>
      </c>
      <c r="M52" s="30">
        <f>'步驟1. 先填【114-1申請總表】第8列之B欄至CN欄'!M54</f>
        <v>0</v>
      </c>
      <c r="N52" s="29">
        <f>'步驟1. 先填【114-1申請總表】第8列之B欄至CN欄'!N54</f>
        <v>0</v>
      </c>
      <c r="O52" s="29">
        <f>'步驟1. 先填【114-1申請總表】第8列之B欄至CN欄'!CL54</f>
        <v>0</v>
      </c>
      <c r="P52" s="29">
        <f>'步驟1. 先填【114-1申請總表】第8列之B欄至CN欄'!CM54</f>
        <v>0</v>
      </c>
      <c r="Q52" s="29">
        <f>'步驟1. 先填【114-1申請總表】第8列之B欄至CN欄'!CO54</f>
        <v>0</v>
      </c>
      <c r="R52" s="29" t="str">
        <f>'步驟1. 先填【114-1申請總表】第8列之B欄至CN欄'!CP54</f>
        <v>7000021</v>
      </c>
      <c r="S52" s="29">
        <f>'步驟1. 先填【114-1申請總表】第8列之B欄至CN欄'!CN54</f>
        <v>0</v>
      </c>
      <c r="T52" s="16"/>
      <c r="U52" s="16"/>
      <c r="V52" s="31" t="str">
        <f>'步驟1. 先填【114-1申請總表】第8列之B欄至CN欄'!CZ54</f>
        <v/>
      </c>
      <c r="W52" s="34"/>
    </row>
    <row r="53" spans="1:23" s="17" customFormat="1" ht="68.099999999999994" customHeight="1">
      <c r="A53" s="28" t="str">
        <f>'步驟1. 先填【114-1申請總表】第8列之B欄至CN欄'!A55</f>
        <v>114學年度第一學期</v>
      </c>
      <c r="B53" s="27">
        <f>'步驟1. 先填【114-1申請總表】第8列之B欄至CN欄'!B55</f>
        <v>0</v>
      </c>
      <c r="C53" s="28">
        <f>'步驟1. 先填【114-1申請總表】第8列之B欄至CN欄'!C55</f>
        <v>0</v>
      </c>
      <c r="D53" s="43" t="s">
        <v>51</v>
      </c>
      <c r="E53" s="29">
        <f>'步驟1. 先填【114-1申請總表】第8列之B欄至CN欄'!E55</f>
        <v>0</v>
      </c>
      <c r="F53" s="29">
        <f>'步驟1. 先填【114-1申請總表】第8列之B欄至CN欄'!F55</f>
        <v>0</v>
      </c>
      <c r="G53" s="29">
        <f>'步驟1. 先填【114-1申請總表】第8列之B欄至CN欄'!G55</f>
        <v>0</v>
      </c>
      <c r="H53" s="29">
        <f>'步驟1. 先填【114-1申請總表】第8列之B欄至CN欄'!H55</f>
        <v>0</v>
      </c>
      <c r="I53" s="45">
        <f>'步驟1. 先填【114-1申請總表】第8列之B欄至CN欄'!I55</f>
        <v>0</v>
      </c>
      <c r="J53" s="29">
        <f>'步驟1. 先填【114-1申請總表】第8列之B欄至CN欄'!J55</f>
        <v>0</v>
      </c>
      <c r="K53" s="29">
        <f>'步驟1. 先填【114-1申請總表】第8列之B欄至CN欄'!K55</f>
        <v>0</v>
      </c>
      <c r="L53" s="29">
        <f>'步驟1. 先填【114-1申請總表】第8列之B欄至CN欄'!L55</f>
        <v>0</v>
      </c>
      <c r="M53" s="30">
        <f>'步驟1. 先填【114-1申請總表】第8列之B欄至CN欄'!M55</f>
        <v>0</v>
      </c>
      <c r="N53" s="29">
        <f>'步驟1. 先填【114-1申請總表】第8列之B欄至CN欄'!N55</f>
        <v>0</v>
      </c>
      <c r="O53" s="29">
        <f>'步驟1. 先填【114-1申請總表】第8列之B欄至CN欄'!CL55</f>
        <v>0</v>
      </c>
      <c r="P53" s="29">
        <f>'步驟1. 先填【114-1申請總表】第8列之B欄至CN欄'!CM55</f>
        <v>0</v>
      </c>
      <c r="Q53" s="29">
        <f>'步驟1. 先填【114-1申請總表】第8列之B欄至CN欄'!CO55</f>
        <v>0</v>
      </c>
      <c r="R53" s="29" t="str">
        <f>'步驟1. 先填【114-1申請總表】第8列之B欄至CN欄'!CP55</f>
        <v>7000021</v>
      </c>
      <c r="S53" s="29">
        <f>'步驟1. 先填【114-1申請總表】第8列之B欄至CN欄'!CN55</f>
        <v>0</v>
      </c>
      <c r="T53" s="16"/>
      <c r="U53" s="16"/>
      <c r="V53" s="31" t="str">
        <f>'步驟1. 先填【114-1申請總表】第8列之B欄至CN欄'!CZ55</f>
        <v/>
      </c>
      <c r="W53" s="34"/>
    </row>
    <row r="54" spans="1:23" s="17" customFormat="1" ht="68.099999999999994" customHeight="1">
      <c r="A54" s="28" t="str">
        <f>'步驟1. 先填【114-1申請總表】第8列之B欄至CN欄'!A56</f>
        <v>114學年度第一學期</v>
      </c>
      <c r="B54" s="27">
        <f>'步驟1. 先填【114-1申請總表】第8列之B欄至CN欄'!B56</f>
        <v>0</v>
      </c>
      <c r="C54" s="28">
        <f>'步驟1. 先填【114-1申請總表】第8列之B欄至CN欄'!C56</f>
        <v>0</v>
      </c>
      <c r="D54" s="43" t="s">
        <v>52</v>
      </c>
      <c r="E54" s="29">
        <f>'步驟1. 先填【114-1申請總表】第8列之B欄至CN欄'!E56</f>
        <v>0</v>
      </c>
      <c r="F54" s="29">
        <f>'步驟1. 先填【114-1申請總表】第8列之B欄至CN欄'!F56</f>
        <v>0</v>
      </c>
      <c r="G54" s="29">
        <f>'步驟1. 先填【114-1申請總表】第8列之B欄至CN欄'!G56</f>
        <v>0</v>
      </c>
      <c r="H54" s="29">
        <f>'步驟1. 先填【114-1申請總表】第8列之B欄至CN欄'!H56</f>
        <v>0</v>
      </c>
      <c r="I54" s="45">
        <f>'步驟1. 先填【114-1申請總表】第8列之B欄至CN欄'!I56</f>
        <v>0</v>
      </c>
      <c r="J54" s="29">
        <f>'步驟1. 先填【114-1申請總表】第8列之B欄至CN欄'!J56</f>
        <v>0</v>
      </c>
      <c r="K54" s="29">
        <f>'步驟1. 先填【114-1申請總表】第8列之B欄至CN欄'!K56</f>
        <v>0</v>
      </c>
      <c r="L54" s="29">
        <f>'步驟1. 先填【114-1申請總表】第8列之B欄至CN欄'!L56</f>
        <v>0</v>
      </c>
      <c r="M54" s="30">
        <f>'步驟1. 先填【114-1申請總表】第8列之B欄至CN欄'!M56</f>
        <v>0</v>
      </c>
      <c r="N54" s="29">
        <f>'步驟1. 先填【114-1申請總表】第8列之B欄至CN欄'!N56</f>
        <v>0</v>
      </c>
      <c r="O54" s="29">
        <f>'步驟1. 先填【114-1申請總表】第8列之B欄至CN欄'!CL56</f>
        <v>0</v>
      </c>
      <c r="P54" s="29">
        <f>'步驟1. 先填【114-1申請總表】第8列之B欄至CN欄'!CM56</f>
        <v>0</v>
      </c>
      <c r="Q54" s="29">
        <f>'步驟1. 先填【114-1申請總表】第8列之B欄至CN欄'!CO56</f>
        <v>0</v>
      </c>
      <c r="R54" s="29" t="str">
        <f>'步驟1. 先填【114-1申請總表】第8列之B欄至CN欄'!CP56</f>
        <v>7000021</v>
      </c>
      <c r="S54" s="29">
        <f>'步驟1. 先填【114-1申請總表】第8列之B欄至CN欄'!CN56</f>
        <v>0</v>
      </c>
      <c r="T54" s="16"/>
      <c r="U54" s="16"/>
      <c r="V54" s="31" t="str">
        <f>'步驟1. 先填【114-1申請總表】第8列之B欄至CN欄'!CZ56</f>
        <v/>
      </c>
      <c r="W54" s="34"/>
    </row>
    <row r="55" spans="1:23" s="17" customFormat="1" ht="68.099999999999994" customHeight="1">
      <c r="A55" s="28" t="str">
        <f>'步驟1. 先填【114-1申請總表】第8列之B欄至CN欄'!A57</f>
        <v>114學年度第一學期</v>
      </c>
      <c r="B55" s="27">
        <f>'步驟1. 先填【114-1申請總表】第8列之B欄至CN欄'!B57</f>
        <v>0</v>
      </c>
      <c r="C55" s="28">
        <f>'步驟1. 先填【114-1申請總表】第8列之B欄至CN欄'!C57</f>
        <v>0</v>
      </c>
      <c r="D55" s="43" t="s">
        <v>53</v>
      </c>
      <c r="E55" s="29">
        <f>'步驟1. 先填【114-1申請總表】第8列之B欄至CN欄'!E57</f>
        <v>0</v>
      </c>
      <c r="F55" s="29">
        <f>'步驟1. 先填【114-1申請總表】第8列之B欄至CN欄'!F57</f>
        <v>0</v>
      </c>
      <c r="G55" s="29">
        <f>'步驟1. 先填【114-1申請總表】第8列之B欄至CN欄'!G57</f>
        <v>0</v>
      </c>
      <c r="H55" s="29">
        <f>'步驟1. 先填【114-1申請總表】第8列之B欄至CN欄'!H57</f>
        <v>0</v>
      </c>
      <c r="I55" s="45">
        <f>'步驟1. 先填【114-1申請總表】第8列之B欄至CN欄'!I57</f>
        <v>0</v>
      </c>
      <c r="J55" s="29">
        <f>'步驟1. 先填【114-1申請總表】第8列之B欄至CN欄'!J57</f>
        <v>0</v>
      </c>
      <c r="K55" s="29">
        <f>'步驟1. 先填【114-1申請總表】第8列之B欄至CN欄'!K57</f>
        <v>0</v>
      </c>
      <c r="L55" s="29">
        <f>'步驟1. 先填【114-1申請總表】第8列之B欄至CN欄'!L57</f>
        <v>0</v>
      </c>
      <c r="M55" s="30">
        <f>'步驟1. 先填【114-1申請總表】第8列之B欄至CN欄'!M57</f>
        <v>0</v>
      </c>
      <c r="N55" s="29">
        <f>'步驟1. 先填【114-1申請總表】第8列之B欄至CN欄'!N57</f>
        <v>0</v>
      </c>
      <c r="O55" s="29">
        <f>'步驟1. 先填【114-1申請總表】第8列之B欄至CN欄'!CL57</f>
        <v>0</v>
      </c>
      <c r="P55" s="29">
        <f>'步驟1. 先填【114-1申請總表】第8列之B欄至CN欄'!CM57</f>
        <v>0</v>
      </c>
      <c r="Q55" s="29">
        <f>'步驟1. 先填【114-1申請總表】第8列之B欄至CN欄'!CO57</f>
        <v>0</v>
      </c>
      <c r="R55" s="29" t="str">
        <f>'步驟1. 先填【114-1申請總表】第8列之B欄至CN欄'!CP57</f>
        <v>7000021</v>
      </c>
      <c r="S55" s="29">
        <f>'步驟1. 先填【114-1申請總表】第8列之B欄至CN欄'!CN57</f>
        <v>0</v>
      </c>
      <c r="T55" s="16"/>
      <c r="U55" s="16"/>
      <c r="V55" s="31" t="str">
        <f>'步驟1. 先填【114-1申請總表】第8列之B欄至CN欄'!CZ57</f>
        <v/>
      </c>
      <c r="W55" s="34"/>
    </row>
    <row r="56" spans="1:23" ht="107.25" customHeight="1"/>
    <row r="57" spans="1:23" ht="409.35" customHeight="1"/>
  </sheetData>
  <sheetProtection password="CCC5" sheet="1" objects="1" scenarios="1" formatCells="0" formatColumns="0" formatRows="0" insertColumns="0" insertRows="0" insertHyperlinks="0" deleteColumns="0" deleteRows="0" selectLockedCells="1" sort="0"/>
  <mergeCells count="22">
    <mergeCell ref="T4:T5"/>
    <mergeCell ref="A4:A5"/>
    <mergeCell ref="B4:B5"/>
    <mergeCell ref="C4:C5"/>
    <mergeCell ref="D4:D5"/>
    <mergeCell ref="E4:E5"/>
    <mergeCell ref="D3:W3"/>
    <mergeCell ref="U4:U5"/>
    <mergeCell ref="M4:M5"/>
    <mergeCell ref="D1:W1"/>
    <mergeCell ref="D2:W2"/>
    <mergeCell ref="F4:F5"/>
    <mergeCell ref="G4:G5"/>
    <mergeCell ref="H4:H5"/>
    <mergeCell ref="I4:I5"/>
    <mergeCell ref="J4:J5"/>
    <mergeCell ref="K4:K5"/>
    <mergeCell ref="L4:L5"/>
    <mergeCell ref="V4:V5"/>
    <mergeCell ref="W4:W5"/>
    <mergeCell ref="N4:N5"/>
    <mergeCell ref="O4:S4"/>
  </mergeCells>
  <phoneticPr fontId="6" type="noConversion"/>
  <printOptions horizontalCentered="1"/>
  <pageMargins left="0.11811023622047245" right="0" top="0.19685039370078741" bottom="2.9133858267716537" header="0" footer="0.19685039370078741"/>
  <pageSetup paperSize="8" scale="83"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S221"/>
  <sheetViews>
    <sheetView zoomScale="50" zoomScaleNormal="50" workbookViewId="0">
      <pane xSplit="7" ySplit="7" topLeftCell="H8" activePane="bottomRight" state="frozen"/>
      <selection pane="topRight" activeCell="H1" sqref="H1"/>
      <selection pane="bottomLeft" activeCell="A8" sqref="A8"/>
      <selection pane="bottomRight" activeCell="F9" sqref="F9"/>
    </sheetView>
  </sheetViews>
  <sheetFormatPr defaultColWidth="8.109375" defaultRowHeight="30" customHeight="1"/>
  <cols>
    <col min="1" max="1" width="31" style="65" customWidth="1"/>
    <col min="2" max="2" width="11.21875" style="65" customWidth="1"/>
    <col min="3" max="3" width="34.21875" style="65" customWidth="1"/>
    <col min="4" max="4" width="10.44140625" style="67" customWidth="1"/>
    <col min="5" max="5" width="13.5546875" style="67" customWidth="1"/>
    <col min="6" max="6" width="15.77734375" style="67" customWidth="1"/>
    <col min="7" max="7" width="21.109375" style="67" customWidth="1"/>
    <col min="8" max="8" width="17.6640625" style="67" customWidth="1"/>
    <col min="9" max="9" width="16.109375" style="67" customWidth="1"/>
    <col min="10" max="10" width="15.88671875" style="67" customWidth="1"/>
    <col min="11" max="11" width="15.21875" style="67" customWidth="1"/>
    <col min="12" max="12" width="18.88671875" style="67" customWidth="1"/>
    <col min="13" max="13" width="16.6640625" style="74" customWidth="1"/>
    <col min="14" max="14" width="14" style="67" customWidth="1"/>
    <col min="15" max="15" width="23.44140625" style="67" customWidth="1"/>
    <col min="16" max="16" width="25.6640625" style="65" customWidth="1"/>
    <col min="17" max="17" width="18.6640625" style="67" customWidth="1"/>
    <col min="18" max="18" width="18.6640625" style="68" customWidth="1"/>
    <col min="19" max="19" width="17.109375" style="67" customWidth="1"/>
    <col min="20" max="21" width="19.77734375" style="67" customWidth="1"/>
    <col min="22" max="22" width="15.5546875" style="67" customWidth="1"/>
    <col min="23" max="23" width="26.44140625" style="67" customWidth="1"/>
    <col min="24" max="24" width="17.44140625" style="67" customWidth="1"/>
    <col min="25" max="26" width="21" style="67" customWidth="1"/>
    <col min="27" max="27" width="17.33203125" style="67" customWidth="1"/>
    <col min="28" max="29" width="18.44140625" style="67" customWidth="1"/>
    <col min="30" max="30" width="21.6640625" style="67" customWidth="1"/>
    <col min="31" max="31" width="20.109375" style="67" customWidth="1"/>
    <col min="32" max="32" width="15.21875" style="67" customWidth="1"/>
    <col min="33" max="35" width="18.33203125" style="68" customWidth="1"/>
    <col min="36" max="38" width="18.33203125" style="67" customWidth="1"/>
    <col min="39" max="39" width="23.5546875" style="67" customWidth="1"/>
    <col min="40" max="40" width="20.77734375" style="67" customWidth="1"/>
    <col min="41" max="41" width="23.21875" style="67" customWidth="1"/>
    <col min="42" max="42" width="18.77734375" style="67" customWidth="1"/>
    <col min="43" max="43" width="30.109375" style="67" customWidth="1"/>
    <col min="44" max="49" width="11.33203125" style="69" customWidth="1"/>
    <col min="50" max="54" width="12.109375" style="70" customWidth="1"/>
    <col min="55" max="55" width="30" style="69" customWidth="1"/>
    <col min="56" max="56" width="19.44140625" style="69" customWidth="1"/>
    <col min="57" max="58" width="22.21875" style="116" customWidth="1"/>
    <col min="59" max="59" width="12.21875" style="116" customWidth="1"/>
    <col min="60" max="60" width="22.21875" style="116" customWidth="1"/>
    <col min="61" max="61" width="40.77734375" style="65" customWidth="1"/>
    <col min="62" max="62" width="19.88671875" style="65" customWidth="1"/>
    <col min="63" max="63" width="22.88671875" style="65" customWidth="1"/>
    <col min="64" max="64" width="25.77734375" style="65" customWidth="1"/>
    <col min="65" max="65" width="47.21875" style="65" customWidth="1"/>
    <col min="66" max="74" width="25.77734375" style="65" customWidth="1"/>
    <col min="75" max="76" width="23" style="65" customWidth="1"/>
    <col min="77" max="77" width="40.77734375" style="65" customWidth="1"/>
    <col min="78" max="79" width="24.77734375" style="65" customWidth="1"/>
    <col min="80" max="80" width="31.77734375" style="65" customWidth="1"/>
    <col min="81" max="81" width="21.21875" style="65" customWidth="1"/>
    <col min="82" max="82" width="24.77734375" style="65" customWidth="1"/>
    <col min="83" max="83" width="38.21875" style="65" customWidth="1"/>
    <col min="84" max="84" width="44.6640625" style="65" customWidth="1"/>
    <col min="85" max="85" width="32.109375" style="65" customWidth="1"/>
    <col min="86" max="86" width="29.33203125" style="65" customWidth="1"/>
    <col min="87" max="87" width="28.109375" style="65" customWidth="1"/>
    <col min="88" max="88" width="30.21875" style="65" customWidth="1"/>
    <col min="89" max="89" width="24.77734375" style="65" customWidth="1"/>
    <col min="90" max="91" width="12.6640625" style="67" customWidth="1"/>
    <col min="92" max="92" width="12.44140625" style="67" customWidth="1"/>
    <col min="93" max="93" width="12.6640625" style="68" customWidth="1"/>
    <col min="94" max="94" width="14.88671875" style="67" customWidth="1"/>
    <col min="95" max="96" width="13.88671875" style="73" customWidth="1"/>
    <col min="97" max="97" width="15" style="73" customWidth="1"/>
    <col min="98" max="103" width="13.88671875" style="73" customWidth="1"/>
    <col min="104" max="104" width="16.88671875" style="73" customWidth="1"/>
    <col min="105" max="105" width="14.6640625" style="71" hidden="1" customWidth="1"/>
    <col min="106" max="109" width="10.6640625" style="67" hidden="1" customWidth="1"/>
    <col min="110" max="110" width="14.109375" style="72" customWidth="1"/>
    <col min="111" max="118" width="14" style="73" customWidth="1"/>
    <col min="119" max="121" width="14" style="68" customWidth="1"/>
    <col min="122" max="128" width="10.6640625" style="68" hidden="1" customWidth="1"/>
    <col min="129" max="131" width="10.6640625" style="49" hidden="1" customWidth="1"/>
    <col min="132" max="132" width="12.6640625" style="49" hidden="1" customWidth="1"/>
    <col min="133" max="150" width="10.6640625" style="68" hidden="1" customWidth="1"/>
    <col min="151" max="153" width="11.21875" style="65" hidden="1" customWidth="1"/>
    <col min="154" max="157" width="12.6640625" style="71" hidden="1" customWidth="1"/>
    <col min="158" max="158" width="14.33203125" style="71" hidden="1" customWidth="1"/>
    <col min="159" max="159" width="15.109375" style="71" hidden="1" customWidth="1"/>
    <col min="160" max="165" width="12.6640625" style="71" hidden="1" customWidth="1"/>
    <col min="166" max="167" width="27.109375" style="71" hidden="1" customWidth="1"/>
    <col min="168" max="169" width="16.5546875" style="71" hidden="1" customWidth="1"/>
    <col min="170" max="175" width="12.6640625" style="71" hidden="1" customWidth="1"/>
    <col min="176" max="176" width="18.109375" style="71" hidden="1" customWidth="1"/>
    <col min="177" max="193" width="15" style="71" hidden="1" customWidth="1"/>
    <col min="194" max="196" width="12.6640625" style="71" hidden="1" customWidth="1"/>
    <col min="197" max="197" width="30.88671875" style="71" hidden="1" customWidth="1"/>
    <col min="198" max="198" width="12.6640625" style="71" hidden="1" customWidth="1"/>
    <col min="199" max="199" width="24.44140625" style="71" customWidth="1"/>
    <col min="200" max="200" width="18.21875" style="71" customWidth="1"/>
    <col min="201" max="201" width="22.109375" style="71" customWidth="1"/>
    <col min="202" max="16384" width="8.109375" style="65"/>
  </cols>
  <sheetData>
    <row r="1" spans="1:201" ht="54" customHeight="1">
      <c r="A1" s="579" t="s">
        <v>1015</v>
      </c>
      <c r="B1" s="579"/>
      <c r="C1" s="580"/>
      <c r="D1" s="583" t="str">
        <f>'步驟1. 先填【114-1申請總表】第8列之B欄至CN欄'!D1:O1</f>
        <v xml:space="preserve">學校中文名稱:
學校英文名稱: </v>
      </c>
      <c r="E1" s="584"/>
      <c r="F1" s="584"/>
      <c r="G1" s="584"/>
      <c r="H1" s="584"/>
      <c r="I1" s="584"/>
      <c r="J1" s="584"/>
      <c r="K1" s="584"/>
      <c r="L1" s="584"/>
      <c r="M1" s="584"/>
      <c r="N1" s="584"/>
      <c r="O1" s="584"/>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CL1" s="302"/>
      <c r="CM1" s="302"/>
      <c r="CN1" s="302"/>
      <c r="CO1" s="302"/>
      <c r="CP1" s="302"/>
      <c r="CQ1" s="302"/>
      <c r="CR1" s="302"/>
      <c r="CS1" s="302"/>
      <c r="CT1" s="302"/>
      <c r="CU1" s="302"/>
      <c r="CV1" s="302"/>
      <c r="CW1" s="302"/>
      <c r="CX1" s="302"/>
      <c r="CY1" s="302"/>
      <c r="CZ1" s="302"/>
      <c r="DA1" s="332"/>
      <c r="DB1" s="332"/>
      <c r="DC1" s="332"/>
      <c r="DD1" s="332"/>
      <c r="DE1" s="332"/>
      <c r="DF1" s="332"/>
      <c r="DG1" s="332"/>
      <c r="DH1" s="332"/>
      <c r="DI1" s="332"/>
      <c r="DJ1" s="332"/>
      <c r="DK1" s="332"/>
      <c r="DL1" s="332"/>
      <c r="DM1" s="332"/>
      <c r="DN1" s="332"/>
      <c r="DO1" s="332"/>
      <c r="DP1" s="332"/>
      <c r="DQ1" s="332"/>
      <c r="DR1" s="111"/>
      <c r="DS1" s="111"/>
      <c r="DT1" s="111"/>
      <c r="DU1" s="111"/>
      <c r="DV1" s="111"/>
      <c r="DW1" s="111"/>
      <c r="DX1" s="111"/>
      <c r="EC1" s="111"/>
      <c r="ED1" s="67"/>
      <c r="EE1" s="67"/>
      <c r="EF1" s="67"/>
      <c r="EG1" s="67"/>
      <c r="EH1" s="67"/>
      <c r="EI1" s="67"/>
      <c r="EJ1" s="67"/>
      <c r="EK1" s="67"/>
      <c r="EL1" s="67"/>
      <c r="EM1" s="67"/>
      <c r="EN1" s="67"/>
      <c r="EO1" s="67"/>
      <c r="EP1" s="67"/>
      <c r="EQ1" s="67"/>
      <c r="ER1" s="67"/>
      <c r="ES1" s="67"/>
      <c r="ET1" s="67"/>
      <c r="EX1" s="332"/>
      <c r="EY1" s="332"/>
      <c r="EZ1" s="332"/>
      <c r="FA1" s="332"/>
      <c r="FB1" s="332"/>
      <c r="FC1" s="332"/>
      <c r="FD1" s="332"/>
      <c r="FE1" s="332"/>
      <c r="FF1" s="332"/>
      <c r="FG1" s="332"/>
      <c r="FH1" s="332"/>
      <c r="FI1" s="332"/>
      <c r="FJ1" s="332"/>
      <c r="FK1" s="332"/>
      <c r="FL1" s="332"/>
      <c r="FM1" s="332"/>
      <c r="FN1" s="332"/>
      <c r="FO1" s="332"/>
      <c r="FP1" s="332"/>
      <c r="FQ1" s="332"/>
      <c r="FR1" s="332"/>
      <c r="FS1" s="332"/>
      <c r="FT1" s="332"/>
      <c r="FU1" s="332"/>
      <c r="FV1" s="332"/>
      <c r="FW1" s="332"/>
      <c r="FX1" s="332"/>
      <c r="FY1" s="332"/>
      <c r="FZ1" s="332"/>
      <c r="GA1" s="332"/>
      <c r="GB1" s="332"/>
      <c r="GC1" s="332"/>
      <c r="GD1" s="332"/>
      <c r="GE1" s="332"/>
      <c r="GF1" s="332"/>
      <c r="GG1" s="332"/>
      <c r="GH1" s="332"/>
      <c r="GI1" s="332"/>
      <c r="GJ1" s="332"/>
      <c r="GK1" s="332"/>
      <c r="GL1" s="332"/>
      <c r="GM1" s="332"/>
      <c r="GN1" s="332"/>
      <c r="GO1" s="332"/>
      <c r="GP1" s="332"/>
      <c r="GQ1" s="585" t="s">
        <v>1077</v>
      </c>
      <c r="GR1" s="585"/>
      <c r="GS1" s="585"/>
    </row>
    <row r="2" spans="1:201" ht="28.2" customHeight="1">
      <c r="A2" s="579"/>
      <c r="B2" s="579"/>
      <c r="C2" s="580"/>
      <c r="D2" s="586" t="s">
        <v>1220</v>
      </c>
      <c r="E2" s="587"/>
      <c r="F2" s="587"/>
      <c r="G2" s="587"/>
      <c r="H2" s="587"/>
      <c r="I2" s="587"/>
      <c r="J2" s="587"/>
      <c r="K2" s="587"/>
      <c r="L2" s="587"/>
      <c r="M2" s="587"/>
      <c r="N2" s="587"/>
      <c r="O2" s="587"/>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Y2" s="49" t="s">
        <v>494</v>
      </c>
      <c r="CC2" s="49" t="s">
        <v>178</v>
      </c>
      <c r="CG2" s="49" t="s">
        <v>179</v>
      </c>
      <c r="CL2" s="350"/>
      <c r="CM2" s="350"/>
      <c r="CN2" s="350"/>
      <c r="CO2" s="350"/>
      <c r="CP2" s="350"/>
      <c r="CQ2" s="350"/>
      <c r="CR2" s="350"/>
      <c r="CS2" s="350"/>
      <c r="CT2" s="350"/>
      <c r="CU2" s="350"/>
      <c r="CV2" s="350"/>
      <c r="CW2" s="350"/>
      <c r="CX2" s="350"/>
      <c r="CY2" s="350"/>
      <c r="CZ2" s="350"/>
      <c r="DA2" s="332"/>
      <c r="DB2" s="332"/>
      <c r="DC2" s="332"/>
      <c r="DD2" s="332"/>
      <c r="DE2" s="332"/>
      <c r="DF2" s="332"/>
      <c r="DG2" s="332"/>
      <c r="DH2" s="332"/>
      <c r="DI2" s="332"/>
      <c r="DJ2" s="332"/>
      <c r="DK2" s="332"/>
      <c r="DL2" s="332"/>
      <c r="DM2" s="332"/>
      <c r="DN2" s="332"/>
      <c r="DO2" s="332"/>
      <c r="DP2" s="332"/>
      <c r="DQ2" s="332"/>
      <c r="DR2" s="111"/>
      <c r="DS2" s="111"/>
      <c r="DT2" s="111"/>
      <c r="DU2" s="111"/>
      <c r="DV2" s="111"/>
      <c r="DW2" s="111"/>
      <c r="DX2" s="111"/>
      <c r="EC2" s="111"/>
      <c r="ED2" s="67"/>
      <c r="EE2" s="67"/>
      <c r="EF2" s="67"/>
      <c r="EG2" s="67"/>
      <c r="EH2" s="67"/>
      <c r="EI2" s="67"/>
      <c r="EJ2" s="67"/>
      <c r="EK2" s="67"/>
      <c r="EL2" s="67"/>
      <c r="EM2" s="67"/>
      <c r="EN2" s="67"/>
      <c r="EO2" s="67"/>
      <c r="EP2" s="67"/>
      <c r="EQ2" s="67"/>
      <c r="ER2" s="67"/>
      <c r="ES2" s="67"/>
      <c r="ET2" s="67"/>
      <c r="EX2" s="332"/>
      <c r="EY2" s="332"/>
      <c r="EZ2" s="332"/>
      <c r="FA2" s="332"/>
      <c r="FB2" s="332"/>
      <c r="FC2" s="332"/>
      <c r="FD2" s="332"/>
      <c r="FE2" s="332"/>
      <c r="FF2" s="332"/>
      <c r="FG2" s="332"/>
      <c r="FH2" s="332"/>
      <c r="FI2" s="332"/>
      <c r="FJ2" s="332"/>
      <c r="FK2" s="332"/>
      <c r="FL2" s="332"/>
      <c r="FM2" s="332"/>
      <c r="FN2" s="332"/>
      <c r="FO2" s="332"/>
      <c r="FP2" s="332"/>
      <c r="FQ2" s="332"/>
      <c r="FR2" s="332"/>
      <c r="FS2" s="332"/>
      <c r="FT2" s="332"/>
      <c r="FU2" s="332"/>
      <c r="FV2" s="332"/>
      <c r="FW2" s="332"/>
      <c r="FX2" s="332"/>
      <c r="FY2" s="332"/>
      <c r="FZ2" s="332"/>
      <c r="GA2" s="332"/>
      <c r="GB2" s="332"/>
      <c r="GC2" s="332"/>
      <c r="GD2" s="332"/>
      <c r="GE2" s="332"/>
      <c r="GF2" s="332"/>
      <c r="GG2" s="332"/>
      <c r="GH2" s="332"/>
      <c r="GI2" s="332"/>
      <c r="GJ2" s="332"/>
      <c r="GK2" s="332"/>
      <c r="GL2" s="332"/>
      <c r="GM2" s="332"/>
      <c r="GN2" s="332"/>
      <c r="GO2" s="332"/>
      <c r="GP2" s="332"/>
      <c r="GQ2" s="585"/>
      <c r="GR2" s="585"/>
      <c r="GS2" s="585"/>
    </row>
    <row r="3" spans="1:201" ht="28.2" customHeight="1">
      <c r="A3" s="579"/>
      <c r="B3" s="579"/>
      <c r="C3" s="580"/>
      <c r="D3" s="588" t="s">
        <v>1200</v>
      </c>
      <c r="E3" s="589"/>
      <c r="F3" s="589"/>
      <c r="G3" s="589"/>
      <c r="H3" s="589"/>
      <c r="I3" s="589"/>
      <c r="J3" s="589"/>
      <c r="K3" s="589"/>
      <c r="L3" s="589"/>
      <c r="M3" s="589"/>
      <c r="N3" s="589"/>
      <c r="O3" s="589"/>
      <c r="P3" s="209"/>
      <c r="Q3" s="210"/>
      <c r="R3" s="210"/>
      <c r="S3" s="210"/>
      <c r="T3" s="210"/>
      <c r="U3" s="210"/>
      <c r="V3" s="210"/>
      <c r="W3" s="210"/>
      <c r="X3" s="210"/>
      <c r="Y3" s="210"/>
      <c r="Z3" s="210"/>
      <c r="AA3" s="210"/>
      <c r="AB3" s="210"/>
      <c r="AC3" s="210"/>
      <c r="AD3" s="210"/>
      <c r="AE3" s="210"/>
      <c r="AF3" s="211" t="s">
        <v>500</v>
      </c>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09"/>
      <c r="BJ3" s="209"/>
      <c r="BK3" s="209"/>
      <c r="BL3" s="209"/>
      <c r="BM3" s="209"/>
      <c r="BN3" s="209"/>
      <c r="BO3" s="209"/>
      <c r="BP3" s="209"/>
      <c r="BQ3" s="209"/>
      <c r="BR3" s="209"/>
      <c r="BS3" s="209"/>
      <c r="BT3" s="209"/>
      <c r="BU3" s="209"/>
      <c r="BV3" s="209"/>
      <c r="BW3" s="209"/>
      <c r="BX3" s="209"/>
      <c r="BY3" s="132" t="s">
        <v>180</v>
      </c>
      <c r="BZ3" s="209"/>
      <c r="CA3" s="209"/>
      <c r="CB3" s="209"/>
      <c r="CC3" s="132" t="s">
        <v>181</v>
      </c>
      <c r="CD3" s="209"/>
      <c r="CE3" s="209"/>
      <c r="CF3" s="209"/>
      <c r="CG3" s="132" t="s">
        <v>182</v>
      </c>
      <c r="CH3" s="209"/>
      <c r="CI3" s="209"/>
      <c r="CJ3" s="209"/>
      <c r="CK3" s="209"/>
      <c r="CL3" s="348"/>
      <c r="CM3" s="348"/>
      <c r="CN3" s="348"/>
      <c r="CO3" s="348"/>
      <c r="CP3" s="348"/>
      <c r="CQ3" s="348"/>
      <c r="CR3" s="348"/>
      <c r="CS3" s="348"/>
      <c r="CT3" s="348"/>
      <c r="CU3" s="348"/>
      <c r="CV3" s="348"/>
      <c r="CW3" s="348"/>
      <c r="CX3" s="348"/>
      <c r="CY3" s="348"/>
      <c r="CZ3" s="349"/>
      <c r="DA3" s="210"/>
      <c r="DB3" s="210"/>
      <c r="DC3" s="210"/>
      <c r="DD3" s="210"/>
      <c r="DE3" s="210"/>
      <c r="DF3" s="210"/>
      <c r="DG3" s="210"/>
      <c r="DH3" s="210"/>
      <c r="DI3" s="210"/>
      <c r="DJ3" s="210"/>
      <c r="DK3" s="210"/>
      <c r="DL3" s="210"/>
      <c r="DM3" s="210"/>
      <c r="DN3" s="210"/>
      <c r="DO3" s="210"/>
      <c r="DP3" s="210"/>
      <c r="DQ3" s="210"/>
      <c r="DR3" s="211"/>
      <c r="DS3" s="211"/>
      <c r="DT3" s="211"/>
      <c r="DU3" s="211"/>
      <c r="DV3" s="211"/>
      <c r="DW3" s="211"/>
      <c r="DX3" s="211"/>
      <c r="DY3" s="132"/>
      <c r="DZ3" s="132"/>
      <c r="EA3" s="132"/>
      <c r="EB3" s="132"/>
      <c r="EC3" s="211"/>
      <c r="ED3" s="212"/>
      <c r="EE3" s="212"/>
      <c r="EF3" s="212"/>
      <c r="EG3" s="212"/>
      <c r="EH3" s="212"/>
      <c r="EI3" s="212"/>
      <c r="EJ3" s="212"/>
      <c r="EK3" s="212"/>
      <c r="EL3" s="212"/>
      <c r="EM3" s="212"/>
      <c r="EN3" s="212"/>
      <c r="EO3" s="212"/>
      <c r="EP3" s="212"/>
      <c r="EQ3" s="212"/>
      <c r="ER3" s="212"/>
      <c r="ES3" s="212"/>
      <c r="ET3" s="212"/>
      <c r="EU3" s="209"/>
      <c r="EV3" s="209"/>
      <c r="EW3" s="209"/>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585"/>
      <c r="GR3" s="585"/>
      <c r="GS3" s="585"/>
    </row>
    <row r="4" spans="1:201" s="66" customFormat="1" ht="62.4" customHeight="1">
      <c r="A4" s="581"/>
      <c r="B4" s="581"/>
      <c r="C4" s="582"/>
      <c r="D4" s="590" t="s">
        <v>1008</v>
      </c>
      <c r="E4" s="591"/>
      <c r="F4" s="591"/>
      <c r="G4" s="591"/>
      <c r="H4" s="591"/>
      <c r="I4" s="591"/>
      <c r="J4" s="591"/>
      <c r="K4" s="591"/>
      <c r="L4" s="591"/>
      <c r="M4" s="591"/>
      <c r="N4" s="591"/>
      <c r="O4" s="591"/>
      <c r="P4" s="213"/>
      <c r="Q4" s="214"/>
      <c r="R4" s="214"/>
      <c r="S4" s="214"/>
      <c r="T4" s="214"/>
      <c r="U4" s="214"/>
      <c r="V4" s="214"/>
      <c r="W4" s="214"/>
      <c r="X4" s="214"/>
      <c r="Y4" s="214"/>
      <c r="Z4" s="214"/>
      <c r="AA4" s="214"/>
      <c r="AB4" s="214"/>
      <c r="AC4" s="214"/>
      <c r="AD4" s="214"/>
      <c r="AE4" s="214"/>
      <c r="AF4" s="215" t="s">
        <v>501</v>
      </c>
      <c r="AG4" s="214"/>
      <c r="AH4" s="214"/>
      <c r="AI4" s="214"/>
      <c r="AJ4" s="214"/>
      <c r="AK4" s="214"/>
      <c r="AL4" s="214"/>
      <c r="AM4" s="214"/>
      <c r="AN4" s="214"/>
      <c r="AO4" s="214"/>
      <c r="AP4" s="214"/>
      <c r="AQ4" s="214"/>
      <c r="AR4" s="214"/>
      <c r="AS4" s="214"/>
      <c r="AT4" s="214"/>
      <c r="AU4" s="214"/>
      <c r="AV4" s="214"/>
      <c r="AW4" s="214"/>
      <c r="AX4" s="214"/>
      <c r="AY4" s="214"/>
      <c r="AZ4" s="214"/>
      <c r="BA4" s="214"/>
      <c r="BB4" s="216"/>
      <c r="BC4" s="592" t="s">
        <v>184</v>
      </c>
      <c r="BD4" s="592"/>
      <c r="BE4" s="592"/>
      <c r="BF4" s="592"/>
      <c r="BG4" s="592"/>
      <c r="BH4" s="592"/>
      <c r="BI4" s="593" t="s">
        <v>1009</v>
      </c>
      <c r="BJ4" s="593"/>
      <c r="BK4" s="593"/>
      <c r="BL4" s="593"/>
      <c r="BM4" s="593"/>
      <c r="BN4" s="593"/>
      <c r="BO4" s="593"/>
      <c r="BP4" s="593"/>
      <c r="BQ4" s="593"/>
      <c r="BR4" s="593"/>
      <c r="BS4" s="593"/>
      <c r="BT4" s="593"/>
      <c r="BU4" s="593"/>
      <c r="BV4" s="593"/>
      <c r="BW4" s="594" t="s">
        <v>1010</v>
      </c>
      <c r="BX4" s="594"/>
      <c r="BY4" s="594"/>
      <c r="BZ4" s="594"/>
      <c r="CA4" s="594"/>
      <c r="CB4" s="594"/>
      <c r="CC4" s="594"/>
      <c r="CD4" s="594"/>
      <c r="CE4" s="594"/>
      <c r="CF4" s="594"/>
      <c r="CG4" s="594"/>
      <c r="CH4" s="594"/>
      <c r="CI4" s="594"/>
      <c r="CJ4" s="594"/>
      <c r="CK4" s="594"/>
      <c r="CL4" s="303"/>
      <c r="CM4" s="304"/>
      <c r="CN4" s="304"/>
      <c r="CO4" s="571" t="s">
        <v>183</v>
      </c>
      <c r="CP4" s="572"/>
      <c r="CQ4" s="572"/>
      <c r="CR4" s="572"/>
      <c r="CS4" s="572"/>
      <c r="CT4" s="572"/>
      <c r="CU4" s="572"/>
      <c r="CV4" s="572"/>
      <c r="CW4" s="572"/>
      <c r="CX4" s="572"/>
      <c r="CY4" s="572"/>
      <c r="CZ4" s="573"/>
      <c r="DA4" s="333" t="s">
        <v>185</v>
      </c>
      <c r="DB4" s="334"/>
      <c r="DC4" s="334"/>
      <c r="DD4" s="334"/>
      <c r="DE4" s="335"/>
      <c r="DF4" s="571" t="s">
        <v>967</v>
      </c>
      <c r="DG4" s="572"/>
      <c r="DH4" s="572"/>
      <c r="DI4" s="572"/>
      <c r="DJ4" s="572"/>
      <c r="DK4" s="572"/>
      <c r="DL4" s="572"/>
      <c r="DM4" s="572"/>
      <c r="DN4" s="572"/>
      <c r="DO4" s="572"/>
      <c r="DP4" s="572"/>
      <c r="DQ4" s="573"/>
      <c r="DR4" s="217"/>
      <c r="DS4" s="217"/>
      <c r="DT4" s="217"/>
      <c r="DU4" s="217"/>
      <c r="DV4" s="217"/>
      <c r="DW4" s="217"/>
      <c r="DX4" s="217"/>
      <c r="DY4" s="218"/>
      <c r="DZ4" s="218"/>
      <c r="EA4" s="218"/>
      <c r="EB4" s="218"/>
      <c r="EC4" s="213"/>
      <c r="ED4" s="213"/>
      <c r="EE4" s="219"/>
      <c r="EF4" s="213"/>
      <c r="EG4" s="220"/>
      <c r="EH4" s="220"/>
      <c r="EI4" s="220"/>
      <c r="EJ4" s="220"/>
      <c r="EK4" s="220"/>
      <c r="EL4" s="220"/>
      <c r="EM4" s="220"/>
      <c r="EN4" s="220"/>
      <c r="EO4" s="220"/>
      <c r="EP4" s="220"/>
      <c r="EQ4" s="220"/>
      <c r="ER4" s="220"/>
      <c r="ES4" s="220"/>
      <c r="ET4" s="220"/>
      <c r="EU4" s="220"/>
      <c r="EV4" s="220"/>
      <c r="EW4" s="213"/>
      <c r="EX4" s="305" t="s">
        <v>438</v>
      </c>
      <c r="EY4" s="306"/>
      <c r="EZ4" s="306"/>
      <c r="FA4" s="306"/>
      <c r="FB4" s="306"/>
      <c r="FC4" s="306"/>
      <c r="FD4" s="306"/>
      <c r="FE4" s="306"/>
      <c r="FF4" s="306"/>
      <c r="FG4" s="306"/>
      <c r="FH4" s="306"/>
      <c r="FI4" s="306"/>
      <c r="FJ4" s="306"/>
      <c r="FK4" s="306"/>
      <c r="FL4" s="306"/>
      <c r="FM4" s="307"/>
      <c r="FN4" s="311" t="s">
        <v>439</v>
      </c>
      <c r="FO4" s="312"/>
      <c r="FP4" s="312"/>
      <c r="FQ4" s="312"/>
      <c r="FR4" s="312"/>
      <c r="FS4" s="312"/>
      <c r="FT4" s="312"/>
      <c r="FU4" s="312"/>
      <c r="FV4" s="312"/>
      <c r="FW4" s="312"/>
      <c r="FX4" s="312"/>
      <c r="FY4" s="312"/>
      <c r="FZ4" s="312"/>
      <c r="GA4" s="312"/>
      <c r="GB4" s="312"/>
      <c r="GC4" s="312"/>
      <c r="GD4" s="312"/>
      <c r="GE4" s="312"/>
      <c r="GF4" s="312"/>
      <c r="GG4" s="312"/>
      <c r="GH4" s="312"/>
      <c r="GI4" s="312"/>
      <c r="GJ4" s="312"/>
      <c r="GK4" s="312"/>
      <c r="GL4" s="312"/>
      <c r="GM4" s="312"/>
      <c r="GN4" s="312"/>
      <c r="GO4" s="312"/>
      <c r="GP4" s="312"/>
      <c r="GQ4" s="574" t="s">
        <v>1149</v>
      </c>
      <c r="GR4" s="574"/>
      <c r="GS4" s="574"/>
    </row>
    <row r="5" spans="1:201" ht="71.400000000000006" customHeight="1">
      <c r="A5" s="575" t="s">
        <v>187</v>
      </c>
      <c r="B5" s="576" t="s">
        <v>188</v>
      </c>
      <c r="C5" s="577" t="s">
        <v>860</v>
      </c>
      <c r="D5" s="578" t="s">
        <v>859</v>
      </c>
      <c r="E5" s="561" t="s">
        <v>1007</v>
      </c>
      <c r="F5" s="561" t="s">
        <v>1135</v>
      </c>
      <c r="G5" s="561" t="s">
        <v>440</v>
      </c>
      <c r="H5" s="561" t="s">
        <v>1136</v>
      </c>
      <c r="I5" s="561" t="s">
        <v>1137</v>
      </c>
      <c r="J5" s="561" t="s">
        <v>1138</v>
      </c>
      <c r="K5" s="561" t="s">
        <v>1006</v>
      </c>
      <c r="L5" s="561" t="s">
        <v>877</v>
      </c>
      <c r="M5" s="568" t="s">
        <v>1139</v>
      </c>
      <c r="N5" s="561" t="s">
        <v>1005</v>
      </c>
      <c r="O5" s="561" t="s">
        <v>1044</v>
      </c>
      <c r="P5" s="595" t="s">
        <v>1004</v>
      </c>
      <c r="Q5" s="598" t="s">
        <v>190</v>
      </c>
      <c r="R5" s="598"/>
      <c r="S5" s="562" t="s">
        <v>437</v>
      </c>
      <c r="T5" s="562" t="s">
        <v>191</v>
      </c>
      <c r="U5" s="562" t="s">
        <v>192</v>
      </c>
      <c r="V5" s="562" t="s">
        <v>193</v>
      </c>
      <c r="W5" s="563" t="s">
        <v>1003</v>
      </c>
      <c r="X5" s="558" t="s">
        <v>1000</v>
      </c>
      <c r="Y5" s="564" t="s">
        <v>688</v>
      </c>
      <c r="Z5" s="564" t="s">
        <v>689</v>
      </c>
      <c r="AA5" s="564" t="s">
        <v>441</v>
      </c>
      <c r="AB5" s="558" t="s">
        <v>876</v>
      </c>
      <c r="AC5" s="558" t="s">
        <v>893</v>
      </c>
      <c r="AD5" s="558" t="s">
        <v>1001</v>
      </c>
      <c r="AE5" s="558" t="s">
        <v>915</v>
      </c>
      <c r="AF5" s="559" t="s">
        <v>1002</v>
      </c>
      <c r="AG5" s="560" t="s">
        <v>995</v>
      </c>
      <c r="AH5" s="560"/>
      <c r="AI5" s="560"/>
      <c r="AJ5" s="560"/>
      <c r="AK5" s="560"/>
      <c r="AL5" s="560"/>
      <c r="AM5" s="560"/>
      <c r="AN5" s="554" t="s">
        <v>996</v>
      </c>
      <c r="AO5" s="554" t="s">
        <v>997</v>
      </c>
      <c r="AP5" s="554" t="s">
        <v>998</v>
      </c>
      <c r="AQ5" s="554" t="s">
        <v>999</v>
      </c>
      <c r="AR5" s="515" t="s">
        <v>1141</v>
      </c>
      <c r="AS5" s="515"/>
      <c r="AT5" s="515"/>
      <c r="AU5" s="515"/>
      <c r="AV5" s="515"/>
      <c r="AW5" s="515"/>
      <c r="AX5" s="557" t="s">
        <v>1140</v>
      </c>
      <c r="AY5" s="557"/>
      <c r="AZ5" s="557"/>
      <c r="BA5" s="557"/>
      <c r="BB5" s="557"/>
      <c r="BC5" s="510" t="s">
        <v>1142</v>
      </c>
      <c r="BD5" s="510"/>
      <c r="BE5" s="511" t="s">
        <v>1143</v>
      </c>
      <c r="BF5" s="511"/>
      <c r="BG5" s="511"/>
      <c r="BH5" s="511"/>
      <c r="BI5" s="512" t="s">
        <v>1014</v>
      </c>
      <c r="BJ5" s="512"/>
      <c r="BK5" s="512"/>
      <c r="BL5" s="512"/>
      <c r="BM5" s="512"/>
      <c r="BN5" s="513" t="s">
        <v>1012</v>
      </c>
      <c r="BO5" s="513"/>
      <c r="BP5" s="513"/>
      <c r="BQ5" s="513"/>
      <c r="BR5" s="513"/>
      <c r="BS5" s="512" t="s">
        <v>1013</v>
      </c>
      <c r="BT5" s="512"/>
      <c r="BU5" s="512"/>
      <c r="BV5" s="512"/>
      <c r="BW5" s="481" t="s">
        <v>1187</v>
      </c>
      <c r="BX5" s="481"/>
      <c r="BY5" s="481"/>
      <c r="BZ5" s="481"/>
      <c r="CA5" s="481"/>
      <c r="CB5" s="481"/>
      <c r="CC5" s="481"/>
      <c r="CD5" s="481"/>
      <c r="CE5" s="481"/>
      <c r="CF5" s="481"/>
      <c r="CG5" s="481"/>
      <c r="CH5" s="481"/>
      <c r="CI5" s="481"/>
      <c r="CJ5" s="481"/>
      <c r="CK5" s="481"/>
      <c r="CL5" s="526" t="s">
        <v>1011</v>
      </c>
      <c r="CM5" s="527"/>
      <c r="CN5" s="527"/>
      <c r="CO5" s="527"/>
      <c r="CP5" s="528"/>
      <c r="CQ5" s="529" t="s">
        <v>189</v>
      </c>
      <c r="CR5" s="530"/>
      <c r="CS5" s="530"/>
      <c r="CT5" s="530"/>
      <c r="CU5" s="530"/>
      <c r="CV5" s="530"/>
      <c r="CW5" s="530"/>
      <c r="CX5" s="530"/>
      <c r="CY5" s="530"/>
      <c r="CZ5" s="531"/>
      <c r="DA5" s="532" t="s">
        <v>196</v>
      </c>
      <c r="DB5" s="535" t="s">
        <v>197</v>
      </c>
      <c r="DC5" s="535" t="s">
        <v>451</v>
      </c>
      <c r="DD5" s="535" t="s">
        <v>198</v>
      </c>
      <c r="DE5" s="522" t="s">
        <v>199</v>
      </c>
      <c r="DF5" s="525" t="s">
        <v>974</v>
      </c>
      <c r="DG5" s="494" t="s">
        <v>970</v>
      </c>
      <c r="DH5" s="495"/>
      <c r="DI5" s="496"/>
      <c r="DJ5" s="494" t="s">
        <v>971</v>
      </c>
      <c r="DK5" s="496"/>
      <c r="DL5" s="497" t="s">
        <v>972</v>
      </c>
      <c r="DM5" s="498"/>
      <c r="DN5" s="499"/>
      <c r="DO5" s="497" t="s">
        <v>973</v>
      </c>
      <c r="DP5" s="498"/>
      <c r="DQ5" s="499"/>
      <c r="DR5" s="336" t="s">
        <v>200</v>
      </c>
      <c r="DS5" s="337"/>
      <c r="DT5" s="337"/>
      <c r="DU5" s="337"/>
      <c r="DV5" s="337"/>
      <c r="DW5" s="337"/>
      <c r="DX5" s="337"/>
      <c r="DY5" s="337"/>
      <c r="DZ5" s="337"/>
      <c r="EA5" s="337"/>
      <c r="EB5" s="338"/>
      <c r="EC5" s="339" t="s">
        <v>186</v>
      </c>
      <c r="ED5" s="340"/>
      <c r="EE5" s="340"/>
      <c r="EF5" s="340"/>
      <c r="EG5" s="340"/>
      <c r="EH5" s="340"/>
      <c r="EI5" s="340"/>
      <c r="EJ5" s="340"/>
      <c r="EK5" s="340"/>
      <c r="EL5" s="340"/>
      <c r="EM5" s="340"/>
      <c r="EN5" s="340"/>
      <c r="EO5" s="340"/>
      <c r="EP5" s="340"/>
      <c r="EQ5" s="340"/>
      <c r="ER5" s="340"/>
      <c r="ES5" s="340"/>
      <c r="ET5" s="341"/>
      <c r="EU5" s="342"/>
      <c r="EV5" s="343"/>
      <c r="EW5" s="344"/>
      <c r="EX5" s="308"/>
      <c r="EY5" s="309"/>
      <c r="EZ5" s="309"/>
      <c r="FA5" s="309"/>
      <c r="FB5" s="309"/>
      <c r="FC5" s="309"/>
      <c r="FD5" s="309"/>
      <c r="FE5" s="309"/>
      <c r="FF5" s="309"/>
      <c r="FG5" s="309"/>
      <c r="FH5" s="309"/>
      <c r="FI5" s="309"/>
      <c r="FJ5" s="309"/>
      <c r="FK5" s="309"/>
      <c r="FL5" s="309"/>
      <c r="FM5" s="310"/>
      <c r="FN5" s="314" t="s">
        <v>442</v>
      </c>
      <c r="FO5" s="315"/>
      <c r="FP5" s="315"/>
      <c r="FQ5" s="316"/>
      <c r="FR5" s="317" t="s">
        <v>443</v>
      </c>
      <c r="FS5" s="318"/>
      <c r="FT5" s="221" t="s">
        <v>194</v>
      </c>
      <c r="FU5" s="329" t="s">
        <v>687</v>
      </c>
      <c r="FV5" s="317" t="s">
        <v>444</v>
      </c>
      <c r="FW5" s="319"/>
      <c r="FX5" s="318"/>
      <c r="FY5" s="311" t="s">
        <v>445</v>
      </c>
      <c r="FZ5" s="312"/>
      <c r="GA5" s="312"/>
      <c r="GB5" s="312"/>
      <c r="GC5" s="313"/>
      <c r="GD5" s="317" t="s">
        <v>446</v>
      </c>
      <c r="GE5" s="319"/>
      <c r="GF5" s="319"/>
      <c r="GG5" s="319"/>
      <c r="GH5" s="319"/>
      <c r="GI5" s="318"/>
      <c r="GJ5" s="317" t="s">
        <v>686</v>
      </c>
      <c r="GK5" s="318"/>
      <c r="GL5" s="320" t="s">
        <v>447</v>
      </c>
      <c r="GM5" s="321"/>
      <c r="GN5" s="322" t="s">
        <v>448</v>
      </c>
      <c r="GO5" s="322" t="s">
        <v>449</v>
      </c>
      <c r="GP5" s="345" t="s">
        <v>450</v>
      </c>
      <c r="GQ5" s="492" t="s">
        <v>968</v>
      </c>
      <c r="GR5" s="493" t="s">
        <v>195</v>
      </c>
      <c r="GS5" s="493" t="s">
        <v>969</v>
      </c>
    </row>
    <row r="6" spans="1:201" ht="60.6" customHeight="1">
      <c r="A6" s="575"/>
      <c r="B6" s="576"/>
      <c r="C6" s="577"/>
      <c r="D6" s="578"/>
      <c r="E6" s="561"/>
      <c r="F6" s="561"/>
      <c r="G6" s="561"/>
      <c r="H6" s="561"/>
      <c r="I6" s="561"/>
      <c r="J6" s="561"/>
      <c r="K6" s="561"/>
      <c r="L6" s="561"/>
      <c r="M6" s="568"/>
      <c r="N6" s="561"/>
      <c r="O6" s="561"/>
      <c r="P6" s="596"/>
      <c r="Q6" s="569" t="s">
        <v>502</v>
      </c>
      <c r="R6" s="570" t="s">
        <v>304</v>
      </c>
      <c r="S6" s="562"/>
      <c r="T6" s="562"/>
      <c r="U6" s="562"/>
      <c r="V6" s="562"/>
      <c r="W6" s="563"/>
      <c r="X6" s="558"/>
      <c r="Y6" s="565"/>
      <c r="Z6" s="565"/>
      <c r="AA6" s="565"/>
      <c r="AB6" s="558"/>
      <c r="AC6" s="558"/>
      <c r="AD6" s="558"/>
      <c r="AE6" s="558"/>
      <c r="AF6" s="559"/>
      <c r="AG6" s="567" t="s">
        <v>212</v>
      </c>
      <c r="AH6" s="567" t="s">
        <v>213</v>
      </c>
      <c r="AI6" s="567" t="s">
        <v>214</v>
      </c>
      <c r="AJ6" s="561" t="s">
        <v>215</v>
      </c>
      <c r="AK6" s="561" t="s">
        <v>216</v>
      </c>
      <c r="AL6" s="561" t="s">
        <v>217</v>
      </c>
      <c r="AM6" s="561" t="s">
        <v>218</v>
      </c>
      <c r="AN6" s="555"/>
      <c r="AO6" s="555"/>
      <c r="AP6" s="555"/>
      <c r="AQ6" s="555"/>
      <c r="AR6" s="514" t="s">
        <v>219</v>
      </c>
      <c r="AS6" s="514" t="s">
        <v>220</v>
      </c>
      <c r="AT6" s="514" t="s">
        <v>221</v>
      </c>
      <c r="AU6" s="514" t="s">
        <v>222</v>
      </c>
      <c r="AV6" s="514" t="s">
        <v>223</v>
      </c>
      <c r="AW6" s="515" t="s">
        <v>224</v>
      </c>
      <c r="AX6" s="516" t="s">
        <v>990</v>
      </c>
      <c r="AY6" s="516" t="s">
        <v>991</v>
      </c>
      <c r="AZ6" s="517" t="s">
        <v>992</v>
      </c>
      <c r="BA6" s="518" t="s">
        <v>993</v>
      </c>
      <c r="BB6" s="516" t="s">
        <v>994</v>
      </c>
      <c r="BC6" s="510"/>
      <c r="BD6" s="510"/>
      <c r="BE6" s="511"/>
      <c r="BF6" s="511"/>
      <c r="BG6" s="511"/>
      <c r="BH6" s="511"/>
      <c r="BI6" s="519" t="s">
        <v>983</v>
      </c>
      <c r="BJ6" s="485" t="s">
        <v>168</v>
      </c>
      <c r="BK6" s="485" t="s">
        <v>169</v>
      </c>
      <c r="BL6" s="485" t="s">
        <v>982</v>
      </c>
      <c r="BM6" s="519" t="s">
        <v>1052</v>
      </c>
      <c r="BN6" s="482" t="s">
        <v>170</v>
      </c>
      <c r="BO6" s="483" t="s">
        <v>171</v>
      </c>
      <c r="BP6" s="483" t="s">
        <v>979</v>
      </c>
      <c r="BQ6" s="484" t="s">
        <v>172</v>
      </c>
      <c r="BR6" s="482" t="s">
        <v>174</v>
      </c>
      <c r="BS6" s="485" t="s">
        <v>980</v>
      </c>
      <c r="BT6" s="485" t="s">
        <v>175</v>
      </c>
      <c r="BU6" s="485" t="s">
        <v>173</v>
      </c>
      <c r="BV6" s="485" t="s">
        <v>981</v>
      </c>
      <c r="BW6" s="486" t="s">
        <v>1144</v>
      </c>
      <c r="BX6" s="487"/>
      <c r="BY6" s="490" t="s">
        <v>1188</v>
      </c>
      <c r="BZ6" s="486" t="s">
        <v>1145</v>
      </c>
      <c r="CA6" s="487"/>
      <c r="CB6" s="490" t="s">
        <v>1051</v>
      </c>
      <c r="CC6" s="486" t="s">
        <v>1146</v>
      </c>
      <c r="CD6" s="487"/>
      <c r="CE6" s="490" t="s">
        <v>1147</v>
      </c>
      <c r="CF6" s="490" t="s">
        <v>1148</v>
      </c>
      <c r="CG6" s="490" t="s">
        <v>978</v>
      </c>
      <c r="CH6" s="486" t="s">
        <v>1050</v>
      </c>
      <c r="CI6" s="487"/>
      <c r="CJ6" s="486" t="s">
        <v>1049</v>
      </c>
      <c r="CK6" s="487"/>
      <c r="CL6" s="542" t="s">
        <v>975</v>
      </c>
      <c r="CM6" s="544" t="s">
        <v>976</v>
      </c>
      <c r="CN6" s="546" t="s">
        <v>977</v>
      </c>
      <c r="CO6" s="536" t="s">
        <v>201</v>
      </c>
      <c r="CP6" s="538" t="s">
        <v>303</v>
      </c>
      <c r="CQ6" s="540" t="s">
        <v>202</v>
      </c>
      <c r="CR6" s="540" t="s">
        <v>203</v>
      </c>
      <c r="CS6" s="550" t="s">
        <v>204</v>
      </c>
      <c r="CT6" s="550" t="s">
        <v>205</v>
      </c>
      <c r="CU6" s="550" t="s">
        <v>206</v>
      </c>
      <c r="CV6" s="550" t="s">
        <v>207</v>
      </c>
      <c r="CW6" s="550" t="s">
        <v>208</v>
      </c>
      <c r="CX6" s="552" t="s">
        <v>209</v>
      </c>
      <c r="CY6" s="548" t="s">
        <v>210</v>
      </c>
      <c r="CZ6" s="550" t="s">
        <v>211</v>
      </c>
      <c r="DA6" s="533"/>
      <c r="DB6" s="535"/>
      <c r="DC6" s="535"/>
      <c r="DD6" s="535"/>
      <c r="DE6" s="523"/>
      <c r="DF6" s="525"/>
      <c r="DG6" s="500" t="s">
        <v>225</v>
      </c>
      <c r="DH6" s="508" t="s">
        <v>226</v>
      </c>
      <c r="DI6" s="508" t="s">
        <v>227</v>
      </c>
      <c r="DJ6" s="500" t="s">
        <v>228</v>
      </c>
      <c r="DK6" s="500" t="s">
        <v>229</v>
      </c>
      <c r="DL6" s="502" t="s">
        <v>230</v>
      </c>
      <c r="DM6" s="504" t="s">
        <v>231</v>
      </c>
      <c r="DN6" s="506" t="s">
        <v>232</v>
      </c>
      <c r="DO6" s="506" t="s">
        <v>233</v>
      </c>
      <c r="DP6" s="506" t="s">
        <v>234</v>
      </c>
      <c r="DQ6" s="506" t="s">
        <v>235</v>
      </c>
      <c r="DR6" s="476" t="s">
        <v>305</v>
      </c>
      <c r="DS6" s="476" t="s">
        <v>236</v>
      </c>
      <c r="DT6" s="476" t="s">
        <v>237</v>
      </c>
      <c r="DU6" s="476" t="s">
        <v>306</v>
      </c>
      <c r="DV6" s="476" t="s">
        <v>238</v>
      </c>
      <c r="DW6" s="476" t="s">
        <v>239</v>
      </c>
      <c r="DX6" s="476" t="s">
        <v>240</v>
      </c>
      <c r="DY6" s="478" t="s">
        <v>241</v>
      </c>
      <c r="DZ6" s="478" t="s">
        <v>242</v>
      </c>
      <c r="EA6" s="478" t="s">
        <v>243</v>
      </c>
      <c r="EB6" s="478" t="s">
        <v>244</v>
      </c>
      <c r="EC6" s="480" t="s">
        <v>245</v>
      </c>
      <c r="ED6" s="472" t="s">
        <v>246</v>
      </c>
      <c r="EE6" s="472" t="s">
        <v>247</v>
      </c>
      <c r="EF6" s="472" t="s">
        <v>248</v>
      </c>
      <c r="EG6" s="472" t="s">
        <v>249</v>
      </c>
      <c r="EH6" s="472" t="s">
        <v>250</v>
      </c>
      <c r="EI6" s="472" t="s">
        <v>251</v>
      </c>
      <c r="EJ6" s="472" t="s">
        <v>252</v>
      </c>
      <c r="EK6" s="472" t="s">
        <v>253</v>
      </c>
      <c r="EL6" s="472" t="s">
        <v>254</v>
      </c>
      <c r="EM6" s="472" t="s">
        <v>255</v>
      </c>
      <c r="EN6" s="472" t="s">
        <v>256</v>
      </c>
      <c r="EO6" s="472" t="s">
        <v>257</v>
      </c>
      <c r="EP6" s="472" t="s">
        <v>258</v>
      </c>
      <c r="EQ6" s="472" t="s">
        <v>259</v>
      </c>
      <c r="ER6" s="472" t="s">
        <v>260</v>
      </c>
      <c r="ES6" s="472" t="s">
        <v>261</v>
      </c>
      <c r="ET6" s="473" t="s">
        <v>262</v>
      </c>
      <c r="EU6" s="474" t="s">
        <v>966</v>
      </c>
      <c r="EV6" s="475" t="s">
        <v>166</v>
      </c>
      <c r="EW6" s="475" t="s">
        <v>167</v>
      </c>
      <c r="EX6" s="469" t="s">
        <v>452</v>
      </c>
      <c r="EY6" s="471" t="s">
        <v>453</v>
      </c>
      <c r="EZ6" s="469" t="s">
        <v>454</v>
      </c>
      <c r="FA6" s="469" t="s">
        <v>455</v>
      </c>
      <c r="FB6" s="469" t="s">
        <v>456</v>
      </c>
      <c r="FC6" s="469" t="s">
        <v>457</v>
      </c>
      <c r="FD6" s="469" t="s">
        <v>458</v>
      </c>
      <c r="FE6" s="469" t="s">
        <v>459</v>
      </c>
      <c r="FF6" s="469" t="s">
        <v>460</v>
      </c>
      <c r="FG6" s="469" t="s">
        <v>461</v>
      </c>
      <c r="FH6" s="469" t="s">
        <v>462</v>
      </c>
      <c r="FI6" s="470" t="s">
        <v>487</v>
      </c>
      <c r="FJ6" s="467" t="s">
        <v>488</v>
      </c>
      <c r="FK6" s="467" t="s">
        <v>489</v>
      </c>
      <c r="FL6" s="468" t="s">
        <v>490</v>
      </c>
      <c r="FM6" s="468" t="s">
        <v>491</v>
      </c>
      <c r="FN6" s="462" t="s">
        <v>463</v>
      </c>
      <c r="FO6" s="462" t="s">
        <v>464</v>
      </c>
      <c r="FP6" s="462" t="s">
        <v>465</v>
      </c>
      <c r="FQ6" s="462" t="s">
        <v>466</v>
      </c>
      <c r="FR6" s="463" t="s">
        <v>467</v>
      </c>
      <c r="FS6" s="463" t="s">
        <v>468</v>
      </c>
      <c r="FT6" s="463" t="s">
        <v>492</v>
      </c>
      <c r="FU6" s="330"/>
      <c r="FV6" s="327" t="s">
        <v>469</v>
      </c>
      <c r="FW6" s="327" t="s">
        <v>470</v>
      </c>
      <c r="FX6" s="327" t="s">
        <v>471</v>
      </c>
      <c r="FY6" s="325" t="s">
        <v>472</v>
      </c>
      <c r="FZ6" s="322" t="s">
        <v>473</v>
      </c>
      <c r="GA6" s="325" t="s">
        <v>474</v>
      </c>
      <c r="GB6" s="322" t="s">
        <v>475</v>
      </c>
      <c r="GC6" s="322" t="s">
        <v>476</v>
      </c>
      <c r="GD6" s="221"/>
      <c r="GE6" s="221"/>
      <c r="GF6" s="221"/>
      <c r="GG6" s="221"/>
      <c r="GH6" s="221"/>
      <c r="GI6" s="221"/>
      <c r="GJ6" s="396"/>
      <c r="GK6" s="221"/>
      <c r="GL6" s="221"/>
      <c r="GM6" s="223"/>
      <c r="GN6" s="323"/>
      <c r="GO6" s="323"/>
      <c r="GP6" s="346"/>
      <c r="GQ6" s="492"/>
      <c r="GR6" s="493"/>
      <c r="GS6" s="493"/>
    </row>
    <row r="7" spans="1:201" ht="87.6" customHeight="1">
      <c r="A7" s="575"/>
      <c r="B7" s="576"/>
      <c r="C7" s="577"/>
      <c r="D7" s="578"/>
      <c r="E7" s="561"/>
      <c r="F7" s="561"/>
      <c r="G7" s="561"/>
      <c r="H7" s="561"/>
      <c r="I7" s="561"/>
      <c r="J7" s="561"/>
      <c r="K7" s="561"/>
      <c r="L7" s="561"/>
      <c r="M7" s="568"/>
      <c r="N7" s="561"/>
      <c r="O7" s="561"/>
      <c r="P7" s="597"/>
      <c r="Q7" s="569"/>
      <c r="R7" s="570"/>
      <c r="S7" s="562"/>
      <c r="T7" s="562"/>
      <c r="U7" s="562"/>
      <c r="V7" s="562"/>
      <c r="W7" s="563"/>
      <c r="X7" s="558"/>
      <c r="Y7" s="566"/>
      <c r="Z7" s="566"/>
      <c r="AA7" s="566"/>
      <c r="AB7" s="558"/>
      <c r="AC7" s="558"/>
      <c r="AD7" s="558"/>
      <c r="AE7" s="558"/>
      <c r="AF7" s="559"/>
      <c r="AG7" s="567"/>
      <c r="AH7" s="567"/>
      <c r="AI7" s="567"/>
      <c r="AJ7" s="561"/>
      <c r="AK7" s="561"/>
      <c r="AL7" s="561"/>
      <c r="AM7" s="561"/>
      <c r="AN7" s="556"/>
      <c r="AO7" s="556"/>
      <c r="AP7" s="556"/>
      <c r="AQ7" s="556"/>
      <c r="AR7" s="514"/>
      <c r="AS7" s="514"/>
      <c r="AT7" s="514"/>
      <c r="AU7" s="514"/>
      <c r="AV7" s="514"/>
      <c r="AW7" s="515"/>
      <c r="AX7" s="516"/>
      <c r="AY7" s="516"/>
      <c r="AZ7" s="517"/>
      <c r="BA7" s="518"/>
      <c r="BB7" s="516"/>
      <c r="BC7" s="351" t="s">
        <v>984</v>
      </c>
      <c r="BD7" s="351" t="s">
        <v>985</v>
      </c>
      <c r="BE7" s="352" t="s">
        <v>986</v>
      </c>
      <c r="BF7" s="352" t="s">
        <v>987</v>
      </c>
      <c r="BG7" s="352" t="s">
        <v>988</v>
      </c>
      <c r="BH7" s="352" t="s">
        <v>989</v>
      </c>
      <c r="BI7" s="520"/>
      <c r="BJ7" s="485"/>
      <c r="BK7" s="485"/>
      <c r="BL7" s="485"/>
      <c r="BM7" s="521"/>
      <c r="BN7" s="482"/>
      <c r="BO7" s="483"/>
      <c r="BP7" s="483"/>
      <c r="BQ7" s="484"/>
      <c r="BR7" s="482"/>
      <c r="BS7" s="485"/>
      <c r="BT7" s="485"/>
      <c r="BU7" s="485"/>
      <c r="BV7" s="485"/>
      <c r="BW7" s="488"/>
      <c r="BX7" s="489"/>
      <c r="BY7" s="491"/>
      <c r="BZ7" s="488"/>
      <c r="CA7" s="489"/>
      <c r="CB7" s="491"/>
      <c r="CC7" s="488"/>
      <c r="CD7" s="489"/>
      <c r="CE7" s="491"/>
      <c r="CF7" s="491"/>
      <c r="CG7" s="491"/>
      <c r="CH7" s="488"/>
      <c r="CI7" s="489"/>
      <c r="CJ7" s="488"/>
      <c r="CK7" s="489"/>
      <c r="CL7" s="543"/>
      <c r="CM7" s="545"/>
      <c r="CN7" s="547"/>
      <c r="CO7" s="537"/>
      <c r="CP7" s="539"/>
      <c r="CQ7" s="541"/>
      <c r="CR7" s="541"/>
      <c r="CS7" s="551"/>
      <c r="CT7" s="551"/>
      <c r="CU7" s="551"/>
      <c r="CV7" s="551"/>
      <c r="CW7" s="551"/>
      <c r="CX7" s="553"/>
      <c r="CY7" s="549"/>
      <c r="CZ7" s="551"/>
      <c r="DA7" s="534"/>
      <c r="DB7" s="535"/>
      <c r="DC7" s="535"/>
      <c r="DD7" s="535"/>
      <c r="DE7" s="524"/>
      <c r="DF7" s="525"/>
      <c r="DG7" s="501"/>
      <c r="DH7" s="509"/>
      <c r="DI7" s="509"/>
      <c r="DJ7" s="501"/>
      <c r="DK7" s="501"/>
      <c r="DL7" s="503"/>
      <c r="DM7" s="505"/>
      <c r="DN7" s="507"/>
      <c r="DO7" s="507"/>
      <c r="DP7" s="507"/>
      <c r="DQ7" s="507"/>
      <c r="DR7" s="477"/>
      <c r="DS7" s="477"/>
      <c r="DT7" s="477"/>
      <c r="DU7" s="477"/>
      <c r="DV7" s="477"/>
      <c r="DW7" s="477"/>
      <c r="DX7" s="477"/>
      <c r="DY7" s="479"/>
      <c r="DZ7" s="479"/>
      <c r="EA7" s="479"/>
      <c r="EB7" s="479"/>
      <c r="EC7" s="480"/>
      <c r="ED7" s="472"/>
      <c r="EE7" s="472"/>
      <c r="EF7" s="472"/>
      <c r="EG7" s="472"/>
      <c r="EH7" s="472"/>
      <c r="EI7" s="472"/>
      <c r="EJ7" s="472"/>
      <c r="EK7" s="472"/>
      <c r="EL7" s="472"/>
      <c r="EM7" s="472"/>
      <c r="EN7" s="472"/>
      <c r="EO7" s="472"/>
      <c r="EP7" s="472"/>
      <c r="EQ7" s="472"/>
      <c r="ER7" s="472"/>
      <c r="ES7" s="472"/>
      <c r="ET7" s="473"/>
      <c r="EU7" s="474"/>
      <c r="EV7" s="475"/>
      <c r="EW7" s="475"/>
      <c r="EX7" s="469"/>
      <c r="EY7" s="471"/>
      <c r="EZ7" s="469"/>
      <c r="FA7" s="469"/>
      <c r="FB7" s="469"/>
      <c r="FC7" s="469"/>
      <c r="FD7" s="469"/>
      <c r="FE7" s="469"/>
      <c r="FF7" s="469"/>
      <c r="FG7" s="469"/>
      <c r="FH7" s="469"/>
      <c r="FI7" s="470"/>
      <c r="FJ7" s="467"/>
      <c r="FK7" s="467"/>
      <c r="FL7" s="468"/>
      <c r="FM7" s="468"/>
      <c r="FN7" s="462"/>
      <c r="FO7" s="462"/>
      <c r="FP7" s="462"/>
      <c r="FQ7" s="462"/>
      <c r="FR7" s="463"/>
      <c r="FS7" s="463"/>
      <c r="FT7" s="463"/>
      <c r="FU7" s="331"/>
      <c r="FV7" s="328"/>
      <c r="FW7" s="328"/>
      <c r="FX7" s="328"/>
      <c r="FY7" s="326"/>
      <c r="FZ7" s="324"/>
      <c r="GA7" s="326"/>
      <c r="GB7" s="324"/>
      <c r="GC7" s="324"/>
      <c r="GD7" s="224" t="s">
        <v>477</v>
      </c>
      <c r="GE7" s="224" t="s">
        <v>478</v>
      </c>
      <c r="GF7" s="224" t="s">
        <v>479</v>
      </c>
      <c r="GG7" s="221" t="s">
        <v>480</v>
      </c>
      <c r="GH7" s="225" t="s">
        <v>481</v>
      </c>
      <c r="GI7" s="221" t="s">
        <v>482</v>
      </c>
      <c r="GJ7" s="396" t="s">
        <v>483</v>
      </c>
      <c r="GK7" s="396" t="s">
        <v>484</v>
      </c>
      <c r="GL7" s="226" t="s">
        <v>485</v>
      </c>
      <c r="GM7" s="226" t="s">
        <v>486</v>
      </c>
      <c r="GN7" s="324"/>
      <c r="GO7" s="324"/>
      <c r="GP7" s="347"/>
      <c r="GQ7" s="492"/>
      <c r="GR7" s="493"/>
      <c r="GS7" s="493"/>
    </row>
    <row r="8" spans="1:201" s="271" customFormat="1" ht="192.6" customHeight="1">
      <c r="A8" s="397" t="s">
        <v>1201</v>
      </c>
      <c r="B8" s="238" t="str">
        <f>'步驟1. 先填【114-1申請總表】第8列之B欄至CN欄'!B8</f>
        <v>臺中市</v>
      </c>
      <c r="C8" s="238" t="str">
        <f>'步驟1. 先填【114-1申請總表】第8列之B欄至CN欄'!C8</f>
        <v>臺中市立臺中女子高級中等學校</v>
      </c>
      <c r="D8" s="238" t="str">
        <f>'步驟1. 先填【114-1申請總表】第8列之B欄至CN欄'!D8</f>
        <v>1</v>
      </c>
      <c r="E8" s="238" t="str">
        <f>'步驟1. 先填【114-1申請總表】第8列之B欄至CN欄'!E8</f>
        <v>大學部</v>
      </c>
      <c r="F8" s="238" t="str">
        <f>'步驟1. 先填【114-1申請總表】第8列之B欄至CN欄'!F8</f>
        <v>舊生</v>
      </c>
      <c r="G8" s="238" t="str">
        <f>'步驟1. 先填【114-1申請總表】第8列之B欄至CN欄'!G8</f>
        <v>許大明</v>
      </c>
      <c r="H8" s="238" t="str">
        <f>'步驟1. 先填【114-1申請總表】第8列之B欄至CN欄'!H8</f>
        <v>英文系</v>
      </c>
      <c r="I8" s="238" t="str">
        <f>'步驟1. 先填【114-1申請總表】第8列之B欄至CN欄'!I8</f>
        <v>1</v>
      </c>
      <c r="J8" s="238" t="str">
        <f>'步驟1. 先填【114-1申請總表】第8列之B欄至CN欄'!J8</f>
        <v>甲</v>
      </c>
      <c r="K8" s="238" t="str">
        <f>'步驟1. 先填【114-1申請總表】第8列之B欄至CN欄'!K8</f>
        <v>123456</v>
      </c>
      <c r="L8" s="238" t="str">
        <f>'步驟1. 先填【114-1申請總表】第8列之B欄至CN欄'!L8</f>
        <v>T123456789</v>
      </c>
      <c r="M8" s="238">
        <f>'步驟1. 先填【114-1申請總表】第8列之B欄至CN欄'!M8</f>
        <v>36526</v>
      </c>
      <c r="N8" s="238" t="str">
        <f>'步驟1. 先填【114-1申請總表】第8列之B欄至CN欄'!N8</f>
        <v>低收入戶子女</v>
      </c>
      <c r="O8" s="238" t="str">
        <f>'步驟1. 先填【114-1申請總表】第8列之B欄至CN欄'!O8</f>
        <v>XX縣XX鄉XX村XX鄰XX路XX號XX樓</v>
      </c>
      <c r="P8" s="238" t="str">
        <f>'步驟1. 先填【114-1申請總表】第8列之B欄至CN欄'!P8</f>
        <v>1.助學獎學金</v>
      </c>
      <c r="Q8" s="238" t="str">
        <f>'步驟1. 先填【114-1申請總表】第8列之B欄至CN欄'!Q8</f>
        <v>1：租屋</v>
      </c>
      <c r="R8" s="238">
        <f>'步驟1. 先填【114-1申請總表】第8列之B欄至CN欄'!R8</f>
        <v>10000</v>
      </c>
      <c r="S8" s="238" t="str">
        <f>'步驟1. 先填【114-1申請總表】第8列之B欄至CN欄'!S8</f>
        <v>M</v>
      </c>
      <c r="T8" s="238" t="str">
        <f>'步驟1. 先填【114-1申請總表】第8列之B欄至CN欄'!T8</f>
        <v>英文</v>
      </c>
      <c r="U8" s="238" t="str">
        <f>'步驟1. 先填【114-1申請總表】第8列之B欄至CN欄'!U8</f>
        <v>畫畫</v>
      </c>
      <c r="V8" s="238" t="str">
        <f>'步驟1. 先填【114-1申請總表】第8列之B欄至CN欄'!V8</f>
        <v>辯論社</v>
      </c>
      <c r="W8" s="238" t="str">
        <f>'步驟1. 先填【114-1申請總表】第8列之B欄至CN欄'!W8</f>
        <v>123@gmail.com</v>
      </c>
      <c r="X8" s="238" t="str">
        <f>'步驟1. 先填【114-1申請總表】第8列之B欄至CN欄'!X8</f>
        <v>0932123456</v>
      </c>
      <c r="Y8" s="238" t="str">
        <f>'步驟1. 先填【114-1申請總表】第8列之B欄至CN欄'!Y8</f>
        <v>AA</v>
      </c>
      <c r="Z8" s="238" t="str">
        <f>'步驟1. 先填【114-1申請總表】第8列之B欄至CN欄'!Z8</f>
        <v>Peter</v>
      </c>
      <c r="AA8" s="238" t="str">
        <f>'步驟1. 先填【114-1申請總表】第8列之B欄至CN欄'!AA8</f>
        <v>breeze</v>
      </c>
      <c r="AB8" s="238" t="str">
        <f>'步驟1. 先填【114-1申請總表】第8列之B欄至CN欄'!AB8</f>
        <v>許一二</v>
      </c>
      <c r="AC8" s="238" t="str">
        <f>'步驟1. 先填【114-1申請總表】第8列之B欄至CN欄'!AC8</f>
        <v>T987654321</v>
      </c>
      <c r="AD8" s="238" t="str">
        <f>'步驟1. 先填【114-1申請總表】第8列之B欄至CN欄'!AD8</f>
        <v>0966123456</v>
      </c>
      <c r="AE8" s="238" t="str">
        <f>'步驟1. 先填【114-1申請總表】第8列之B欄至CN欄'!AE8</f>
        <v>02-12345678</v>
      </c>
      <c r="AF8" s="238" t="str">
        <f>'步驟1. 先填【114-1申請總表】第8列之B欄至CN欄'!AF8</f>
        <v>無打工</v>
      </c>
      <c r="AG8" s="238" t="str">
        <f>'步驟1. 先填【114-1申請總表】第8列之B欄至CN欄'!AG8</f>
        <v>AA</v>
      </c>
      <c r="AH8" s="238" t="str">
        <f>'步驟1. 先填【114-1申請總表】第8列之B欄至CN欄'!AH8</f>
        <v>BB</v>
      </c>
      <c r="AI8" s="238">
        <f>'步驟1. 先填【114-1申請總表】第8列之B欄至CN欄'!AI8</f>
        <v>1000</v>
      </c>
      <c r="AJ8" s="238" t="str">
        <f>'步驟1. 先填【114-1申請總表】第8列之B欄至CN欄'!AJ8</f>
        <v>1學期</v>
      </c>
      <c r="AK8" s="238" t="str">
        <f>'步驟1. 先填【114-1申請總表】第8列之B欄至CN欄'!AK8</f>
        <v>2024/9/1</v>
      </c>
      <c r="AL8" s="238" t="str">
        <f>'步驟1. 先填【114-1申請總表】第8列之B欄至CN欄'!AL8</f>
        <v>2025/1/1</v>
      </c>
      <c r="AM8" s="238" t="str">
        <f>'步驟1. 先填【114-1申請總表】第8列之B欄至CN欄'!AM8</f>
        <v>AAA</v>
      </c>
      <c r="AN8" s="238" t="str">
        <f>'步驟1. 先填【114-1申請總表】第8列之B欄至CN欄'!AN8</f>
        <v>家中單親，監護人無法工作，亦沒有提供學生本人生活費的能力。</v>
      </c>
      <c r="AO8" s="238" t="str">
        <f>'步驟1. 先填【114-1申請總表】第8列之B欄至CN欄'!AO8</f>
        <v>熱心助人，認真向學。</v>
      </c>
      <c r="AP8" s="238" t="str">
        <f>'步驟1. 先填【114-1申請總表】第8列之B欄至CN欄'!AP8</f>
        <v>AAA</v>
      </c>
      <c r="AQ8" s="238" t="str">
        <f>'步驟1. 先填【114-1申請總表】第8列之B欄至CN欄'!AQ8</f>
        <v>113/12/1上過媒體採訪</v>
      </c>
      <c r="AR8" s="238" t="str">
        <f>'步驟1. 先填【114-1申請總表】第8列之B欄至CN欄'!AR8</f>
        <v>1</v>
      </c>
      <c r="AS8" s="238">
        <f>'步驟1. 先填【114-1申請總表】第8列之B欄至CN欄'!AS8</f>
        <v>1</v>
      </c>
      <c r="AT8" s="238">
        <f>'步驟1. 先填【114-1申請總表】第8列之B欄至CN欄'!AT8</f>
        <v>1</v>
      </c>
      <c r="AU8" s="238">
        <f>'步驟1. 先填【114-1申請總表】第8列之B欄至CN欄'!AU8</f>
        <v>0</v>
      </c>
      <c r="AV8" s="238">
        <f>'步驟1. 先填【114-1申請總表】第8列之B欄至CN欄'!AV8</f>
        <v>0</v>
      </c>
      <c r="AW8" s="238">
        <f>'步驟1. 先填【114-1申請總表】第8列之B欄至CN欄'!AW8</f>
        <v>0</v>
      </c>
      <c r="AX8" s="238" t="str">
        <f>'步驟1. 先填【114-1申請總表】第8列之B欄至CN欄'!AX8</f>
        <v>企業財務報表</v>
      </c>
      <c r="AY8" s="238">
        <f>'步驟1. 先填【114-1申請總表】第8列之B欄至CN欄'!AY8</f>
        <v>96</v>
      </c>
      <c r="AZ8" s="238" t="str">
        <f>'步驟1. 先填【114-1申請總表】第8列之B欄至CN欄'!AZ8</f>
        <v>中國傳統文獻概論</v>
      </c>
      <c r="BA8" s="238">
        <f>'步驟1. 先填【114-1申請總表】第8列之B欄至CN欄'!BA8</f>
        <v>85</v>
      </c>
      <c r="BB8" s="238">
        <f>'步驟1. 先填【114-1申請總表】第8列之B欄至CN欄'!BB8</f>
        <v>86</v>
      </c>
      <c r="BC8" s="238" t="str">
        <f>'步驟1. 先填【114-1申請總表】第8列之B欄至CN欄'!BC8</f>
        <v>全國性/個人代表/第1名</v>
      </c>
      <c r="BD8" s="238" t="str">
        <f>'步驟1. 先填【114-1申請總表】第8列之B欄至CN欄'!BD8</f>
        <v>舞蹈</v>
      </c>
      <c r="BE8" s="238" t="str">
        <f>'步驟1. 先填【114-1申請總表】第8列之B欄至CN欄'!BE8</f>
        <v>食品衛生</v>
      </c>
      <c r="BF8" s="238" t="str">
        <f>'步驟1. 先填【114-1申請總表】第8列之B欄至CN欄'!BF8</f>
        <v>123456</v>
      </c>
      <c r="BG8" s="238" t="str">
        <f>'步驟1. 先填【114-1申請總表】第8列之B欄至CN欄'!BG8</f>
        <v>乙級</v>
      </c>
      <c r="BH8" s="238" t="str">
        <f>'步驟1. 先填【114-1申請總表】第8列之B欄至CN欄'!BH8</f>
        <v>111/12/31</v>
      </c>
      <c r="BI8" s="238">
        <f>'步驟1. 先填【114-1申請總表】第8列之B欄至CN欄'!BI8</f>
        <v>0</v>
      </c>
      <c r="BJ8" s="238">
        <f>'步驟1. 先填【114-1申請總表】第8列之B欄至CN欄'!BJ8</f>
        <v>0</v>
      </c>
      <c r="BK8" s="238">
        <f>'步驟1. 先填【114-1申請總表】第8列之B欄至CN欄'!BK8</f>
        <v>0</v>
      </c>
      <c r="BL8" s="238">
        <f>'步驟1. 先填【114-1申請總表】第8列之B欄至CN欄'!BL8</f>
        <v>0</v>
      </c>
      <c r="BM8" s="238">
        <f>'步驟1. 先填【114-1申請總表】第8列之B欄至CN欄'!BM8</f>
        <v>0</v>
      </c>
      <c r="BN8" s="238">
        <f>'步驟1. 先填【114-1申請總表】第8列之B欄至CN欄'!BN8</f>
        <v>0</v>
      </c>
      <c r="BO8" s="238">
        <f>'步驟1. 先填【114-1申請總表】第8列之B欄至CN欄'!BO8</f>
        <v>0</v>
      </c>
      <c r="BP8" s="238">
        <f>'步驟1. 先填【114-1申請總表】第8列之B欄至CN欄'!BP8</f>
        <v>0</v>
      </c>
      <c r="BQ8" s="238">
        <f>'步驟1. 先填【114-1申請總表】第8列之B欄至CN欄'!BQ8</f>
        <v>0</v>
      </c>
      <c r="BR8" s="238">
        <f>'步驟1. 先填【114-1申請總表】第8列之B欄至CN欄'!BR8</f>
        <v>0</v>
      </c>
      <c r="BS8" s="238">
        <f>'步驟1. 先填【114-1申請總表】第8列之B欄至CN欄'!BS8</f>
        <v>0</v>
      </c>
      <c r="BT8" s="238">
        <f>'步驟1. 先填【114-1申請總表】第8列之B欄至CN欄'!BT8</f>
        <v>0</v>
      </c>
      <c r="BU8" s="238">
        <f>'步驟1. 先填【114-1申請總表】第8列之B欄至CN欄'!BU8</f>
        <v>0</v>
      </c>
      <c r="BV8" s="238">
        <f>'步驟1. 先填【114-1申請總表】第8列之B欄至CN欄'!BV8</f>
        <v>0</v>
      </c>
      <c r="BW8" s="238" t="str">
        <f>'步驟1. 先填【114-1申請總表】第8列之B欄至CN欄'!BW8</f>
        <v xml:space="preserve">學科:
</v>
      </c>
      <c r="BX8" s="238" t="str">
        <f>'步驟1. 先填【114-1申請總表】第8列之B欄至CN欄'!BX8</f>
        <v xml:space="preserve">題型:
</v>
      </c>
      <c r="BY8" s="238">
        <f>'步驟1. 先填【114-1申請總表】第8列之B欄至CN欄'!BY8</f>
        <v>0</v>
      </c>
      <c r="BZ8" s="238" t="str">
        <f>'步驟1. 先填【114-1申請總表】第8列之B欄至CN欄'!BZ8</f>
        <v xml:space="preserve">學科:
</v>
      </c>
      <c r="CA8" s="238" t="str">
        <f>'步驟1. 先填【114-1申請總表】第8列之B欄至CN欄'!CA8</f>
        <v xml:space="preserve">題型:
</v>
      </c>
      <c r="CB8" s="238">
        <f>'步驟1. 先填【114-1申請總表】第8列之B欄至CN欄'!CB8</f>
        <v>0</v>
      </c>
      <c r="CC8" s="238" t="str">
        <f>'步驟1. 先填【114-1申請總表】第8列之B欄至CN欄'!CC8</f>
        <v>有無參加:</v>
      </c>
      <c r="CD8" s="238" t="str">
        <f>'步驟1. 先填【114-1申請總表】第8列之B欄至CN欄'!CD8</f>
        <v xml:space="preserve">社團或活動:
</v>
      </c>
      <c r="CE8" s="238">
        <f>'步驟1. 先填【114-1申請總表】第8列之B欄至CN欄'!CE8</f>
        <v>0</v>
      </c>
      <c r="CF8" s="238">
        <f>'步驟1. 先填【114-1申請總表】第8列之B欄至CN欄'!CF8</f>
        <v>0</v>
      </c>
      <c r="CG8" s="238">
        <f>'步驟1. 先填【114-1申請總表】第8列之B欄至CN欄'!CG8</f>
        <v>0</v>
      </c>
      <c r="CH8" s="238" t="str">
        <f>'步驟1. 先填【114-1申請總表】第8列之B欄至CN欄'!CH8</f>
        <v xml:space="preserve">無達到學習目標之原因:
</v>
      </c>
      <c r="CI8" s="238" t="str">
        <f>'步驟1. 先填【114-1申請總表】第8列之B欄至CN欄'!CI8</f>
        <v xml:space="preserve">改善方法:
</v>
      </c>
      <c r="CJ8" s="238" t="str">
        <f>'步驟1. 先填【114-1申請總表】第8列之B欄至CN欄'!CJ8</f>
        <v xml:space="preserve">最喜歡的課後休閒活動:
</v>
      </c>
      <c r="CK8" s="238" t="str">
        <f>'步驟1. 先填【114-1申請總表】第8列之B欄至CN欄'!CK8</f>
        <v xml:space="preserve">收穫:
</v>
      </c>
      <c r="CL8" s="238" t="str">
        <f>'步驟1. 先填【114-1申請總表】第8列之B欄至CN欄'!CL8</f>
        <v>郵政存簿</v>
      </c>
      <c r="CM8" s="238" t="str">
        <f>'步驟1. 先填【114-1申請總表】第8列之B欄至CN欄'!CM8</f>
        <v>大同郵局</v>
      </c>
      <c r="CN8" s="238" t="str">
        <f>'步驟1. 先填【114-1申請總表】第8列之B欄至CN欄'!CN8</f>
        <v>12345678912345</v>
      </c>
      <c r="CO8" s="244" t="str">
        <f>'步驟1. 先填【114-1申請總表】第8列之B欄至CN欄'!CO8</f>
        <v>許大明</v>
      </c>
      <c r="CP8" s="244" t="str">
        <f>'步驟1. 先填【114-1申請總表】第8列之B欄至CN欄'!CP8</f>
        <v>7000021</v>
      </c>
      <c r="CQ8" s="244">
        <f>'步驟1. 先填【114-1申請總表】第8列之B欄至CN欄'!CQ8</f>
        <v>25000</v>
      </c>
      <c r="CR8" s="244">
        <f>'步驟1. 先填【114-1申請總表】第8列之B欄至CN欄'!CR8</f>
        <v>0</v>
      </c>
      <c r="CS8" s="244">
        <f>'步驟1. 先填【114-1申請總表】第8列之B欄至CN欄'!CS8</f>
        <v>0</v>
      </c>
      <c r="CT8" s="244">
        <f>'步驟1. 先填【114-1申請總表】第8列之B欄至CN欄'!CT8</f>
        <v>0</v>
      </c>
      <c r="CU8" s="244">
        <f>'步驟1. 先填【114-1申請總表】第8列之B欄至CN欄'!CU8</f>
        <v>9000</v>
      </c>
      <c r="CV8" s="244">
        <f>'步驟1. 先填【114-1申請總表】第8列之B欄至CN欄'!CV8</f>
        <v>0</v>
      </c>
      <c r="CW8" s="244">
        <f>'步驟1. 先填【114-1申請總表】第8列之B欄至CN欄'!CW8</f>
        <v>0</v>
      </c>
      <c r="CX8" s="244">
        <f>'步驟1. 先填【114-1申請總表】第8列之B欄至CN欄'!CX8</f>
        <v>0</v>
      </c>
      <c r="CY8" s="244">
        <f>'步驟1. 先填【114-1申請總表】第8列之B欄至CN欄'!CY8</f>
        <v>0</v>
      </c>
      <c r="CZ8" s="244">
        <f>'步驟1. 先填【114-1申請總表】第8列之B欄至CN欄'!CZ8</f>
        <v>34000</v>
      </c>
      <c r="DA8" s="244">
        <f>'步驟1. 先填【114-1申請總表】第8列之B欄至CN欄'!DA8</f>
        <v>0</v>
      </c>
      <c r="DB8" s="244">
        <f>'步驟1. 先填【114-1申請總表】第8列之B欄至CN欄'!DB8</f>
        <v>0</v>
      </c>
      <c r="DC8" s="244">
        <f>'步驟1. 先填【114-1申請總表】第8列之B欄至CN欄'!DC8</f>
        <v>0</v>
      </c>
      <c r="DD8" s="244">
        <f>'步驟1. 先填【114-1申請總表】第8列之B欄至CN欄'!DD8</f>
        <v>0</v>
      </c>
      <c r="DE8" s="244">
        <f>'步驟1. 先填【114-1申請總表】第8列之B欄至CN欄'!DE8</f>
        <v>0</v>
      </c>
      <c r="DF8" s="244">
        <f>'步驟1. 先填【114-1申請總表】第8列之B欄至CN欄'!DF8</f>
        <v>1</v>
      </c>
      <c r="DG8" s="244">
        <f>'步驟1. 先填【114-1申請總表】第8列之B欄至CN欄'!DG8</f>
        <v>0</v>
      </c>
      <c r="DH8" s="244">
        <f>'步驟1. 先填【114-1申請總表】第8列之B欄至CN欄'!DH8</f>
        <v>0</v>
      </c>
      <c r="DI8" s="244">
        <f>'步驟1. 先填【114-1申請總表】第8列之B欄至CN欄'!DI8</f>
        <v>0</v>
      </c>
      <c r="DJ8" s="244">
        <f>'步驟1. 先填【114-1申請總表】第8列之B欄至CN欄'!DJ8</f>
        <v>0</v>
      </c>
      <c r="DK8" s="244">
        <f>'步驟1. 先填【114-1申請總表】第8列之B欄至CN欄'!DK8</f>
        <v>0</v>
      </c>
      <c r="DL8" s="244">
        <f>'步驟1. 先填【114-1申請總表】第8列之B欄至CN欄'!DL8</f>
        <v>0</v>
      </c>
      <c r="DM8" s="244">
        <f>'步驟1. 先填【114-1申請總表】第8列之B欄至CN欄'!DM8</f>
        <v>0</v>
      </c>
      <c r="DN8" s="244">
        <f>'步驟1. 先填【114-1申請總表】第8列之B欄至CN欄'!DN8</f>
        <v>0</v>
      </c>
      <c r="DO8" s="267" t="str">
        <f t="shared" ref="DO8:DO57" si="0">CHOOSE(IF(N8="",1,IF(OR(N8="低收入戶子女", N8="特殊境遇家庭之子女", N8="中低收入身障學生或身障人士子女", N8="弱勢家庭兒少", N8="中低收入戶子女"),2,IF(OR(N8="弱勢家庭身障學生或身障人士子女", N8="弱勢家庭子女"),3,4))),"身份空白","符合標準",IF(DF8="","全家總人口數未輸入",IF(DG8="","薪資所得未輸入",IF(DI8="","其他所得未輸入",IF(DL8/12/DF8&gt;15366, "平均每人每月所得超過標準值"&amp; INT(DL8/12/DF8)-15366&amp; "元","符合標準")))),"身份別輸入錯誤")</f>
        <v>符合標準</v>
      </c>
      <c r="DP8" s="267" t="str">
        <f t="shared" ref="DP8:DP57" si="1">CHOOSE(IF(N8="",1,IF(OR(N8="低收入戶子女",N8="特殊境遇家庭之子女",N8="中低收入身障學生或身障人士子女",N8="弱勢家庭兒少",N8="中低收入戶子女"),2,IF(OR(N8="弱勢家庭身障學生或身障人士子女", N8="弱勢家庭子女"),3,4))),"身份空白","符合標準",IF(DF8="","全家總人口數未輸入",IF(DH8="","利息所得未輸入",IF(DJ8="","投資未輸入",IF(DM8/DF8&gt;112500, "平均每人動產標準金額超過標準值"&amp; INT(DM8/DF8)-112500&amp; "元","符合標準")))),"身份別輸入錯誤")</f>
        <v>符合標準</v>
      </c>
      <c r="DQ8" s="267" t="str">
        <f t="shared" ref="DQ8:DQ57" si="2">CHOOSE(IF(N8="",1,IF(OR(N8="低收入戶子女",N8="特殊境遇家庭之子女",N8="中低收入身障學生或身障人士子女",N8="弱勢家庭兒少",N8="中低收入戶子女"),2,IF(OR(N8="弱勢家庭身障學生或身障人士子女", N8="弱勢家庭子女"),3,4))),"身份空白","符合標準",IF(DK8="","不動產未輸入",IF(DK8&gt;6500000, "全家人口不動產總值超過標準值"&amp;DK8-6500000&amp; "元","符合標準")),"身份別輸入錯誤")</f>
        <v>符合標準</v>
      </c>
      <c r="DR8" s="268">
        <v>0</v>
      </c>
      <c r="DS8" s="268"/>
      <c r="DT8" s="268"/>
      <c r="DU8" s="268"/>
      <c r="DV8" s="268"/>
      <c r="DW8" s="268"/>
      <c r="DX8" s="268"/>
      <c r="DY8" s="268"/>
      <c r="DZ8" s="268"/>
      <c r="EA8" s="268"/>
      <c r="EB8" s="268">
        <f>SUM(DR8:EA8)</f>
        <v>0</v>
      </c>
      <c r="EC8" s="268"/>
      <c r="ED8" s="268"/>
      <c r="EE8" s="268"/>
      <c r="EF8" s="268"/>
      <c r="EG8" s="268"/>
      <c r="EH8" s="268"/>
      <c r="EI8" s="268"/>
      <c r="EJ8" s="268"/>
      <c r="EK8" s="268"/>
      <c r="EL8" s="268"/>
      <c r="EM8" s="268"/>
      <c r="EN8" s="268"/>
      <c r="EO8" s="268"/>
      <c r="EP8" s="268"/>
      <c r="EQ8" s="268"/>
      <c r="ER8" s="268"/>
      <c r="ES8" s="268"/>
      <c r="ET8" s="268"/>
      <c r="EU8" s="259"/>
      <c r="EV8" s="259"/>
      <c r="EW8" s="259"/>
      <c r="EX8" s="258" t="str">
        <f t="shared" ref="EX8:EX57" si="3">IF(E8="","","已提交")</f>
        <v>已提交</v>
      </c>
      <c r="EY8" s="258" t="str">
        <f t="shared" ref="EY8:EY57" si="4">IF(E8="","","已提交")</f>
        <v>已提交</v>
      </c>
      <c r="EZ8" s="258" t="str">
        <f t="shared" ref="EZ8:EZ57" si="5">IF(E8="","","已提交")</f>
        <v>已提交</v>
      </c>
      <c r="FA8" s="259" t="str">
        <f t="shared" ref="FA8:FA57" si="6">IF(N8="","",IF(OR(N8="特殊境遇家庭之子女",N8="中低收入身障學生或身障人士子女",N8="中低收入戶子女",N8="弱勢家庭兒少",N8="弱勢家庭身障學生或身障人士子女",N8="弱勢家庭子女",),"無須提交","已提交"))</f>
        <v>已提交</v>
      </c>
      <c r="FB8" s="259" t="str">
        <f t="shared" ref="FB8:FB57" si="7">IF(N8="","",IF(OR(N8="低收入戶子女",N8="中低收入身障學生或身障人士子女",N8="中低收入戶子女",N8="弱勢家庭兒少",N8="弱勢家庭身障學生或身障人士子女",N8= "弱勢家庭子女"), "無須提交", "已提交"))</f>
        <v>無須提交</v>
      </c>
      <c r="FC8" s="259" t="str">
        <f t="shared" ref="FC8:FC57" si="8">IF(N8="","",IF(OR(N8="低收入戶子女",N8="特殊境遇家庭之子女",N8="弱勢家庭兒少",N8="弱勢家庭身障學生或身障人士子女",N8= "弱勢家庭子女"), "無須提交", "已提交"))</f>
        <v>無須提交</v>
      </c>
      <c r="FD8" s="259" t="str">
        <f t="shared" ref="FD8:FD57" si="9">IF(N8="","",IF(OR(N8="低收入戶子女",N8="特殊境遇家庭之子女",N8="中低收入戶子女",N8="弱勢家庭兒少",N8="弱勢家庭身障學生或身障人士子女",N8="弱勢家庭子女"), "無須提交", "已提交"))</f>
        <v>無須提交</v>
      </c>
      <c r="FE8" s="259" t="str">
        <f t="shared" ref="FE8:FE57" si="10">IF(N8="","",IF(OR(N8="低收入戶子女",N8="特殊境遇家庭之子女",N8="中低收入戶子女",N8="弱勢家庭兒少",N8= "弱勢家庭子女"), "無須提交", "已提交"))</f>
        <v>無須提交</v>
      </c>
      <c r="FF8" s="259" t="str">
        <f t="shared" ref="FF8:FF57" si="11">IF(N8="","",IF(OR(N8="低收入戶子女",N8="特殊境遇家庭之子女",N8="中低收入身障學生或身障人士子女",N8="中低收入戶子女",N8="弱勢家庭身障學生或身障人士子女",N8= "弱勢家庭子女"), "無須提交", "已提交"))</f>
        <v>無須提交</v>
      </c>
      <c r="FG8" s="259" t="str">
        <f t="shared" ref="FG8:FG57" si="12">IF(N8="","",IF(OR(N8="低收入戶子女",N8="特殊境遇家庭之子女",N8="中低收入身障學生或身障人士子女",N8="中低收入戶子女",N8="弱勢家庭兒少"), "無須提交", "已提交"))</f>
        <v>無須提交</v>
      </c>
      <c r="FH8" s="259" t="str">
        <f t="shared" ref="FH8:FH57" si="13">IF(N8="","",IF(OR(N8="低收入戶子女",N8="特殊境遇家庭之子女",N8="中低收入身障學生或身障人士子女",N8="中低收入戶子女",N8="弱勢家庭兒少"), "無須提交", "已提交"))</f>
        <v>無須提交</v>
      </c>
      <c r="FI8" s="258" t="str">
        <f t="shared" ref="FI8:FI57" si="14">IF(E8="","",IF(OR(E8="國小部",E8="國中部"),"無須提交","已提交"))</f>
        <v>已提交</v>
      </c>
      <c r="FJ8" s="260" t="str">
        <f t="shared" ref="FJ8:FJ57" si="15">IF(E8="","",IF(OR(E8="國小部",E8="國中部"),"無須提交","已提交"))</f>
        <v>已提交</v>
      </c>
      <c r="FK8" s="259" t="str">
        <f t="shared" ref="FK8:FK57" si="16">IF(E8="","",IF(OR(E8="國小部",E8="國中部"),"無須提交","已提交"))</f>
        <v>已提交</v>
      </c>
      <c r="FL8" s="259" t="str">
        <f t="shared" ref="FL8:FL57" si="17">IF(E8="","",IF(E8="國小部","無須提交","已提交"))</f>
        <v>已提交</v>
      </c>
      <c r="FM8" s="259" t="str">
        <f t="shared" ref="FM8:FM59" si="18">IF(E8="","","已提交")</f>
        <v>已提交</v>
      </c>
      <c r="FN8" s="259"/>
      <c r="FO8" s="259"/>
      <c r="FP8" s="259"/>
      <c r="FQ8" s="259"/>
      <c r="FR8" s="259"/>
      <c r="FS8" s="259"/>
      <c r="FT8" s="259"/>
      <c r="FU8" s="259"/>
      <c r="FV8" s="259" t="str">
        <f t="shared" ref="FV8:FV57" si="19">IF(OR(E8="國小部",E8="國中部",), "已提交", "")</f>
        <v/>
      </c>
      <c r="FW8" s="259" t="str">
        <f t="shared" ref="FW8:FW57" si="20">IF(OR(E8="國小部",E8="國中部",), "已提交", "")</f>
        <v/>
      </c>
      <c r="FX8" s="259" t="str">
        <f t="shared" ref="FX8:FX57" si="21">IF(OR(E8="國小部",E8="國中部",), "已提交", "")</f>
        <v/>
      </c>
      <c r="FY8" s="259"/>
      <c r="FZ8" s="259"/>
      <c r="GA8" s="259"/>
      <c r="GB8" s="259"/>
      <c r="GC8" s="259"/>
      <c r="GD8" s="259"/>
      <c r="GE8" s="259"/>
      <c r="GF8" s="259"/>
      <c r="GG8" s="259"/>
      <c r="GH8" s="259"/>
      <c r="GI8" s="259"/>
      <c r="GJ8" s="259"/>
      <c r="GK8" s="259"/>
      <c r="GL8" s="259"/>
      <c r="GM8" s="259"/>
      <c r="GN8" s="259"/>
      <c r="GO8" s="259" t="s">
        <v>263</v>
      </c>
      <c r="GP8" s="259"/>
      <c r="GQ8" s="259"/>
      <c r="GR8" s="259"/>
      <c r="GS8" s="259"/>
    </row>
    <row r="9" spans="1:201" s="271" customFormat="1" ht="79.5" customHeight="1">
      <c r="A9" s="287" t="s">
        <v>1202</v>
      </c>
      <c r="B9" s="238">
        <f>'步驟1. 先填【114-1申請總表】第8列之B欄至CN欄'!B9</f>
        <v>0</v>
      </c>
      <c r="C9" s="238">
        <f>'步驟1. 先填【114-1申請總表】第8列之B欄至CN欄'!C9</f>
        <v>0</v>
      </c>
      <c r="D9" s="238" t="str">
        <f>'步驟1. 先填【114-1申請總表】第8列之B欄至CN欄'!D9</f>
        <v>2</v>
      </c>
      <c r="E9" s="238">
        <f>'步驟1. 先填【114-1申請總表】第8列之B欄至CN欄'!E9</f>
        <v>0</v>
      </c>
      <c r="F9" s="238">
        <f>'步驟1. 先填【114-1申請總表】第8列之B欄至CN欄'!F9</f>
        <v>0</v>
      </c>
      <c r="G9" s="238">
        <f>'步驟1. 先填【114-1申請總表】第8列之B欄至CN欄'!G9</f>
        <v>0</v>
      </c>
      <c r="H9" s="238">
        <f>'步驟1. 先填【114-1申請總表】第8列之B欄至CN欄'!H9</f>
        <v>0</v>
      </c>
      <c r="I9" s="238">
        <f>'步驟1. 先填【114-1申請總表】第8列之B欄至CN欄'!I9</f>
        <v>0</v>
      </c>
      <c r="J9" s="238">
        <f>'步驟1. 先填【114-1申請總表】第8列之B欄至CN欄'!J9</f>
        <v>0</v>
      </c>
      <c r="K9" s="238">
        <f>'步驟1. 先填【114-1申請總表】第8列之B欄至CN欄'!K9</f>
        <v>0</v>
      </c>
      <c r="L9" s="238">
        <f>'步驟1. 先填【114-1申請總表】第8列之B欄至CN欄'!L9</f>
        <v>0</v>
      </c>
      <c r="M9" s="238">
        <f>'步驟1. 先填【114-1申請總表】第8列之B欄至CN欄'!M9</f>
        <v>0</v>
      </c>
      <c r="N9" s="238">
        <f>'步驟1. 先填【114-1申請總表】第8列之B欄至CN欄'!N9</f>
        <v>0</v>
      </c>
      <c r="O9" s="238" t="str">
        <f>'步驟1. 先填【114-1申請總表】第8列之B欄至CN欄'!O9</f>
        <v>XX縣XX鄉XX村XX鄰XX路XX號XX樓</v>
      </c>
      <c r="P9" s="238" t="str">
        <f>'步驟1. 先填【114-1申請總表】第8列之B欄至CN欄'!P9</f>
        <v>1.助學獎學金</v>
      </c>
      <c r="Q9" s="238">
        <f>'步驟1. 先填【114-1申請總表】第8列之B欄至CN欄'!Q9</f>
        <v>0</v>
      </c>
      <c r="R9" s="238">
        <f>'步驟1. 先填【114-1申請總表】第8列之B欄至CN欄'!R9</f>
        <v>0</v>
      </c>
      <c r="S9" s="238">
        <f>'步驟1. 先填【114-1申請總表】第8列之B欄至CN欄'!S9</f>
        <v>0</v>
      </c>
      <c r="T9" s="238">
        <f>'步驟1. 先填【114-1申請總表】第8列之B欄至CN欄'!T9</f>
        <v>0</v>
      </c>
      <c r="U9" s="238">
        <f>'步驟1. 先填【114-1申請總表】第8列之B欄至CN欄'!U9</f>
        <v>0</v>
      </c>
      <c r="V9" s="238">
        <f>'步驟1. 先填【114-1申請總表】第8列之B欄至CN欄'!V9</f>
        <v>0</v>
      </c>
      <c r="W9" s="238">
        <f>'步驟1. 先填【114-1申請總表】第8列之B欄至CN欄'!W9</f>
        <v>0</v>
      </c>
      <c r="X9" s="238">
        <f>'步驟1. 先填【114-1申請總表】第8列之B欄至CN欄'!X9</f>
        <v>0</v>
      </c>
      <c r="Y9" s="238">
        <f>'步驟1. 先填【114-1申請總表】第8列之B欄至CN欄'!Y9</f>
        <v>0</v>
      </c>
      <c r="Z9" s="238">
        <f>'步驟1. 先填【114-1申請總表】第8列之B欄至CN欄'!Z9</f>
        <v>0</v>
      </c>
      <c r="AA9" s="238">
        <f>'步驟1. 先填【114-1申請總表】第8列之B欄至CN欄'!AA9</f>
        <v>0</v>
      </c>
      <c r="AB9" s="238">
        <f>'步驟1. 先填【114-1申請總表】第8列之B欄至CN欄'!AB9</f>
        <v>0</v>
      </c>
      <c r="AC9" s="238">
        <f>'步驟1. 先填【114-1申請總表】第8列之B欄至CN欄'!AC9</f>
        <v>0</v>
      </c>
      <c r="AD9" s="238">
        <f>'步驟1. 先填【114-1申請總表】第8列之B欄至CN欄'!AD9</f>
        <v>0</v>
      </c>
      <c r="AE9" s="238">
        <f>'步驟1. 先填【114-1申請總表】第8列之B欄至CN欄'!AE9</f>
        <v>0</v>
      </c>
      <c r="AF9" s="238">
        <f>'步驟1. 先填【114-1申請總表】第8列之B欄至CN欄'!AF9</f>
        <v>0</v>
      </c>
      <c r="AG9" s="238">
        <f>'步驟1. 先填【114-1申請總表】第8列之B欄至CN欄'!AG9</f>
        <v>0</v>
      </c>
      <c r="AH9" s="238">
        <f>'步驟1. 先填【114-1申請總表】第8列之B欄至CN欄'!AH9</f>
        <v>0</v>
      </c>
      <c r="AI9" s="238">
        <f>'步驟1. 先填【114-1申請總表】第8列之B欄至CN欄'!AI9</f>
        <v>0</v>
      </c>
      <c r="AJ9" s="238">
        <f>'步驟1. 先填【114-1申請總表】第8列之B欄至CN欄'!AJ9</f>
        <v>0</v>
      </c>
      <c r="AK9" s="238">
        <f>'步驟1. 先填【114-1申請總表】第8列之B欄至CN欄'!AK9</f>
        <v>0</v>
      </c>
      <c r="AL9" s="238">
        <f>'步驟1. 先填【114-1申請總表】第8列之B欄至CN欄'!AL9</f>
        <v>0</v>
      </c>
      <c r="AM9" s="238">
        <f>'步驟1. 先填【114-1申請總表】第8列之B欄至CN欄'!AM9</f>
        <v>0</v>
      </c>
      <c r="AN9" s="238">
        <f>'步驟1. 先填【114-1申請總表】第8列之B欄至CN欄'!AN9</f>
        <v>0</v>
      </c>
      <c r="AO9" s="238">
        <f>'步驟1. 先填【114-1申請總表】第8列之B欄至CN欄'!AO9</f>
        <v>0</v>
      </c>
      <c r="AP9" s="238">
        <f>'步驟1. 先填【114-1申請總表】第8列之B欄至CN欄'!AP9</f>
        <v>0</v>
      </c>
      <c r="AQ9" s="238">
        <f>'步驟1. 先填【114-1申請總表】第8列之B欄至CN欄'!AQ9</f>
        <v>0</v>
      </c>
      <c r="AR9" s="238">
        <f>'步驟1. 先填【114-1申請總表】第8列之B欄至CN欄'!AR9</f>
        <v>0</v>
      </c>
      <c r="AS9" s="238">
        <f>'步驟1. 先填【114-1申請總表】第8列之B欄至CN欄'!AS9</f>
        <v>0</v>
      </c>
      <c r="AT9" s="238">
        <f>'步驟1. 先填【114-1申請總表】第8列之B欄至CN欄'!AT9</f>
        <v>0</v>
      </c>
      <c r="AU9" s="238">
        <f>'步驟1. 先填【114-1申請總表】第8列之B欄至CN欄'!AU9</f>
        <v>0</v>
      </c>
      <c r="AV9" s="238">
        <f>'步驟1. 先填【114-1申請總表】第8列之B欄至CN欄'!AV9</f>
        <v>0</v>
      </c>
      <c r="AW9" s="238">
        <f>'步驟1. 先填【114-1申請總表】第8列之B欄至CN欄'!AW9</f>
        <v>0</v>
      </c>
      <c r="AX9" s="238">
        <f>'步驟1. 先填【114-1申請總表】第8列之B欄至CN欄'!AX9</f>
        <v>0</v>
      </c>
      <c r="AY9" s="238">
        <f>'步驟1. 先填【114-1申請總表】第8列之B欄至CN欄'!AY9</f>
        <v>0</v>
      </c>
      <c r="AZ9" s="238">
        <f>'步驟1. 先填【114-1申請總表】第8列之B欄至CN欄'!AZ9</f>
        <v>0</v>
      </c>
      <c r="BA9" s="238">
        <f>'步驟1. 先填【114-1申請總表】第8列之B欄至CN欄'!BA9</f>
        <v>0</v>
      </c>
      <c r="BB9" s="238">
        <f>'步驟1. 先填【114-1申請總表】第8列之B欄至CN欄'!BB9</f>
        <v>0</v>
      </c>
      <c r="BC9" s="238">
        <f>'步驟1. 先填【114-1申請總表】第8列之B欄至CN欄'!BC9</f>
        <v>0</v>
      </c>
      <c r="BD9" s="238">
        <f>'步驟1. 先填【114-1申請總表】第8列之B欄至CN欄'!BD9</f>
        <v>0</v>
      </c>
      <c r="BE9" s="238">
        <f>'步驟1. 先填【114-1申請總表】第8列之B欄至CN欄'!BE9</f>
        <v>0</v>
      </c>
      <c r="BF9" s="238">
        <f>'步驟1. 先填【114-1申請總表】第8列之B欄至CN欄'!BF9</f>
        <v>0</v>
      </c>
      <c r="BG9" s="238">
        <f>'步驟1. 先填【114-1申請總表】第8列之B欄至CN欄'!BG9</f>
        <v>0</v>
      </c>
      <c r="BH9" s="238">
        <f>'步驟1. 先填【114-1申請總表】第8列之B欄至CN欄'!BH9</f>
        <v>0</v>
      </c>
      <c r="BI9" s="238">
        <f>'步驟1. 先填【114-1申請總表】第8列之B欄至CN欄'!BI9</f>
        <v>0</v>
      </c>
      <c r="BJ9" s="238">
        <f>'步驟1. 先填【114-1申請總表】第8列之B欄至CN欄'!BJ9</f>
        <v>0</v>
      </c>
      <c r="BK9" s="238">
        <f>'步驟1. 先填【114-1申請總表】第8列之B欄至CN欄'!BK9</f>
        <v>0</v>
      </c>
      <c r="BL9" s="238">
        <f>'步驟1. 先填【114-1申請總表】第8列之B欄至CN欄'!BL9</f>
        <v>0</v>
      </c>
      <c r="BM9" s="238">
        <f>'步驟1. 先填【114-1申請總表】第8列之B欄至CN欄'!BM9</f>
        <v>0</v>
      </c>
      <c r="BN9" s="238">
        <f>'步驟1. 先填【114-1申請總表】第8列之B欄至CN欄'!BN9</f>
        <v>0</v>
      </c>
      <c r="BO9" s="238">
        <f>'步驟1. 先填【114-1申請總表】第8列之B欄至CN欄'!BO9</f>
        <v>0</v>
      </c>
      <c r="BP9" s="238">
        <f>'步驟1. 先填【114-1申請總表】第8列之B欄至CN欄'!BP9</f>
        <v>0</v>
      </c>
      <c r="BQ9" s="238">
        <f>'步驟1. 先填【114-1申請總表】第8列之B欄至CN欄'!BQ9</f>
        <v>0</v>
      </c>
      <c r="BR9" s="238">
        <f>'步驟1. 先填【114-1申請總表】第8列之B欄至CN欄'!BR9</f>
        <v>0</v>
      </c>
      <c r="BS9" s="238">
        <f>'步驟1. 先填【114-1申請總表】第8列之B欄至CN欄'!BS9</f>
        <v>0</v>
      </c>
      <c r="BT9" s="238">
        <f>'步驟1. 先填【114-1申請總表】第8列之B欄至CN欄'!BT9</f>
        <v>0</v>
      </c>
      <c r="BU9" s="238">
        <f>'步驟1. 先填【114-1申請總表】第8列之B欄至CN欄'!BU9</f>
        <v>0</v>
      </c>
      <c r="BV9" s="238">
        <f>'步驟1. 先填【114-1申請總表】第8列之B欄至CN欄'!BV9</f>
        <v>0</v>
      </c>
      <c r="BW9" s="238" t="str">
        <f>'步驟1. 先填【114-1申請總表】第8列之B欄至CN欄'!BW9</f>
        <v xml:space="preserve">學科:
</v>
      </c>
      <c r="BX9" s="238" t="str">
        <f>'步驟1. 先填【114-1申請總表】第8列之B欄至CN欄'!BX9</f>
        <v xml:space="preserve">題型:
</v>
      </c>
      <c r="BY9" s="238">
        <f>'步驟1. 先填【114-1申請總表】第8列之B欄至CN欄'!BY9</f>
        <v>0</v>
      </c>
      <c r="BZ9" s="238" t="str">
        <f>'步驟1. 先填【114-1申請總表】第8列之B欄至CN欄'!BZ9</f>
        <v xml:space="preserve">學科:
</v>
      </c>
      <c r="CA9" s="238" t="str">
        <f>'步驟1. 先填【114-1申請總表】第8列之B欄至CN欄'!CA9</f>
        <v xml:space="preserve">題型:
</v>
      </c>
      <c r="CB9" s="238">
        <f>'步驟1. 先填【114-1申請總表】第8列之B欄至CN欄'!CB9</f>
        <v>0</v>
      </c>
      <c r="CC9" s="238" t="str">
        <f>'步驟1. 先填【114-1申請總表】第8列之B欄至CN欄'!CC9</f>
        <v>有無參加:</v>
      </c>
      <c r="CD9" s="238" t="str">
        <f>'步驟1. 先填【114-1申請總表】第8列之B欄至CN欄'!CD9</f>
        <v xml:space="preserve">社團或活動:
</v>
      </c>
      <c r="CE9" s="238">
        <f>'步驟1. 先填【114-1申請總表】第8列之B欄至CN欄'!CE9</f>
        <v>0</v>
      </c>
      <c r="CF9" s="238">
        <f>'步驟1. 先填【114-1申請總表】第8列之B欄至CN欄'!CF9</f>
        <v>0</v>
      </c>
      <c r="CG9" s="238">
        <f>'步驟1. 先填【114-1申請總表】第8列之B欄至CN欄'!CG9</f>
        <v>0</v>
      </c>
      <c r="CH9" s="238" t="str">
        <f>'步驟1. 先填【114-1申請總表】第8列之B欄至CN欄'!CH9</f>
        <v xml:space="preserve">無達到學習目標之原因:
</v>
      </c>
      <c r="CI9" s="238" t="str">
        <f>'步驟1. 先填【114-1申請總表】第8列之B欄至CN欄'!CI9</f>
        <v xml:space="preserve">改善方法:
</v>
      </c>
      <c r="CJ9" s="238" t="str">
        <f>'步驟1. 先填【114-1申請總表】第8列之B欄至CN欄'!CJ9</f>
        <v xml:space="preserve">最喜歡的課後休閒活動:
</v>
      </c>
      <c r="CK9" s="238" t="str">
        <f>'步驟1. 先填【114-1申請總表】第8列之B欄至CN欄'!CK9</f>
        <v xml:space="preserve">收穫:
</v>
      </c>
      <c r="CL9" s="238">
        <f>'步驟1. 先填【114-1申請總表】第8列之B欄至CN欄'!CL9</f>
        <v>0</v>
      </c>
      <c r="CM9" s="238">
        <f>'步驟1. 先填【114-1申請總表】第8列之B欄至CN欄'!CM9</f>
        <v>0</v>
      </c>
      <c r="CN9" s="238">
        <f>'步驟1. 先填【114-1申請總表】第8列之B欄至CN欄'!CN9</f>
        <v>0</v>
      </c>
      <c r="CO9" s="244">
        <f>'步驟1. 先填【114-1申請總表】第8列之B欄至CN欄'!CO9</f>
        <v>0</v>
      </c>
      <c r="CP9" s="244" t="str">
        <f>'步驟1. 先填【114-1申請總表】第8列之B欄至CN欄'!CP9</f>
        <v>7000021</v>
      </c>
      <c r="CQ9" s="244" t="str">
        <f>'步驟1. 先填【114-1申請總表】第8列之B欄至CN欄'!CQ9</f>
        <v/>
      </c>
      <c r="CR9" s="244" t="str">
        <f>'步驟1. 先填【114-1申請總表】第8列之B欄至CN欄'!CR9</f>
        <v/>
      </c>
      <c r="CS9" s="244">
        <f>'步驟1. 先填【114-1申請總表】第8列之B欄至CN欄'!CS9</f>
        <v>0</v>
      </c>
      <c r="CT9" s="244" t="str">
        <f>'步驟1. 先填【114-1申請總表】第8列之B欄至CN欄'!CT9</f>
        <v/>
      </c>
      <c r="CU9" s="244" t="str">
        <f>'步驟1. 先填【114-1申請總表】第8列之B欄至CN欄'!CU9</f>
        <v/>
      </c>
      <c r="CV9" s="244" t="str">
        <f>'步驟1. 先填【114-1申請總表】第8列之B欄至CN欄'!CV9</f>
        <v/>
      </c>
      <c r="CW9" s="244" t="str">
        <f>'步驟1. 先填【114-1申請總表】第8列之B欄至CN欄'!CW9</f>
        <v/>
      </c>
      <c r="CX9" s="244" t="str">
        <f>'步驟1. 先填【114-1申請總表】第8列之B欄至CN欄'!CX9</f>
        <v/>
      </c>
      <c r="CY9" s="244" t="str">
        <f>'步驟1. 先填【114-1申請總表】第8列之B欄至CN欄'!CY9</f>
        <v/>
      </c>
      <c r="CZ9" s="244" t="str">
        <f>'步驟1. 先填【114-1申請總表】第8列之B欄至CN欄'!CZ9</f>
        <v/>
      </c>
      <c r="DA9" s="244">
        <f>'步驟1. 先填【114-1申請總表】第8列之B欄至CN欄'!DA9</f>
        <v>0</v>
      </c>
      <c r="DB9" s="244">
        <f>'步驟1. 先填【114-1申請總表】第8列之B欄至CN欄'!DB9</f>
        <v>0</v>
      </c>
      <c r="DC9" s="244">
        <f>'步驟1. 先填【114-1申請總表】第8列之B欄至CN欄'!DC9</f>
        <v>0</v>
      </c>
      <c r="DD9" s="244">
        <f>'步驟1. 先填【114-1申請總表】第8列之B欄至CN欄'!DD9</f>
        <v>0</v>
      </c>
      <c r="DE9" s="244">
        <f>'步驟1. 先填【114-1申請總表】第8列之B欄至CN欄'!DE9</f>
        <v>0</v>
      </c>
      <c r="DF9" s="244">
        <f>'步驟1. 先填【114-1申請總表】第8列之B欄至CN欄'!DF9</f>
        <v>1</v>
      </c>
      <c r="DG9" s="244">
        <f>'步驟1. 先填【114-1申請總表】第8列之B欄至CN欄'!DG9</f>
        <v>0</v>
      </c>
      <c r="DH9" s="244">
        <f>'步驟1. 先填【114-1申請總表】第8列之B欄至CN欄'!DH9</f>
        <v>0</v>
      </c>
      <c r="DI9" s="244">
        <f>'步驟1. 先填【114-1申請總表】第8列之B欄至CN欄'!DI9</f>
        <v>0</v>
      </c>
      <c r="DJ9" s="244">
        <f>'步驟1. 先填【114-1申請總表】第8列之B欄至CN欄'!DJ9</f>
        <v>0</v>
      </c>
      <c r="DK9" s="244">
        <f>'步驟1. 先填【114-1申請總表】第8列之B欄至CN欄'!DK9</f>
        <v>0</v>
      </c>
      <c r="DL9" s="244">
        <f>'步驟1. 先填【114-1申請總表】第8列之B欄至CN欄'!DL9</f>
        <v>0</v>
      </c>
      <c r="DM9" s="244">
        <f>'步驟1. 先填【114-1申請總表】第8列之B欄至CN欄'!DM9</f>
        <v>0</v>
      </c>
      <c r="DN9" s="244">
        <f>'步驟1. 先填【114-1申請總表】第8列之B欄至CN欄'!DN9</f>
        <v>0</v>
      </c>
      <c r="DO9" s="267" t="str">
        <f t="shared" si="0"/>
        <v>身份別輸入錯誤</v>
      </c>
      <c r="DP9" s="267" t="str">
        <f t="shared" si="1"/>
        <v>身份別輸入錯誤</v>
      </c>
      <c r="DQ9" s="267" t="str">
        <f t="shared" si="2"/>
        <v>身份別輸入錯誤</v>
      </c>
      <c r="DR9" s="268">
        <v>0</v>
      </c>
      <c r="DS9" s="268"/>
      <c r="DT9" s="268"/>
      <c r="DU9" s="268"/>
      <c r="DV9" s="268"/>
      <c r="DW9" s="268"/>
      <c r="DX9" s="268"/>
      <c r="DY9" s="268"/>
      <c r="DZ9" s="268"/>
      <c r="EA9" s="268"/>
      <c r="EB9" s="268">
        <f t="shared" ref="EB9:EB57" si="22">SUM(DR9:EA9)</f>
        <v>0</v>
      </c>
      <c r="EC9" s="268"/>
      <c r="ED9" s="268"/>
      <c r="EE9" s="268"/>
      <c r="EF9" s="268"/>
      <c r="EG9" s="268"/>
      <c r="EH9" s="268"/>
      <c r="EI9" s="268"/>
      <c r="EJ9" s="268"/>
      <c r="EK9" s="268"/>
      <c r="EL9" s="268"/>
      <c r="EM9" s="268"/>
      <c r="EN9" s="268"/>
      <c r="EO9" s="268"/>
      <c r="EP9" s="268"/>
      <c r="EQ9" s="268"/>
      <c r="ER9" s="268"/>
      <c r="ES9" s="268"/>
      <c r="ET9" s="268"/>
      <c r="EU9" s="259"/>
      <c r="EV9" s="259"/>
      <c r="EW9" s="259"/>
      <c r="EX9" s="258" t="str">
        <f t="shared" si="3"/>
        <v>已提交</v>
      </c>
      <c r="EY9" s="258" t="str">
        <f t="shared" si="4"/>
        <v>已提交</v>
      </c>
      <c r="EZ9" s="258" t="str">
        <f t="shared" si="5"/>
        <v>已提交</v>
      </c>
      <c r="FA9" s="259" t="str">
        <f t="shared" si="6"/>
        <v>已提交</v>
      </c>
      <c r="FB9" s="259" t="str">
        <f t="shared" si="7"/>
        <v>已提交</v>
      </c>
      <c r="FC9" s="259" t="str">
        <f t="shared" si="8"/>
        <v>已提交</v>
      </c>
      <c r="FD9" s="259" t="str">
        <f t="shared" si="9"/>
        <v>已提交</v>
      </c>
      <c r="FE9" s="259" t="str">
        <f t="shared" si="10"/>
        <v>已提交</v>
      </c>
      <c r="FF9" s="259" t="str">
        <f t="shared" si="11"/>
        <v>已提交</v>
      </c>
      <c r="FG9" s="259" t="str">
        <f t="shared" si="12"/>
        <v>已提交</v>
      </c>
      <c r="FH9" s="259" t="str">
        <f t="shared" si="13"/>
        <v>已提交</v>
      </c>
      <c r="FI9" s="258" t="str">
        <f t="shared" si="14"/>
        <v>已提交</v>
      </c>
      <c r="FJ9" s="260" t="str">
        <f t="shared" si="15"/>
        <v>已提交</v>
      </c>
      <c r="FK9" s="259" t="str">
        <f t="shared" si="16"/>
        <v>已提交</v>
      </c>
      <c r="FL9" s="259" t="str">
        <f t="shared" si="17"/>
        <v>已提交</v>
      </c>
      <c r="FM9" s="259" t="str">
        <f t="shared" si="18"/>
        <v>已提交</v>
      </c>
      <c r="FN9" s="259"/>
      <c r="FO9" s="259"/>
      <c r="FP9" s="259"/>
      <c r="FQ9" s="259"/>
      <c r="FR9" s="259"/>
      <c r="FS9" s="259"/>
      <c r="FT9" s="259"/>
      <c r="FU9" s="259"/>
      <c r="FV9" s="259" t="str">
        <f t="shared" si="19"/>
        <v/>
      </c>
      <c r="FW9" s="259" t="str">
        <f t="shared" si="20"/>
        <v/>
      </c>
      <c r="FX9" s="259" t="str">
        <f t="shared" si="21"/>
        <v/>
      </c>
      <c r="FY9" s="259"/>
      <c r="FZ9" s="259"/>
      <c r="GA9" s="259"/>
      <c r="GB9" s="259"/>
      <c r="GC9" s="259"/>
      <c r="GD9" s="259"/>
      <c r="GE9" s="259"/>
      <c r="GF9" s="259"/>
      <c r="GG9" s="259"/>
      <c r="GH9" s="259"/>
      <c r="GI9" s="259"/>
      <c r="GJ9" s="259"/>
      <c r="GK9" s="259"/>
      <c r="GL9" s="259"/>
      <c r="GM9" s="259"/>
      <c r="GN9" s="259"/>
      <c r="GO9" s="259" t="s">
        <v>263</v>
      </c>
      <c r="GP9" s="259"/>
      <c r="GQ9" s="259"/>
      <c r="GR9" s="259"/>
      <c r="GS9" s="259"/>
    </row>
    <row r="10" spans="1:201" s="271" customFormat="1" ht="79.5" customHeight="1">
      <c r="A10" s="287" t="str">
        <f>A9</f>
        <v>114學年度第二學期</v>
      </c>
      <c r="B10" s="238">
        <f>'步驟1. 先填【114-1申請總表】第8列之B欄至CN欄'!B10</f>
        <v>0</v>
      </c>
      <c r="C10" s="238">
        <f>'步驟1. 先填【114-1申請總表】第8列之B欄至CN欄'!C10</f>
        <v>0</v>
      </c>
      <c r="D10" s="238" t="str">
        <f>'步驟1. 先填【114-1申請總表】第8列之B欄至CN欄'!D10</f>
        <v>3</v>
      </c>
      <c r="E10" s="238">
        <f>'步驟1. 先填【114-1申請總表】第8列之B欄至CN欄'!E10</f>
        <v>0</v>
      </c>
      <c r="F10" s="238">
        <f>'步驟1. 先填【114-1申請總表】第8列之B欄至CN欄'!F10</f>
        <v>0</v>
      </c>
      <c r="G10" s="238">
        <f>'步驟1. 先填【114-1申請總表】第8列之B欄至CN欄'!G10</f>
        <v>0</v>
      </c>
      <c r="H10" s="238">
        <f>'步驟1. 先填【114-1申請總表】第8列之B欄至CN欄'!H10</f>
        <v>0</v>
      </c>
      <c r="I10" s="238">
        <f>'步驟1. 先填【114-1申請總表】第8列之B欄至CN欄'!I10</f>
        <v>0</v>
      </c>
      <c r="J10" s="238">
        <f>'步驟1. 先填【114-1申請總表】第8列之B欄至CN欄'!J10</f>
        <v>0</v>
      </c>
      <c r="K10" s="238">
        <f>'步驟1. 先填【114-1申請總表】第8列之B欄至CN欄'!K10</f>
        <v>0</v>
      </c>
      <c r="L10" s="238">
        <f>'步驟1. 先填【114-1申請總表】第8列之B欄至CN欄'!L10</f>
        <v>0</v>
      </c>
      <c r="M10" s="238">
        <f>'步驟1. 先填【114-1申請總表】第8列之B欄至CN欄'!M10</f>
        <v>0</v>
      </c>
      <c r="N10" s="238">
        <f>'步驟1. 先填【114-1申請總表】第8列之B欄至CN欄'!N10</f>
        <v>0</v>
      </c>
      <c r="O10" s="238" t="str">
        <f>'步驟1. 先填【114-1申請總表】第8列之B欄至CN欄'!O10</f>
        <v>XX縣XX鄉XX村XX鄰XX路XX號XX樓</v>
      </c>
      <c r="P10" s="238" t="str">
        <f>'步驟1. 先填【114-1申請總表】第8列之B欄至CN欄'!P10</f>
        <v>1.助學獎學金</v>
      </c>
      <c r="Q10" s="238">
        <f>'步驟1. 先填【114-1申請總表】第8列之B欄至CN欄'!Q10</f>
        <v>0</v>
      </c>
      <c r="R10" s="238">
        <f>'步驟1. 先填【114-1申請總表】第8列之B欄至CN欄'!R10</f>
        <v>0</v>
      </c>
      <c r="S10" s="238">
        <f>'步驟1. 先填【114-1申請總表】第8列之B欄至CN欄'!S10</f>
        <v>0</v>
      </c>
      <c r="T10" s="238">
        <f>'步驟1. 先填【114-1申請總表】第8列之B欄至CN欄'!T10</f>
        <v>0</v>
      </c>
      <c r="U10" s="238">
        <f>'步驟1. 先填【114-1申請總表】第8列之B欄至CN欄'!U10</f>
        <v>0</v>
      </c>
      <c r="V10" s="238">
        <f>'步驟1. 先填【114-1申請總表】第8列之B欄至CN欄'!V10</f>
        <v>0</v>
      </c>
      <c r="W10" s="238">
        <f>'步驟1. 先填【114-1申請總表】第8列之B欄至CN欄'!W10</f>
        <v>0</v>
      </c>
      <c r="X10" s="238">
        <f>'步驟1. 先填【114-1申請總表】第8列之B欄至CN欄'!X10</f>
        <v>0</v>
      </c>
      <c r="Y10" s="238">
        <f>'步驟1. 先填【114-1申請總表】第8列之B欄至CN欄'!Y10</f>
        <v>0</v>
      </c>
      <c r="Z10" s="238">
        <f>'步驟1. 先填【114-1申請總表】第8列之B欄至CN欄'!Z10</f>
        <v>0</v>
      </c>
      <c r="AA10" s="238">
        <f>'步驟1. 先填【114-1申請總表】第8列之B欄至CN欄'!AA10</f>
        <v>0</v>
      </c>
      <c r="AB10" s="238">
        <f>'步驟1. 先填【114-1申請總表】第8列之B欄至CN欄'!AB10</f>
        <v>0</v>
      </c>
      <c r="AC10" s="238">
        <f>'步驟1. 先填【114-1申請總表】第8列之B欄至CN欄'!AC10</f>
        <v>0</v>
      </c>
      <c r="AD10" s="238">
        <f>'步驟1. 先填【114-1申請總表】第8列之B欄至CN欄'!AD10</f>
        <v>0</v>
      </c>
      <c r="AE10" s="238">
        <f>'步驟1. 先填【114-1申請總表】第8列之B欄至CN欄'!AE10</f>
        <v>0</v>
      </c>
      <c r="AF10" s="238">
        <f>'步驟1. 先填【114-1申請總表】第8列之B欄至CN欄'!AF10</f>
        <v>0</v>
      </c>
      <c r="AG10" s="238">
        <f>'步驟1. 先填【114-1申請總表】第8列之B欄至CN欄'!AG10</f>
        <v>0</v>
      </c>
      <c r="AH10" s="238">
        <f>'步驟1. 先填【114-1申請總表】第8列之B欄至CN欄'!AH10</f>
        <v>0</v>
      </c>
      <c r="AI10" s="238">
        <f>'步驟1. 先填【114-1申請總表】第8列之B欄至CN欄'!AI10</f>
        <v>0</v>
      </c>
      <c r="AJ10" s="238">
        <f>'步驟1. 先填【114-1申請總表】第8列之B欄至CN欄'!AJ10</f>
        <v>0</v>
      </c>
      <c r="AK10" s="238">
        <f>'步驟1. 先填【114-1申請總表】第8列之B欄至CN欄'!AK10</f>
        <v>0</v>
      </c>
      <c r="AL10" s="238">
        <f>'步驟1. 先填【114-1申請總表】第8列之B欄至CN欄'!AL10</f>
        <v>0</v>
      </c>
      <c r="AM10" s="238">
        <f>'步驟1. 先填【114-1申請總表】第8列之B欄至CN欄'!AM10</f>
        <v>0</v>
      </c>
      <c r="AN10" s="238">
        <f>'步驟1. 先填【114-1申請總表】第8列之B欄至CN欄'!AN10</f>
        <v>0</v>
      </c>
      <c r="AO10" s="238">
        <f>'步驟1. 先填【114-1申請總表】第8列之B欄至CN欄'!AO10</f>
        <v>0</v>
      </c>
      <c r="AP10" s="238">
        <f>'步驟1. 先填【114-1申請總表】第8列之B欄至CN欄'!AP10</f>
        <v>0</v>
      </c>
      <c r="AQ10" s="238">
        <f>'步驟1. 先填【114-1申請總表】第8列之B欄至CN欄'!AQ10</f>
        <v>0</v>
      </c>
      <c r="AR10" s="238">
        <f>'步驟1. 先填【114-1申請總表】第8列之B欄至CN欄'!AR10</f>
        <v>0</v>
      </c>
      <c r="AS10" s="238">
        <f>'步驟1. 先填【114-1申請總表】第8列之B欄至CN欄'!AS10</f>
        <v>0</v>
      </c>
      <c r="AT10" s="238">
        <f>'步驟1. 先填【114-1申請總表】第8列之B欄至CN欄'!AT10</f>
        <v>0</v>
      </c>
      <c r="AU10" s="238">
        <f>'步驟1. 先填【114-1申請總表】第8列之B欄至CN欄'!AU10</f>
        <v>0</v>
      </c>
      <c r="AV10" s="238">
        <f>'步驟1. 先填【114-1申請總表】第8列之B欄至CN欄'!AV10</f>
        <v>0</v>
      </c>
      <c r="AW10" s="238">
        <f>'步驟1. 先填【114-1申請總表】第8列之B欄至CN欄'!AW10</f>
        <v>0</v>
      </c>
      <c r="AX10" s="238">
        <f>'步驟1. 先填【114-1申請總表】第8列之B欄至CN欄'!AX10</f>
        <v>0</v>
      </c>
      <c r="AY10" s="238">
        <f>'步驟1. 先填【114-1申請總表】第8列之B欄至CN欄'!AY10</f>
        <v>0</v>
      </c>
      <c r="AZ10" s="238">
        <f>'步驟1. 先填【114-1申請總表】第8列之B欄至CN欄'!AZ10</f>
        <v>0</v>
      </c>
      <c r="BA10" s="238">
        <f>'步驟1. 先填【114-1申請總表】第8列之B欄至CN欄'!BA10</f>
        <v>0</v>
      </c>
      <c r="BB10" s="238">
        <f>'步驟1. 先填【114-1申請總表】第8列之B欄至CN欄'!BB10</f>
        <v>0</v>
      </c>
      <c r="BC10" s="238">
        <f>'步驟1. 先填【114-1申請總表】第8列之B欄至CN欄'!BC10</f>
        <v>0</v>
      </c>
      <c r="BD10" s="238">
        <f>'步驟1. 先填【114-1申請總表】第8列之B欄至CN欄'!BD10</f>
        <v>0</v>
      </c>
      <c r="BE10" s="238">
        <f>'步驟1. 先填【114-1申請總表】第8列之B欄至CN欄'!BE10</f>
        <v>0</v>
      </c>
      <c r="BF10" s="238">
        <f>'步驟1. 先填【114-1申請總表】第8列之B欄至CN欄'!BF10</f>
        <v>0</v>
      </c>
      <c r="BG10" s="238">
        <f>'步驟1. 先填【114-1申請總表】第8列之B欄至CN欄'!BG10</f>
        <v>0</v>
      </c>
      <c r="BH10" s="238">
        <f>'步驟1. 先填【114-1申請總表】第8列之B欄至CN欄'!BH10</f>
        <v>0</v>
      </c>
      <c r="BI10" s="238">
        <f>'步驟1. 先填【114-1申請總表】第8列之B欄至CN欄'!BI10</f>
        <v>0</v>
      </c>
      <c r="BJ10" s="238">
        <f>'步驟1. 先填【114-1申請總表】第8列之B欄至CN欄'!BJ10</f>
        <v>0</v>
      </c>
      <c r="BK10" s="238">
        <f>'步驟1. 先填【114-1申請總表】第8列之B欄至CN欄'!BK10</f>
        <v>0</v>
      </c>
      <c r="BL10" s="238">
        <f>'步驟1. 先填【114-1申請總表】第8列之B欄至CN欄'!BL10</f>
        <v>0</v>
      </c>
      <c r="BM10" s="238">
        <f>'步驟1. 先填【114-1申請總表】第8列之B欄至CN欄'!BM10</f>
        <v>0</v>
      </c>
      <c r="BN10" s="238">
        <f>'步驟1. 先填【114-1申請總表】第8列之B欄至CN欄'!BN10</f>
        <v>0</v>
      </c>
      <c r="BO10" s="238">
        <f>'步驟1. 先填【114-1申請總表】第8列之B欄至CN欄'!BO10</f>
        <v>0</v>
      </c>
      <c r="BP10" s="238">
        <f>'步驟1. 先填【114-1申請總表】第8列之B欄至CN欄'!BP10</f>
        <v>0</v>
      </c>
      <c r="BQ10" s="238">
        <f>'步驟1. 先填【114-1申請總表】第8列之B欄至CN欄'!BQ10</f>
        <v>0</v>
      </c>
      <c r="BR10" s="238">
        <f>'步驟1. 先填【114-1申請總表】第8列之B欄至CN欄'!BR10</f>
        <v>0</v>
      </c>
      <c r="BS10" s="238">
        <f>'步驟1. 先填【114-1申請總表】第8列之B欄至CN欄'!BS10</f>
        <v>0</v>
      </c>
      <c r="BT10" s="238">
        <f>'步驟1. 先填【114-1申請總表】第8列之B欄至CN欄'!BT10</f>
        <v>0</v>
      </c>
      <c r="BU10" s="238">
        <f>'步驟1. 先填【114-1申請總表】第8列之B欄至CN欄'!BU10</f>
        <v>0</v>
      </c>
      <c r="BV10" s="238">
        <f>'步驟1. 先填【114-1申請總表】第8列之B欄至CN欄'!BV10</f>
        <v>0</v>
      </c>
      <c r="BW10" s="238" t="str">
        <f>'步驟1. 先填【114-1申請總表】第8列之B欄至CN欄'!BW10</f>
        <v xml:space="preserve">學科:
</v>
      </c>
      <c r="BX10" s="238" t="str">
        <f>'步驟1. 先填【114-1申請總表】第8列之B欄至CN欄'!BX10</f>
        <v xml:space="preserve">題型:
</v>
      </c>
      <c r="BY10" s="238">
        <f>'步驟1. 先填【114-1申請總表】第8列之B欄至CN欄'!BY10</f>
        <v>0</v>
      </c>
      <c r="BZ10" s="238" t="str">
        <f>'步驟1. 先填【114-1申請總表】第8列之B欄至CN欄'!BZ10</f>
        <v xml:space="preserve">學科:
</v>
      </c>
      <c r="CA10" s="238" t="str">
        <f>'步驟1. 先填【114-1申請總表】第8列之B欄至CN欄'!CA10</f>
        <v xml:space="preserve">題型:
</v>
      </c>
      <c r="CB10" s="238">
        <f>'步驟1. 先填【114-1申請總表】第8列之B欄至CN欄'!CB10</f>
        <v>0</v>
      </c>
      <c r="CC10" s="238" t="str">
        <f>'步驟1. 先填【114-1申請總表】第8列之B欄至CN欄'!CC10</f>
        <v>有無參加:</v>
      </c>
      <c r="CD10" s="238" t="str">
        <f>'步驟1. 先填【114-1申請總表】第8列之B欄至CN欄'!CD10</f>
        <v xml:space="preserve">社團或活動:
</v>
      </c>
      <c r="CE10" s="238">
        <f>'步驟1. 先填【114-1申請總表】第8列之B欄至CN欄'!CE10</f>
        <v>0</v>
      </c>
      <c r="CF10" s="238">
        <f>'步驟1. 先填【114-1申請總表】第8列之B欄至CN欄'!CF10</f>
        <v>0</v>
      </c>
      <c r="CG10" s="238">
        <f>'步驟1. 先填【114-1申請總表】第8列之B欄至CN欄'!CG10</f>
        <v>0</v>
      </c>
      <c r="CH10" s="238" t="str">
        <f>'步驟1. 先填【114-1申請總表】第8列之B欄至CN欄'!CH10</f>
        <v xml:space="preserve">無達到學習目標之原因:
</v>
      </c>
      <c r="CI10" s="238" t="str">
        <f>'步驟1. 先填【114-1申請總表】第8列之B欄至CN欄'!CI10</f>
        <v xml:space="preserve">改善方法:
</v>
      </c>
      <c r="CJ10" s="238" t="str">
        <f>'步驟1. 先填【114-1申請總表】第8列之B欄至CN欄'!CJ10</f>
        <v xml:space="preserve">最喜歡的課後休閒活動:
</v>
      </c>
      <c r="CK10" s="238" t="str">
        <f>'步驟1. 先填【114-1申請總表】第8列之B欄至CN欄'!CK10</f>
        <v xml:space="preserve">收穫:
</v>
      </c>
      <c r="CL10" s="238">
        <f>'步驟1. 先填【114-1申請總表】第8列之B欄至CN欄'!CL10</f>
        <v>0</v>
      </c>
      <c r="CM10" s="238">
        <f>'步驟1. 先填【114-1申請總表】第8列之B欄至CN欄'!CM10</f>
        <v>0</v>
      </c>
      <c r="CN10" s="238">
        <f>'步驟1. 先填【114-1申請總表】第8列之B欄至CN欄'!CN10</f>
        <v>0</v>
      </c>
      <c r="CO10" s="244">
        <f>'步驟1. 先填【114-1申請總表】第8列之B欄至CN欄'!CO10</f>
        <v>0</v>
      </c>
      <c r="CP10" s="244" t="str">
        <f>'步驟1. 先填【114-1申請總表】第8列之B欄至CN欄'!CP10</f>
        <v>7000021</v>
      </c>
      <c r="CQ10" s="244" t="str">
        <f>'步驟1. 先填【114-1申請總表】第8列之B欄至CN欄'!CQ10</f>
        <v/>
      </c>
      <c r="CR10" s="244" t="str">
        <f>'步驟1. 先填【114-1申請總表】第8列之B欄至CN欄'!CR10</f>
        <v/>
      </c>
      <c r="CS10" s="244">
        <f>'步驟1. 先填【114-1申請總表】第8列之B欄至CN欄'!CS10</f>
        <v>0</v>
      </c>
      <c r="CT10" s="244" t="str">
        <f>'步驟1. 先填【114-1申請總表】第8列之B欄至CN欄'!CT10</f>
        <v/>
      </c>
      <c r="CU10" s="244" t="str">
        <f>'步驟1. 先填【114-1申請總表】第8列之B欄至CN欄'!CU10</f>
        <v/>
      </c>
      <c r="CV10" s="244" t="str">
        <f>'步驟1. 先填【114-1申請總表】第8列之B欄至CN欄'!CV10</f>
        <v/>
      </c>
      <c r="CW10" s="244" t="str">
        <f>'步驟1. 先填【114-1申請總表】第8列之B欄至CN欄'!CW10</f>
        <v/>
      </c>
      <c r="CX10" s="244" t="str">
        <f>'步驟1. 先填【114-1申請總表】第8列之B欄至CN欄'!CX10</f>
        <v/>
      </c>
      <c r="CY10" s="244" t="str">
        <f>'步驟1. 先填【114-1申請總表】第8列之B欄至CN欄'!CY10</f>
        <v/>
      </c>
      <c r="CZ10" s="244" t="str">
        <f>'步驟1. 先填【114-1申請總表】第8列之B欄至CN欄'!CZ10</f>
        <v/>
      </c>
      <c r="DA10" s="244">
        <f>'步驟1. 先填【114-1申請總表】第8列之B欄至CN欄'!DA10</f>
        <v>0</v>
      </c>
      <c r="DB10" s="244">
        <f>'步驟1. 先填【114-1申請總表】第8列之B欄至CN欄'!DB10</f>
        <v>0</v>
      </c>
      <c r="DC10" s="244">
        <f>'步驟1. 先填【114-1申請總表】第8列之B欄至CN欄'!DC10</f>
        <v>0</v>
      </c>
      <c r="DD10" s="244">
        <f>'步驟1. 先填【114-1申請總表】第8列之B欄至CN欄'!DD10</f>
        <v>0</v>
      </c>
      <c r="DE10" s="244">
        <f>'步驟1. 先填【114-1申請總表】第8列之B欄至CN欄'!DE10</f>
        <v>0</v>
      </c>
      <c r="DF10" s="244">
        <f>'步驟1. 先填【114-1申請總表】第8列之B欄至CN欄'!DF10</f>
        <v>1</v>
      </c>
      <c r="DG10" s="244">
        <f>'步驟1. 先填【114-1申請總表】第8列之B欄至CN欄'!DG10</f>
        <v>0</v>
      </c>
      <c r="DH10" s="244">
        <f>'步驟1. 先填【114-1申請總表】第8列之B欄至CN欄'!DH10</f>
        <v>0</v>
      </c>
      <c r="DI10" s="244">
        <f>'步驟1. 先填【114-1申請總表】第8列之B欄至CN欄'!DI10</f>
        <v>0</v>
      </c>
      <c r="DJ10" s="244">
        <f>'步驟1. 先填【114-1申請總表】第8列之B欄至CN欄'!DJ10</f>
        <v>0</v>
      </c>
      <c r="DK10" s="244">
        <f>'步驟1. 先填【114-1申請總表】第8列之B欄至CN欄'!DK10</f>
        <v>0</v>
      </c>
      <c r="DL10" s="244">
        <f>'步驟1. 先填【114-1申請總表】第8列之B欄至CN欄'!DL10</f>
        <v>0</v>
      </c>
      <c r="DM10" s="244">
        <f>'步驟1. 先填【114-1申請總表】第8列之B欄至CN欄'!DM10</f>
        <v>0</v>
      </c>
      <c r="DN10" s="244">
        <f>'步驟1. 先填【114-1申請總表】第8列之B欄至CN欄'!DN10</f>
        <v>0</v>
      </c>
      <c r="DO10" s="267" t="str">
        <f t="shared" si="0"/>
        <v>身份別輸入錯誤</v>
      </c>
      <c r="DP10" s="267" t="str">
        <f t="shared" si="1"/>
        <v>身份別輸入錯誤</v>
      </c>
      <c r="DQ10" s="267" t="str">
        <f t="shared" si="2"/>
        <v>身份別輸入錯誤</v>
      </c>
      <c r="DR10" s="268">
        <v>0</v>
      </c>
      <c r="DS10" s="268"/>
      <c r="DT10" s="268"/>
      <c r="DU10" s="268"/>
      <c r="DV10" s="268"/>
      <c r="DW10" s="268"/>
      <c r="DX10" s="268"/>
      <c r="DY10" s="268"/>
      <c r="DZ10" s="268"/>
      <c r="EA10" s="268"/>
      <c r="EB10" s="268">
        <f t="shared" si="22"/>
        <v>0</v>
      </c>
      <c r="EC10" s="268"/>
      <c r="ED10" s="268"/>
      <c r="EE10" s="268"/>
      <c r="EF10" s="268"/>
      <c r="EG10" s="268"/>
      <c r="EH10" s="268"/>
      <c r="EI10" s="268"/>
      <c r="EJ10" s="268"/>
      <c r="EK10" s="268"/>
      <c r="EL10" s="268"/>
      <c r="EM10" s="268"/>
      <c r="EN10" s="268"/>
      <c r="EO10" s="268"/>
      <c r="EP10" s="268"/>
      <c r="EQ10" s="268"/>
      <c r="ER10" s="268"/>
      <c r="ES10" s="268"/>
      <c r="ET10" s="268"/>
      <c r="EU10" s="259"/>
      <c r="EV10" s="259"/>
      <c r="EW10" s="259"/>
      <c r="EX10" s="258" t="str">
        <f t="shared" si="3"/>
        <v>已提交</v>
      </c>
      <c r="EY10" s="258" t="str">
        <f t="shared" si="4"/>
        <v>已提交</v>
      </c>
      <c r="EZ10" s="258" t="str">
        <f t="shared" si="5"/>
        <v>已提交</v>
      </c>
      <c r="FA10" s="259" t="str">
        <f t="shared" si="6"/>
        <v>已提交</v>
      </c>
      <c r="FB10" s="259" t="str">
        <f t="shared" si="7"/>
        <v>已提交</v>
      </c>
      <c r="FC10" s="259" t="str">
        <f t="shared" si="8"/>
        <v>已提交</v>
      </c>
      <c r="FD10" s="259" t="str">
        <f t="shared" si="9"/>
        <v>已提交</v>
      </c>
      <c r="FE10" s="259" t="str">
        <f t="shared" si="10"/>
        <v>已提交</v>
      </c>
      <c r="FF10" s="259" t="str">
        <f t="shared" si="11"/>
        <v>已提交</v>
      </c>
      <c r="FG10" s="259" t="str">
        <f t="shared" si="12"/>
        <v>已提交</v>
      </c>
      <c r="FH10" s="259" t="str">
        <f t="shared" si="13"/>
        <v>已提交</v>
      </c>
      <c r="FI10" s="258" t="str">
        <f t="shared" si="14"/>
        <v>已提交</v>
      </c>
      <c r="FJ10" s="260" t="str">
        <f t="shared" si="15"/>
        <v>已提交</v>
      </c>
      <c r="FK10" s="259" t="str">
        <f t="shared" si="16"/>
        <v>已提交</v>
      </c>
      <c r="FL10" s="259" t="str">
        <f t="shared" si="17"/>
        <v>已提交</v>
      </c>
      <c r="FM10" s="259" t="str">
        <f t="shared" si="18"/>
        <v>已提交</v>
      </c>
      <c r="FN10" s="259"/>
      <c r="FO10" s="259"/>
      <c r="FP10" s="259"/>
      <c r="FQ10" s="259"/>
      <c r="FR10" s="259"/>
      <c r="FS10" s="259"/>
      <c r="FT10" s="259"/>
      <c r="FU10" s="259"/>
      <c r="FV10" s="259" t="str">
        <f t="shared" si="19"/>
        <v/>
      </c>
      <c r="FW10" s="259" t="str">
        <f t="shared" si="20"/>
        <v/>
      </c>
      <c r="FX10" s="259" t="str">
        <f t="shared" si="21"/>
        <v/>
      </c>
      <c r="FY10" s="259"/>
      <c r="FZ10" s="259"/>
      <c r="GA10" s="259"/>
      <c r="GB10" s="259"/>
      <c r="GC10" s="259"/>
      <c r="GD10" s="259"/>
      <c r="GE10" s="259"/>
      <c r="GF10" s="259"/>
      <c r="GG10" s="259"/>
      <c r="GH10" s="259"/>
      <c r="GI10" s="259"/>
      <c r="GJ10" s="259"/>
      <c r="GK10" s="259"/>
      <c r="GL10" s="259"/>
      <c r="GM10" s="259"/>
      <c r="GN10" s="259"/>
      <c r="GO10" s="259" t="s">
        <v>263</v>
      </c>
      <c r="GP10" s="259"/>
      <c r="GQ10" s="259"/>
      <c r="GR10" s="259"/>
      <c r="GS10" s="259"/>
    </row>
    <row r="11" spans="1:201" s="271" customFormat="1" ht="79.5" customHeight="1">
      <c r="A11" s="287" t="str">
        <f t="shared" ref="A11:A57" si="23">A10</f>
        <v>114學年度第二學期</v>
      </c>
      <c r="B11" s="238">
        <f>'步驟1. 先填【114-1申請總表】第8列之B欄至CN欄'!B11</f>
        <v>0</v>
      </c>
      <c r="C11" s="238">
        <f>'步驟1. 先填【114-1申請總表】第8列之B欄至CN欄'!C11</f>
        <v>0</v>
      </c>
      <c r="D11" s="238" t="str">
        <f>'步驟1. 先填【114-1申請總表】第8列之B欄至CN欄'!D11</f>
        <v>4</v>
      </c>
      <c r="E11" s="238">
        <f>'步驟1. 先填【114-1申請總表】第8列之B欄至CN欄'!E11</f>
        <v>0</v>
      </c>
      <c r="F11" s="238">
        <f>'步驟1. 先填【114-1申請總表】第8列之B欄至CN欄'!F11</f>
        <v>0</v>
      </c>
      <c r="G11" s="238">
        <f>'步驟1. 先填【114-1申請總表】第8列之B欄至CN欄'!G11</f>
        <v>0</v>
      </c>
      <c r="H11" s="238">
        <f>'步驟1. 先填【114-1申請總表】第8列之B欄至CN欄'!H11</f>
        <v>0</v>
      </c>
      <c r="I11" s="238">
        <f>'步驟1. 先填【114-1申請總表】第8列之B欄至CN欄'!I11</f>
        <v>0</v>
      </c>
      <c r="J11" s="238">
        <f>'步驟1. 先填【114-1申請總表】第8列之B欄至CN欄'!J11</f>
        <v>0</v>
      </c>
      <c r="K11" s="238">
        <f>'步驟1. 先填【114-1申請總表】第8列之B欄至CN欄'!K11</f>
        <v>0</v>
      </c>
      <c r="L11" s="238">
        <f>'步驟1. 先填【114-1申請總表】第8列之B欄至CN欄'!L11</f>
        <v>0</v>
      </c>
      <c r="M11" s="238">
        <f>'步驟1. 先填【114-1申請總表】第8列之B欄至CN欄'!M11</f>
        <v>0</v>
      </c>
      <c r="N11" s="238">
        <f>'步驟1. 先填【114-1申請總表】第8列之B欄至CN欄'!N11</f>
        <v>0</v>
      </c>
      <c r="O11" s="238" t="str">
        <f>'步驟1. 先填【114-1申請總表】第8列之B欄至CN欄'!O11</f>
        <v>XX縣XX鄉XX村XX鄰XX路XX號XX樓</v>
      </c>
      <c r="P11" s="238" t="str">
        <f>'步驟1. 先填【114-1申請總表】第8列之B欄至CN欄'!P11</f>
        <v>1.助學獎學金</v>
      </c>
      <c r="Q11" s="238">
        <f>'步驟1. 先填【114-1申請總表】第8列之B欄至CN欄'!Q11</f>
        <v>0</v>
      </c>
      <c r="R11" s="238">
        <f>'步驟1. 先填【114-1申請總表】第8列之B欄至CN欄'!R11</f>
        <v>0</v>
      </c>
      <c r="S11" s="238">
        <f>'步驟1. 先填【114-1申請總表】第8列之B欄至CN欄'!S11</f>
        <v>0</v>
      </c>
      <c r="T11" s="238">
        <f>'步驟1. 先填【114-1申請總表】第8列之B欄至CN欄'!T11</f>
        <v>0</v>
      </c>
      <c r="U11" s="238">
        <f>'步驟1. 先填【114-1申請總表】第8列之B欄至CN欄'!U11</f>
        <v>0</v>
      </c>
      <c r="V11" s="238">
        <f>'步驟1. 先填【114-1申請總表】第8列之B欄至CN欄'!V11</f>
        <v>0</v>
      </c>
      <c r="W11" s="238">
        <f>'步驟1. 先填【114-1申請總表】第8列之B欄至CN欄'!W11</f>
        <v>0</v>
      </c>
      <c r="X11" s="238">
        <f>'步驟1. 先填【114-1申請總表】第8列之B欄至CN欄'!X11</f>
        <v>0</v>
      </c>
      <c r="Y11" s="238">
        <f>'步驟1. 先填【114-1申請總表】第8列之B欄至CN欄'!Y11</f>
        <v>0</v>
      </c>
      <c r="Z11" s="238">
        <f>'步驟1. 先填【114-1申請總表】第8列之B欄至CN欄'!Z11</f>
        <v>0</v>
      </c>
      <c r="AA11" s="238">
        <f>'步驟1. 先填【114-1申請總表】第8列之B欄至CN欄'!AA11</f>
        <v>0</v>
      </c>
      <c r="AB11" s="238">
        <f>'步驟1. 先填【114-1申請總表】第8列之B欄至CN欄'!AB11</f>
        <v>0</v>
      </c>
      <c r="AC11" s="238">
        <f>'步驟1. 先填【114-1申請總表】第8列之B欄至CN欄'!AC11</f>
        <v>0</v>
      </c>
      <c r="AD11" s="238">
        <f>'步驟1. 先填【114-1申請總表】第8列之B欄至CN欄'!AD11</f>
        <v>0</v>
      </c>
      <c r="AE11" s="238">
        <f>'步驟1. 先填【114-1申請總表】第8列之B欄至CN欄'!AE11</f>
        <v>0</v>
      </c>
      <c r="AF11" s="238">
        <f>'步驟1. 先填【114-1申請總表】第8列之B欄至CN欄'!AF11</f>
        <v>0</v>
      </c>
      <c r="AG11" s="238">
        <f>'步驟1. 先填【114-1申請總表】第8列之B欄至CN欄'!AG11</f>
        <v>0</v>
      </c>
      <c r="AH11" s="238">
        <f>'步驟1. 先填【114-1申請總表】第8列之B欄至CN欄'!AH11</f>
        <v>0</v>
      </c>
      <c r="AI11" s="238">
        <f>'步驟1. 先填【114-1申請總表】第8列之B欄至CN欄'!AI11</f>
        <v>0</v>
      </c>
      <c r="AJ11" s="238">
        <f>'步驟1. 先填【114-1申請總表】第8列之B欄至CN欄'!AJ11</f>
        <v>0</v>
      </c>
      <c r="AK11" s="238">
        <f>'步驟1. 先填【114-1申請總表】第8列之B欄至CN欄'!AK11</f>
        <v>0</v>
      </c>
      <c r="AL11" s="238">
        <f>'步驟1. 先填【114-1申請總表】第8列之B欄至CN欄'!AL11</f>
        <v>0</v>
      </c>
      <c r="AM11" s="238">
        <f>'步驟1. 先填【114-1申請總表】第8列之B欄至CN欄'!AM11</f>
        <v>0</v>
      </c>
      <c r="AN11" s="238">
        <f>'步驟1. 先填【114-1申請總表】第8列之B欄至CN欄'!AN11</f>
        <v>0</v>
      </c>
      <c r="AO11" s="238">
        <f>'步驟1. 先填【114-1申請總表】第8列之B欄至CN欄'!AO11</f>
        <v>0</v>
      </c>
      <c r="AP11" s="238">
        <f>'步驟1. 先填【114-1申請總表】第8列之B欄至CN欄'!AP11</f>
        <v>0</v>
      </c>
      <c r="AQ11" s="238">
        <f>'步驟1. 先填【114-1申請總表】第8列之B欄至CN欄'!AQ11</f>
        <v>0</v>
      </c>
      <c r="AR11" s="238">
        <f>'步驟1. 先填【114-1申請總表】第8列之B欄至CN欄'!AR11</f>
        <v>0</v>
      </c>
      <c r="AS11" s="238">
        <f>'步驟1. 先填【114-1申請總表】第8列之B欄至CN欄'!AS11</f>
        <v>0</v>
      </c>
      <c r="AT11" s="238">
        <f>'步驟1. 先填【114-1申請總表】第8列之B欄至CN欄'!AT11</f>
        <v>0</v>
      </c>
      <c r="AU11" s="238">
        <f>'步驟1. 先填【114-1申請總表】第8列之B欄至CN欄'!AU11</f>
        <v>0</v>
      </c>
      <c r="AV11" s="238">
        <f>'步驟1. 先填【114-1申請總表】第8列之B欄至CN欄'!AV11</f>
        <v>0</v>
      </c>
      <c r="AW11" s="238">
        <f>'步驟1. 先填【114-1申請總表】第8列之B欄至CN欄'!AW11</f>
        <v>0</v>
      </c>
      <c r="AX11" s="238">
        <f>'步驟1. 先填【114-1申請總表】第8列之B欄至CN欄'!AX11</f>
        <v>0</v>
      </c>
      <c r="AY11" s="238">
        <f>'步驟1. 先填【114-1申請總表】第8列之B欄至CN欄'!AY11</f>
        <v>0</v>
      </c>
      <c r="AZ11" s="238">
        <f>'步驟1. 先填【114-1申請總表】第8列之B欄至CN欄'!AZ11</f>
        <v>0</v>
      </c>
      <c r="BA11" s="238">
        <f>'步驟1. 先填【114-1申請總表】第8列之B欄至CN欄'!BA11</f>
        <v>0</v>
      </c>
      <c r="BB11" s="238">
        <f>'步驟1. 先填【114-1申請總表】第8列之B欄至CN欄'!BB11</f>
        <v>0</v>
      </c>
      <c r="BC11" s="238">
        <f>'步驟1. 先填【114-1申請總表】第8列之B欄至CN欄'!BC11</f>
        <v>0</v>
      </c>
      <c r="BD11" s="238">
        <f>'步驟1. 先填【114-1申請總表】第8列之B欄至CN欄'!BD11</f>
        <v>0</v>
      </c>
      <c r="BE11" s="238">
        <f>'步驟1. 先填【114-1申請總表】第8列之B欄至CN欄'!BE11</f>
        <v>0</v>
      </c>
      <c r="BF11" s="238">
        <f>'步驟1. 先填【114-1申請總表】第8列之B欄至CN欄'!BF11</f>
        <v>0</v>
      </c>
      <c r="BG11" s="238">
        <f>'步驟1. 先填【114-1申請總表】第8列之B欄至CN欄'!BG11</f>
        <v>0</v>
      </c>
      <c r="BH11" s="238">
        <f>'步驟1. 先填【114-1申請總表】第8列之B欄至CN欄'!BH11</f>
        <v>0</v>
      </c>
      <c r="BI11" s="238">
        <f>'步驟1. 先填【114-1申請總表】第8列之B欄至CN欄'!BI11</f>
        <v>0</v>
      </c>
      <c r="BJ11" s="238">
        <f>'步驟1. 先填【114-1申請總表】第8列之B欄至CN欄'!BJ11</f>
        <v>0</v>
      </c>
      <c r="BK11" s="238">
        <f>'步驟1. 先填【114-1申請總表】第8列之B欄至CN欄'!BK11</f>
        <v>0</v>
      </c>
      <c r="BL11" s="238">
        <f>'步驟1. 先填【114-1申請總表】第8列之B欄至CN欄'!BL11</f>
        <v>0</v>
      </c>
      <c r="BM11" s="238">
        <f>'步驟1. 先填【114-1申請總表】第8列之B欄至CN欄'!BM11</f>
        <v>0</v>
      </c>
      <c r="BN11" s="238">
        <f>'步驟1. 先填【114-1申請總表】第8列之B欄至CN欄'!BN11</f>
        <v>0</v>
      </c>
      <c r="BO11" s="238">
        <f>'步驟1. 先填【114-1申請總表】第8列之B欄至CN欄'!BO11</f>
        <v>0</v>
      </c>
      <c r="BP11" s="238">
        <f>'步驟1. 先填【114-1申請總表】第8列之B欄至CN欄'!BP11</f>
        <v>0</v>
      </c>
      <c r="BQ11" s="238">
        <f>'步驟1. 先填【114-1申請總表】第8列之B欄至CN欄'!BQ11</f>
        <v>0</v>
      </c>
      <c r="BR11" s="238">
        <f>'步驟1. 先填【114-1申請總表】第8列之B欄至CN欄'!BR11</f>
        <v>0</v>
      </c>
      <c r="BS11" s="238">
        <f>'步驟1. 先填【114-1申請總表】第8列之B欄至CN欄'!BS11</f>
        <v>0</v>
      </c>
      <c r="BT11" s="238">
        <f>'步驟1. 先填【114-1申請總表】第8列之B欄至CN欄'!BT11</f>
        <v>0</v>
      </c>
      <c r="BU11" s="238">
        <f>'步驟1. 先填【114-1申請總表】第8列之B欄至CN欄'!BU11</f>
        <v>0</v>
      </c>
      <c r="BV11" s="238">
        <f>'步驟1. 先填【114-1申請總表】第8列之B欄至CN欄'!BV11</f>
        <v>0</v>
      </c>
      <c r="BW11" s="238" t="str">
        <f>'步驟1. 先填【114-1申請總表】第8列之B欄至CN欄'!BW11</f>
        <v xml:space="preserve">學科:
</v>
      </c>
      <c r="BX11" s="238" t="str">
        <f>'步驟1. 先填【114-1申請總表】第8列之B欄至CN欄'!BX11</f>
        <v xml:space="preserve">題型:
</v>
      </c>
      <c r="BY11" s="238">
        <f>'步驟1. 先填【114-1申請總表】第8列之B欄至CN欄'!BY11</f>
        <v>0</v>
      </c>
      <c r="BZ11" s="238" t="str">
        <f>'步驟1. 先填【114-1申請總表】第8列之B欄至CN欄'!BZ11</f>
        <v xml:space="preserve">學科:
</v>
      </c>
      <c r="CA11" s="238" t="str">
        <f>'步驟1. 先填【114-1申請總表】第8列之B欄至CN欄'!CA11</f>
        <v xml:space="preserve">題型:
</v>
      </c>
      <c r="CB11" s="238">
        <f>'步驟1. 先填【114-1申請總表】第8列之B欄至CN欄'!CB11</f>
        <v>0</v>
      </c>
      <c r="CC11" s="238" t="str">
        <f>'步驟1. 先填【114-1申請總表】第8列之B欄至CN欄'!CC11</f>
        <v>有無參加:</v>
      </c>
      <c r="CD11" s="238" t="str">
        <f>'步驟1. 先填【114-1申請總表】第8列之B欄至CN欄'!CD11</f>
        <v xml:space="preserve">社團或活動:
</v>
      </c>
      <c r="CE11" s="238">
        <f>'步驟1. 先填【114-1申請總表】第8列之B欄至CN欄'!CE11</f>
        <v>0</v>
      </c>
      <c r="CF11" s="238">
        <f>'步驟1. 先填【114-1申請總表】第8列之B欄至CN欄'!CF11</f>
        <v>0</v>
      </c>
      <c r="CG11" s="238">
        <f>'步驟1. 先填【114-1申請總表】第8列之B欄至CN欄'!CG11</f>
        <v>0</v>
      </c>
      <c r="CH11" s="238" t="str">
        <f>'步驟1. 先填【114-1申請總表】第8列之B欄至CN欄'!CH11</f>
        <v xml:space="preserve">無達到學習目標之原因:
</v>
      </c>
      <c r="CI11" s="238" t="str">
        <f>'步驟1. 先填【114-1申請總表】第8列之B欄至CN欄'!CI11</f>
        <v xml:space="preserve">改善方法:
</v>
      </c>
      <c r="CJ11" s="238" t="str">
        <f>'步驟1. 先填【114-1申請總表】第8列之B欄至CN欄'!CJ11</f>
        <v xml:space="preserve">最喜歡的課後休閒活動:
</v>
      </c>
      <c r="CK11" s="238" t="str">
        <f>'步驟1. 先填【114-1申請總表】第8列之B欄至CN欄'!CK11</f>
        <v xml:space="preserve">收穫:
</v>
      </c>
      <c r="CL11" s="238">
        <f>'步驟1. 先填【114-1申請總表】第8列之B欄至CN欄'!CL11</f>
        <v>0</v>
      </c>
      <c r="CM11" s="238">
        <f>'步驟1. 先填【114-1申請總表】第8列之B欄至CN欄'!CM11</f>
        <v>0</v>
      </c>
      <c r="CN11" s="238">
        <f>'步驟1. 先填【114-1申請總表】第8列之B欄至CN欄'!CN11</f>
        <v>0</v>
      </c>
      <c r="CO11" s="244">
        <f>'步驟1. 先填【114-1申請總表】第8列之B欄至CN欄'!CO11</f>
        <v>0</v>
      </c>
      <c r="CP11" s="244" t="str">
        <f>'步驟1. 先填【114-1申請總表】第8列之B欄至CN欄'!CP11</f>
        <v>7000021</v>
      </c>
      <c r="CQ11" s="244" t="str">
        <f>'步驟1. 先填【114-1申請總表】第8列之B欄至CN欄'!CQ11</f>
        <v/>
      </c>
      <c r="CR11" s="244" t="str">
        <f>'步驟1. 先填【114-1申請總表】第8列之B欄至CN欄'!CR11</f>
        <v/>
      </c>
      <c r="CS11" s="244">
        <f>'步驟1. 先填【114-1申請總表】第8列之B欄至CN欄'!CS11</f>
        <v>0</v>
      </c>
      <c r="CT11" s="244" t="str">
        <f>'步驟1. 先填【114-1申請總表】第8列之B欄至CN欄'!CT11</f>
        <v/>
      </c>
      <c r="CU11" s="244" t="str">
        <f>'步驟1. 先填【114-1申請總表】第8列之B欄至CN欄'!CU11</f>
        <v/>
      </c>
      <c r="CV11" s="244" t="str">
        <f>'步驟1. 先填【114-1申請總表】第8列之B欄至CN欄'!CV11</f>
        <v/>
      </c>
      <c r="CW11" s="244" t="str">
        <f>'步驟1. 先填【114-1申請總表】第8列之B欄至CN欄'!CW11</f>
        <v/>
      </c>
      <c r="CX11" s="244" t="str">
        <f>'步驟1. 先填【114-1申請總表】第8列之B欄至CN欄'!CX11</f>
        <v/>
      </c>
      <c r="CY11" s="244" t="str">
        <f>'步驟1. 先填【114-1申請總表】第8列之B欄至CN欄'!CY11</f>
        <v/>
      </c>
      <c r="CZ11" s="244" t="str">
        <f>'步驟1. 先填【114-1申請總表】第8列之B欄至CN欄'!CZ11</f>
        <v/>
      </c>
      <c r="DA11" s="244">
        <f>'步驟1. 先填【114-1申請總表】第8列之B欄至CN欄'!DA11</f>
        <v>0</v>
      </c>
      <c r="DB11" s="244">
        <f>'步驟1. 先填【114-1申請總表】第8列之B欄至CN欄'!DB11</f>
        <v>0</v>
      </c>
      <c r="DC11" s="244">
        <f>'步驟1. 先填【114-1申請總表】第8列之B欄至CN欄'!DC11</f>
        <v>0</v>
      </c>
      <c r="DD11" s="244">
        <f>'步驟1. 先填【114-1申請總表】第8列之B欄至CN欄'!DD11</f>
        <v>0</v>
      </c>
      <c r="DE11" s="244">
        <f>'步驟1. 先填【114-1申請總表】第8列之B欄至CN欄'!DE11</f>
        <v>0</v>
      </c>
      <c r="DF11" s="244">
        <f>'步驟1. 先填【114-1申請總表】第8列之B欄至CN欄'!DF11</f>
        <v>1</v>
      </c>
      <c r="DG11" s="244">
        <f>'步驟1. 先填【114-1申請總表】第8列之B欄至CN欄'!DG11</f>
        <v>0</v>
      </c>
      <c r="DH11" s="244">
        <f>'步驟1. 先填【114-1申請總表】第8列之B欄至CN欄'!DH11</f>
        <v>0</v>
      </c>
      <c r="DI11" s="244">
        <f>'步驟1. 先填【114-1申請總表】第8列之B欄至CN欄'!DI11</f>
        <v>0</v>
      </c>
      <c r="DJ11" s="244">
        <f>'步驟1. 先填【114-1申請總表】第8列之B欄至CN欄'!DJ11</f>
        <v>0</v>
      </c>
      <c r="DK11" s="244">
        <f>'步驟1. 先填【114-1申請總表】第8列之B欄至CN欄'!DK11</f>
        <v>0</v>
      </c>
      <c r="DL11" s="244">
        <f>'步驟1. 先填【114-1申請總表】第8列之B欄至CN欄'!DL11</f>
        <v>0</v>
      </c>
      <c r="DM11" s="244">
        <f>'步驟1. 先填【114-1申請總表】第8列之B欄至CN欄'!DM11</f>
        <v>0</v>
      </c>
      <c r="DN11" s="244">
        <f>'步驟1. 先填【114-1申請總表】第8列之B欄至CN欄'!DN11</f>
        <v>0</v>
      </c>
      <c r="DO11" s="267" t="str">
        <f t="shared" si="0"/>
        <v>身份別輸入錯誤</v>
      </c>
      <c r="DP11" s="267" t="str">
        <f t="shared" si="1"/>
        <v>身份別輸入錯誤</v>
      </c>
      <c r="DQ11" s="267" t="str">
        <f t="shared" si="2"/>
        <v>身份別輸入錯誤</v>
      </c>
      <c r="DR11" s="268">
        <v>0</v>
      </c>
      <c r="DS11" s="268"/>
      <c r="DT11" s="268"/>
      <c r="DU11" s="268"/>
      <c r="DV11" s="268"/>
      <c r="DW11" s="268"/>
      <c r="DX11" s="268"/>
      <c r="DY11" s="268"/>
      <c r="DZ11" s="268"/>
      <c r="EA11" s="268"/>
      <c r="EB11" s="268">
        <f t="shared" si="22"/>
        <v>0</v>
      </c>
      <c r="EC11" s="268"/>
      <c r="ED11" s="268"/>
      <c r="EE11" s="268"/>
      <c r="EF11" s="268"/>
      <c r="EG11" s="268"/>
      <c r="EH11" s="268"/>
      <c r="EI11" s="268"/>
      <c r="EJ11" s="268"/>
      <c r="EK11" s="268"/>
      <c r="EL11" s="268"/>
      <c r="EM11" s="268"/>
      <c r="EN11" s="268"/>
      <c r="EO11" s="268"/>
      <c r="EP11" s="268"/>
      <c r="EQ11" s="268"/>
      <c r="ER11" s="268"/>
      <c r="ES11" s="268"/>
      <c r="ET11" s="268"/>
      <c r="EU11" s="259"/>
      <c r="EV11" s="259"/>
      <c r="EW11" s="259"/>
      <c r="EX11" s="258" t="str">
        <f t="shared" si="3"/>
        <v>已提交</v>
      </c>
      <c r="EY11" s="258" t="str">
        <f t="shared" si="4"/>
        <v>已提交</v>
      </c>
      <c r="EZ11" s="258" t="str">
        <f t="shared" si="5"/>
        <v>已提交</v>
      </c>
      <c r="FA11" s="259" t="str">
        <f t="shared" si="6"/>
        <v>已提交</v>
      </c>
      <c r="FB11" s="259" t="str">
        <f t="shared" si="7"/>
        <v>已提交</v>
      </c>
      <c r="FC11" s="259" t="str">
        <f t="shared" si="8"/>
        <v>已提交</v>
      </c>
      <c r="FD11" s="259" t="str">
        <f t="shared" si="9"/>
        <v>已提交</v>
      </c>
      <c r="FE11" s="259" t="str">
        <f t="shared" si="10"/>
        <v>已提交</v>
      </c>
      <c r="FF11" s="259" t="str">
        <f t="shared" si="11"/>
        <v>已提交</v>
      </c>
      <c r="FG11" s="259" t="str">
        <f t="shared" si="12"/>
        <v>已提交</v>
      </c>
      <c r="FH11" s="259" t="str">
        <f t="shared" si="13"/>
        <v>已提交</v>
      </c>
      <c r="FI11" s="258" t="str">
        <f t="shared" si="14"/>
        <v>已提交</v>
      </c>
      <c r="FJ11" s="260" t="str">
        <f t="shared" si="15"/>
        <v>已提交</v>
      </c>
      <c r="FK11" s="259" t="str">
        <f t="shared" si="16"/>
        <v>已提交</v>
      </c>
      <c r="FL11" s="259" t="str">
        <f t="shared" si="17"/>
        <v>已提交</v>
      </c>
      <c r="FM11" s="259" t="str">
        <f t="shared" si="18"/>
        <v>已提交</v>
      </c>
      <c r="FN11" s="259"/>
      <c r="FO11" s="259"/>
      <c r="FP11" s="259"/>
      <c r="FQ11" s="259"/>
      <c r="FR11" s="259"/>
      <c r="FS11" s="259"/>
      <c r="FT11" s="259"/>
      <c r="FU11" s="259"/>
      <c r="FV11" s="259" t="str">
        <f t="shared" si="19"/>
        <v/>
      </c>
      <c r="FW11" s="259" t="str">
        <f t="shared" si="20"/>
        <v/>
      </c>
      <c r="FX11" s="259" t="str">
        <f t="shared" si="21"/>
        <v/>
      </c>
      <c r="FY11" s="259"/>
      <c r="FZ11" s="259"/>
      <c r="GA11" s="259"/>
      <c r="GB11" s="259"/>
      <c r="GC11" s="259"/>
      <c r="GD11" s="259"/>
      <c r="GE11" s="259"/>
      <c r="GF11" s="259"/>
      <c r="GG11" s="259"/>
      <c r="GH11" s="259"/>
      <c r="GI11" s="259"/>
      <c r="GJ11" s="259"/>
      <c r="GK11" s="259"/>
      <c r="GL11" s="259"/>
      <c r="GM11" s="259"/>
      <c r="GN11" s="259"/>
      <c r="GO11" s="259" t="s">
        <v>263</v>
      </c>
      <c r="GP11" s="259"/>
      <c r="GQ11" s="259"/>
      <c r="GR11" s="259"/>
      <c r="GS11" s="259"/>
    </row>
    <row r="12" spans="1:201" s="271" customFormat="1" ht="79.5" customHeight="1">
      <c r="A12" s="287" t="str">
        <f t="shared" si="23"/>
        <v>114學年度第二學期</v>
      </c>
      <c r="B12" s="238">
        <f>'步驟1. 先填【114-1申請總表】第8列之B欄至CN欄'!B12</f>
        <v>0</v>
      </c>
      <c r="C12" s="238">
        <f>'步驟1. 先填【114-1申請總表】第8列之B欄至CN欄'!C12</f>
        <v>0</v>
      </c>
      <c r="D12" s="238" t="str">
        <f>'步驟1. 先填【114-1申請總表】第8列之B欄至CN欄'!D12</f>
        <v>5</v>
      </c>
      <c r="E12" s="238">
        <f>'步驟1. 先填【114-1申請總表】第8列之B欄至CN欄'!E12</f>
        <v>0</v>
      </c>
      <c r="F12" s="238">
        <f>'步驟1. 先填【114-1申請總表】第8列之B欄至CN欄'!F12</f>
        <v>0</v>
      </c>
      <c r="G12" s="238">
        <f>'步驟1. 先填【114-1申請總表】第8列之B欄至CN欄'!G12</f>
        <v>0</v>
      </c>
      <c r="H12" s="238">
        <f>'步驟1. 先填【114-1申請總表】第8列之B欄至CN欄'!H12</f>
        <v>0</v>
      </c>
      <c r="I12" s="238">
        <f>'步驟1. 先填【114-1申請總表】第8列之B欄至CN欄'!I12</f>
        <v>0</v>
      </c>
      <c r="J12" s="238">
        <f>'步驟1. 先填【114-1申請總表】第8列之B欄至CN欄'!J12</f>
        <v>0</v>
      </c>
      <c r="K12" s="238">
        <f>'步驟1. 先填【114-1申請總表】第8列之B欄至CN欄'!K12</f>
        <v>0</v>
      </c>
      <c r="L12" s="238">
        <f>'步驟1. 先填【114-1申請總表】第8列之B欄至CN欄'!L12</f>
        <v>0</v>
      </c>
      <c r="M12" s="238">
        <f>'步驟1. 先填【114-1申請總表】第8列之B欄至CN欄'!M12</f>
        <v>0</v>
      </c>
      <c r="N12" s="238">
        <f>'步驟1. 先填【114-1申請總表】第8列之B欄至CN欄'!N12</f>
        <v>0</v>
      </c>
      <c r="O12" s="238" t="str">
        <f>'步驟1. 先填【114-1申請總表】第8列之B欄至CN欄'!O12</f>
        <v>XX縣XX鄉XX村XX鄰XX路XX號XX樓</v>
      </c>
      <c r="P12" s="238" t="str">
        <f>'步驟1. 先填【114-1申請總表】第8列之B欄至CN欄'!P12</f>
        <v>1.助學獎學金</v>
      </c>
      <c r="Q12" s="238">
        <f>'步驟1. 先填【114-1申請總表】第8列之B欄至CN欄'!Q12</f>
        <v>0</v>
      </c>
      <c r="R12" s="238">
        <f>'步驟1. 先填【114-1申請總表】第8列之B欄至CN欄'!R12</f>
        <v>0</v>
      </c>
      <c r="S12" s="238">
        <f>'步驟1. 先填【114-1申請總表】第8列之B欄至CN欄'!S12</f>
        <v>0</v>
      </c>
      <c r="T12" s="238">
        <f>'步驟1. 先填【114-1申請總表】第8列之B欄至CN欄'!T12</f>
        <v>0</v>
      </c>
      <c r="U12" s="238">
        <f>'步驟1. 先填【114-1申請總表】第8列之B欄至CN欄'!U12</f>
        <v>0</v>
      </c>
      <c r="V12" s="238">
        <f>'步驟1. 先填【114-1申請總表】第8列之B欄至CN欄'!V12</f>
        <v>0</v>
      </c>
      <c r="W12" s="238">
        <f>'步驟1. 先填【114-1申請總表】第8列之B欄至CN欄'!W12</f>
        <v>0</v>
      </c>
      <c r="X12" s="238">
        <f>'步驟1. 先填【114-1申請總表】第8列之B欄至CN欄'!X12</f>
        <v>0</v>
      </c>
      <c r="Y12" s="238">
        <f>'步驟1. 先填【114-1申請總表】第8列之B欄至CN欄'!Y12</f>
        <v>0</v>
      </c>
      <c r="Z12" s="238">
        <f>'步驟1. 先填【114-1申請總表】第8列之B欄至CN欄'!Z12</f>
        <v>0</v>
      </c>
      <c r="AA12" s="238">
        <f>'步驟1. 先填【114-1申請總表】第8列之B欄至CN欄'!AA12</f>
        <v>0</v>
      </c>
      <c r="AB12" s="238">
        <f>'步驟1. 先填【114-1申請總表】第8列之B欄至CN欄'!AB12</f>
        <v>0</v>
      </c>
      <c r="AC12" s="238">
        <f>'步驟1. 先填【114-1申請總表】第8列之B欄至CN欄'!AC12</f>
        <v>0</v>
      </c>
      <c r="AD12" s="238">
        <f>'步驟1. 先填【114-1申請總表】第8列之B欄至CN欄'!AD12</f>
        <v>0</v>
      </c>
      <c r="AE12" s="238">
        <f>'步驟1. 先填【114-1申請總表】第8列之B欄至CN欄'!AE12</f>
        <v>0</v>
      </c>
      <c r="AF12" s="238">
        <f>'步驟1. 先填【114-1申請總表】第8列之B欄至CN欄'!AF12</f>
        <v>0</v>
      </c>
      <c r="AG12" s="238">
        <f>'步驟1. 先填【114-1申請總表】第8列之B欄至CN欄'!AG12</f>
        <v>0</v>
      </c>
      <c r="AH12" s="238">
        <f>'步驟1. 先填【114-1申請總表】第8列之B欄至CN欄'!AH12</f>
        <v>0</v>
      </c>
      <c r="AI12" s="238">
        <f>'步驟1. 先填【114-1申請總表】第8列之B欄至CN欄'!AI12</f>
        <v>0</v>
      </c>
      <c r="AJ12" s="238">
        <f>'步驟1. 先填【114-1申請總表】第8列之B欄至CN欄'!AJ12</f>
        <v>0</v>
      </c>
      <c r="AK12" s="238">
        <f>'步驟1. 先填【114-1申請總表】第8列之B欄至CN欄'!AK12</f>
        <v>0</v>
      </c>
      <c r="AL12" s="238">
        <f>'步驟1. 先填【114-1申請總表】第8列之B欄至CN欄'!AL12</f>
        <v>0</v>
      </c>
      <c r="AM12" s="238">
        <f>'步驟1. 先填【114-1申請總表】第8列之B欄至CN欄'!AM12</f>
        <v>0</v>
      </c>
      <c r="AN12" s="238">
        <f>'步驟1. 先填【114-1申請總表】第8列之B欄至CN欄'!AN12</f>
        <v>0</v>
      </c>
      <c r="AO12" s="238">
        <f>'步驟1. 先填【114-1申請總表】第8列之B欄至CN欄'!AO12</f>
        <v>0</v>
      </c>
      <c r="AP12" s="238">
        <f>'步驟1. 先填【114-1申請總表】第8列之B欄至CN欄'!AP12</f>
        <v>0</v>
      </c>
      <c r="AQ12" s="238">
        <f>'步驟1. 先填【114-1申請總表】第8列之B欄至CN欄'!AQ12</f>
        <v>0</v>
      </c>
      <c r="AR12" s="238">
        <f>'步驟1. 先填【114-1申請總表】第8列之B欄至CN欄'!AR12</f>
        <v>0</v>
      </c>
      <c r="AS12" s="238">
        <f>'步驟1. 先填【114-1申請總表】第8列之B欄至CN欄'!AS12</f>
        <v>0</v>
      </c>
      <c r="AT12" s="238">
        <f>'步驟1. 先填【114-1申請總表】第8列之B欄至CN欄'!AT12</f>
        <v>0</v>
      </c>
      <c r="AU12" s="238">
        <f>'步驟1. 先填【114-1申請總表】第8列之B欄至CN欄'!AU12</f>
        <v>0</v>
      </c>
      <c r="AV12" s="238">
        <f>'步驟1. 先填【114-1申請總表】第8列之B欄至CN欄'!AV12</f>
        <v>0</v>
      </c>
      <c r="AW12" s="238">
        <f>'步驟1. 先填【114-1申請總表】第8列之B欄至CN欄'!AW12</f>
        <v>0</v>
      </c>
      <c r="AX12" s="238">
        <f>'步驟1. 先填【114-1申請總表】第8列之B欄至CN欄'!AX12</f>
        <v>0</v>
      </c>
      <c r="AY12" s="238">
        <f>'步驟1. 先填【114-1申請總表】第8列之B欄至CN欄'!AY12</f>
        <v>0</v>
      </c>
      <c r="AZ12" s="238">
        <f>'步驟1. 先填【114-1申請總表】第8列之B欄至CN欄'!AZ12</f>
        <v>0</v>
      </c>
      <c r="BA12" s="238">
        <f>'步驟1. 先填【114-1申請總表】第8列之B欄至CN欄'!BA12</f>
        <v>0</v>
      </c>
      <c r="BB12" s="238">
        <f>'步驟1. 先填【114-1申請總表】第8列之B欄至CN欄'!BB12</f>
        <v>0</v>
      </c>
      <c r="BC12" s="238">
        <f>'步驟1. 先填【114-1申請總表】第8列之B欄至CN欄'!BC12</f>
        <v>0</v>
      </c>
      <c r="BD12" s="238">
        <f>'步驟1. 先填【114-1申請總表】第8列之B欄至CN欄'!BD12</f>
        <v>0</v>
      </c>
      <c r="BE12" s="238">
        <f>'步驟1. 先填【114-1申請總表】第8列之B欄至CN欄'!BE12</f>
        <v>0</v>
      </c>
      <c r="BF12" s="238">
        <f>'步驟1. 先填【114-1申請總表】第8列之B欄至CN欄'!BF12</f>
        <v>0</v>
      </c>
      <c r="BG12" s="238">
        <f>'步驟1. 先填【114-1申請總表】第8列之B欄至CN欄'!BG12</f>
        <v>0</v>
      </c>
      <c r="BH12" s="238">
        <f>'步驟1. 先填【114-1申請總表】第8列之B欄至CN欄'!BH12</f>
        <v>0</v>
      </c>
      <c r="BI12" s="238">
        <f>'步驟1. 先填【114-1申請總表】第8列之B欄至CN欄'!BI12</f>
        <v>0</v>
      </c>
      <c r="BJ12" s="238">
        <f>'步驟1. 先填【114-1申請總表】第8列之B欄至CN欄'!BJ12</f>
        <v>0</v>
      </c>
      <c r="BK12" s="238">
        <f>'步驟1. 先填【114-1申請總表】第8列之B欄至CN欄'!BK12</f>
        <v>0</v>
      </c>
      <c r="BL12" s="238">
        <f>'步驟1. 先填【114-1申請總表】第8列之B欄至CN欄'!BL12</f>
        <v>0</v>
      </c>
      <c r="BM12" s="238">
        <f>'步驟1. 先填【114-1申請總表】第8列之B欄至CN欄'!BM12</f>
        <v>0</v>
      </c>
      <c r="BN12" s="238">
        <f>'步驟1. 先填【114-1申請總表】第8列之B欄至CN欄'!BN12</f>
        <v>0</v>
      </c>
      <c r="BO12" s="238">
        <f>'步驟1. 先填【114-1申請總表】第8列之B欄至CN欄'!BO12</f>
        <v>0</v>
      </c>
      <c r="BP12" s="238">
        <f>'步驟1. 先填【114-1申請總表】第8列之B欄至CN欄'!BP12</f>
        <v>0</v>
      </c>
      <c r="BQ12" s="238">
        <f>'步驟1. 先填【114-1申請總表】第8列之B欄至CN欄'!BQ12</f>
        <v>0</v>
      </c>
      <c r="BR12" s="238">
        <f>'步驟1. 先填【114-1申請總表】第8列之B欄至CN欄'!BR12</f>
        <v>0</v>
      </c>
      <c r="BS12" s="238">
        <f>'步驟1. 先填【114-1申請總表】第8列之B欄至CN欄'!BS12</f>
        <v>0</v>
      </c>
      <c r="BT12" s="238">
        <f>'步驟1. 先填【114-1申請總表】第8列之B欄至CN欄'!BT12</f>
        <v>0</v>
      </c>
      <c r="BU12" s="238">
        <f>'步驟1. 先填【114-1申請總表】第8列之B欄至CN欄'!BU12</f>
        <v>0</v>
      </c>
      <c r="BV12" s="238">
        <f>'步驟1. 先填【114-1申請總表】第8列之B欄至CN欄'!BV12</f>
        <v>0</v>
      </c>
      <c r="BW12" s="238" t="str">
        <f>'步驟1. 先填【114-1申請總表】第8列之B欄至CN欄'!BW12</f>
        <v xml:space="preserve">學科:
</v>
      </c>
      <c r="BX12" s="238" t="str">
        <f>'步驟1. 先填【114-1申請總表】第8列之B欄至CN欄'!BX12</f>
        <v xml:space="preserve">題型:
</v>
      </c>
      <c r="BY12" s="238">
        <f>'步驟1. 先填【114-1申請總表】第8列之B欄至CN欄'!BY12</f>
        <v>0</v>
      </c>
      <c r="BZ12" s="238" t="str">
        <f>'步驟1. 先填【114-1申請總表】第8列之B欄至CN欄'!BZ12</f>
        <v xml:space="preserve">學科:
</v>
      </c>
      <c r="CA12" s="238" t="str">
        <f>'步驟1. 先填【114-1申請總表】第8列之B欄至CN欄'!CA12</f>
        <v xml:space="preserve">題型:
</v>
      </c>
      <c r="CB12" s="238">
        <f>'步驟1. 先填【114-1申請總表】第8列之B欄至CN欄'!CB12</f>
        <v>0</v>
      </c>
      <c r="CC12" s="238" t="str">
        <f>'步驟1. 先填【114-1申請總表】第8列之B欄至CN欄'!CC12</f>
        <v>有無參加:</v>
      </c>
      <c r="CD12" s="238" t="str">
        <f>'步驟1. 先填【114-1申請總表】第8列之B欄至CN欄'!CD12</f>
        <v xml:space="preserve">社團或活動:
</v>
      </c>
      <c r="CE12" s="238">
        <f>'步驟1. 先填【114-1申請總表】第8列之B欄至CN欄'!CE12</f>
        <v>0</v>
      </c>
      <c r="CF12" s="238">
        <f>'步驟1. 先填【114-1申請總表】第8列之B欄至CN欄'!CF12</f>
        <v>0</v>
      </c>
      <c r="CG12" s="238">
        <f>'步驟1. 先填【114-1申請總表】第8列之B欄至CN欄'!CG12</f>
        <v>0</v>
      </c>
      <c r="CH12" s="238" t="str">
        <f>'步驟1. 先填【114-1申請總表】第8列之B欄至CN欄'!CH12</f>
        <v xml:space="preserve">無達到學習目標之原因:
</v>
      </c>
      <c r="CI12" s="238" t="str">
        <f>'步驟1. 先填【114-1申請總表】第8列之B欄至CN欄'!CI12</f>
        <v xml:space="preserve">改善方法:
</v>
      </c>
      <c r="CJ12" s="238" t="str">
        <f>'步驟1. 先填【114-1申請總表】第8列之B欄至CN欄'!CJ12</f>
        <v xml:space="preserve">最喜歡的課後休閒活動:
</v>
      </c>
      <c r="CK12" s="238" t="str">
        <f>'步驟1. 先填【114-1申請總表】第8列之B欄至CN欄'!CK12</f>
        <v xml:space="preserve">收穫:
</v>
      </c>
      <c r="CL12" s="238">
        <f>'步驟1. 先填【114-1申請總表】第8列之B欄至CN欄'!CL12</f>
        <v>0</v>
      </c>
      <c r="CM12" s="238">
        <f>'步驟1. 先填【114-1申請總表】第8列之B欄至CN欄'!CM12</f>
        <v>0</v>
      </c>
      <c r="CN12" s="238">
        <f>'步驟1. 先填【114-1申請總表】第8列之B欄至CN欄'!CN12</f>
        <v>0</v>
      </c>
      <c r="CO12" s="244">
        <f>'步驟1. 先填【114-1申請總表】第8列之B欄至CN欄'!CO12</f>
        <v>0</v>
      </c>
      <c r="CP12" s="244" t="str">
        <f>'步驟1. 先填【114-1申請總表】第8列之B欄至CN欄'!CP12</f>
        <v>7000021</v>
      </c>
      <c r="CQ12" s="244" t="str">
        <f>'步驟1. 先填【114-1申請總表】第8列之B欄至CN欄'!CQ12</f>
        <v/>
      </c>
      <c r="CR12" s="244" t="str">
        <f>'步驟1. 先填【114-1申請總表】第8列之B欄至CN欄'!CR12</f>
        <v/>
      </c>
      <c r="CS12" s="244">
        <f>'步驟1. 先填【114-1申請總表】第8列之B欄至CN欄'!CS12</f>
        <v>0</v>
      </c>
      <c r="CT12" s="244" t="str">
        <f>'步驟1. 先填【114-1申請總表】第8列之B欄至CN欄'!CT12</f>
        <v/>
      </c>
      <c r="CU12" s="244" t="str">
        <f>'步驟1. 先填【114-1申請總表】第8列之B欄至CN欄'!CU12</f>
        <v/>
      </c>
      <c r="CV12" s="244" t="str">
        <f>'步驟1. 先填【114-1申請總表】第8列之B欄至CN欄'!CV12</f>
        <v/>
      </c>
      <c r="CW12" s="244" t="str">
        <f>'步驟1. 先填【114-1申請總表】第8列之B欄至CN欄'!CW12</f>
        <v/>
      </c>
      <c r="CX12" s="244" t="str">
        <f>'步驟1. 先填【114-1申請總表】第8列之B欄至CN欄'!CX12</f>
        <v/>
      </c>
      <c r="CY12" s="244" t="str">
        <f>'步驟1. 先填【114-1申請總表】第8列之B欄至CN欄'!CY12</f>
        <v/>
      </c>
      <c r="CZ12" s="244" t="str">
        <f>'步驟1. 先填【114-1申請總表】第8列之B欄至CN欄'!CZ12</f>
        <v/>
      </c>
      <c r="DA12" s="244">
        <f>'步驟1. 先填【114-1申請總表】第8列之B欄至CN欄'!DA12</f>
        <v>0</v>
      </c>
      <c r="DB12" s="244">
        <f>'步驟1. 先填【114-1申請總表】第8列之B欄至CN欄'!DB12</f>
        <v>0</v>
      </c>
      <c r="DC12" s="244">
        <f>'步驟1. 先填【114-1申請總表】第8列之B欄至CN欄'!DC12</f>
        <v>0</v>
      </c>
      <c r="DD12" s="244">
        <f>'步驟1. 先填【114-1申請總表】第8列之B欄至CN欄'!DD12</f>
        <v>0</v>
      </c>
      <c r="DE12" s="244">
        <f>'步驟1. 先填【114-1申請總表】第8列之B欄至CN欄'!DE12</f>
        <v>0</v>
      </c>
      <c r="DF12" s="244">
        <f>'步驟1. 先填【114-1申請總表】第8列之B欄至CN欄'!DF12</f>
        <v>1</v>
      </c>
      <c r="DG12" s="244">
        <f>'步驟1. 先填【114-1申請總表】第8列之B欄至CN欄'!DG12</f>
        <v>0</v>
      </c>
      <c r="DH12" s="244">
        <f>'步驟1. 先填【114-1申請總表】第8列之B欄至CN欄'!DH12</f>
        <v>0</v>
      </c>
      <c r="DI12" s="244">
        <f>'步驟1. 先填【114-1申請總表】第8列之B欄至CN欄'!DI12</f>
        <v>0</v>
      </c>
      <c r="DJ12" s="244">
        <f>'步驟1. 先填【114-1申請總表】第8列之B欄至CN欄'!DJ12</f>
        <v>0</v>
      </c>
      <c r="DK12" s="244">
        <f>'步驟1. 先填【114-1申請總表】第8列之B欄至CN欄'!DK12</f>
        <v>0</v>
      </c>
      <c r="DL12" s="244">
        <f>'步驟1. 先填【114-1申請總表】第8列之B欄至CN欄'!DL12</f>
        <v>0</v>
      </c>
      <c r="DM12" s="244">
        <f>'步驟1. 先填【114-1申請總表】第8列之B欄至CN欄'!DM12</f>
        <v>0</v>
      </c>
      <c r="DN12" s="244">
        <f>'步驟1. 先填【114-1申請總表】第8列之B欄至CN欄'!DN12</f>
        <v>0</v>
      </c>
      <c r="DO12" s="267" t="str">
        <f t="shared" si="0"/>
        <v>身份別輸入錯誤</v>
      </c>
      <c r="DP12" s="267" t="str">
        <f t="shared" si="1"/>
        <v>身份別輸入錯誤</v>
      </c>
      <c r="DQ12" s="267" t="str">
        <f t="shared" si="2"/>
        <v>身份別輸入錯誤</v>
      </c>
      <c r="DR12" s="268">
        <v>0</v>
      </c>
      <c r="DS12" s="268"/>
      <c r="DT12" s="268"/>
      <c r="DU12" s="268"/>
      <c r="DV12" s="268"/>
      <c r="DW12" s="268"/>
      <c r="DX12" s="268"/>
      <c r="DY12" s="268"/>
      <c r="DZ12" s="268"/>
      <c r="EA12" s="268"/>
      <c r="EB12" s="268">
        <f t="shared" si="22"/>
        <v>0</v>
      </c>
      <c r="EC12" s="268"/>
      <c r="ED12" s="268"/>
      <c r="EE12" s="268"/>
      <c r="EF12" s="268"/>
      <c r="EG12" s="268"/>
      <c r="EH12" s="268"/>
      <c r="EI12" s="268"/>
      <c r="EJ12" s="268"/>
      <c r="EK12" s="268"/>
      <c r="EL12" s="268"/>
      <c r="EM12" s="268"/>
      <c r="EN12" s="268"/>
      <c r="EO12" s="268"/>
      <c r="EP12" s="268"/>
      <c r="EQ12" s="268"/>
      <c r="ER12" s="268"/>
      <c r="ES12" s="268"/>
      <c r="ET12" s="268"/>
      <c r="EU12" s="259"/>
      <c r="EV12" s="259"/>
      <c r="EW12" s="259"/>
      <c r="EX12" s="258" t="str">
        <f t="shared" si="3"/>
        <v>已提交</v>
      </c>
      <c r="EY12" s="258" t="str">
        <f t="shared" si="4"/>
        <v>已提交</v>
      </c>
      <c r="EZ12" s="258" t="str">
        <f t="shared" si="5"/>
        <v>已提交</v>
      </c>
      <c r="FA12" s="259" t="str">
        <f t="shared" si="6"/>
        <v>已提交</v>
      </c>
      <c r="FB12" s="259" t="str">
        <f t="shared" si="7"/>
        <v>已提交</v>
      </c>
      <c r="FC12" s="259" t="str">
        <f t="shared" si="8"/>
        <v>已提交</v>
      </c>
      <c r="FD12" s="259" t="str">
        <f t="shared" si="9"/>
        <v>已提交</v>
      </c>
      <c r="FE12" s="259" t="str">
        <f t="shared" si="10"/>
        <v>已提交</v>
      </c>
      <c r="FF12" s="259" t="str">
        <f t="shared" si="11"/>
        <v>已提交</v>
      </c>
      <c r="FG12" s="259" t="str">
        <f t="shared" si="12"/>
        <v>已提交</v>
      </c>
      <c r="FH12" s="259" t="str">
        <f t="shared" si="13"/>
        <v>已提交</v>
      </c>
      <c r="FI12" s="258" t="str">
        <f t="shared" si="14"/>
        <v>已提交</v>
      </c>
      <c r="FJ12" s="260" t="str">
        <f t="shared" si="15"/>
        <v>已提交</v>
      </c>
      <c r="FK12" s="259" t="str">
        <f t="shared" si="16"/>
        <v>已提交</v>
      </c>
      <c r="FL12" s="259" t="str">
        <f t="shared" si="17"/>
        <v>已提交</v>
      </c>
      <c r="FM12" s="259" t="str">
        <f t="shared" si="18"/>
        <v>已提交</v>
      </c>
      <c r="FN12" s="259"/>
      <c r="FO12" s="259"/>
      <c r="FP12" s="259"/>
      <c r="FQ12" s="259"/>
      <c r="FR12" s="259"/>
      <c r="FS12" s="259"/>
      <c r="FT12" s="259"/>
      <c r="FU12" s="259"/>
      <c r="FV12" s="259" t="str">
        <f t="shared" si="19"/>
        <v/>
      </c>
      <c r="FW12" s="259" t="str">
        <f t="shared" si="20"/>
        <v/>
      </c>
      <c r="FX12" s="259" t="str">
        <f t="shared" si="21"/>
        <v/>
      </c>
      <c r="FY12" s="259"/>
      <c r="FZ12" s="259"/>
      <c r="GA12" s="259"/>
      <c r="GB12" s="259"/>
      <c r="GC12" s="259"/>
      <c r="GD12" s="259"/>
      <c r="GE12" s="259"/>
      <c r="GF12" s="259"/>
      <c r="GG12" s="259"/>
      <c r="GH12" s="259"/>
      <c r="GI12" s="259"/>
      <c r="GJ12" s="259"/>
      <c r="GK12" s="259"/>
      <c r="GL12" s="259"/>
      <c r="GM12" s="259"/>
      <c r="GN12" s="259"/>
      <c r="GO12" s="259" t="s">
        <v>263</v>
      </c>
      <c r="GP12" s="259"/>
      <c r="GQ12" s="259"/>
      <c r="GR12" s="259"/>
      <c r="GS12" s="259"/>
    </row>
    <row r="13" spans="1:201" s="271" customFormat="1" ht="79.5" customHeight="1">
      <c r="A13" s="287" t="str">
        <f t="shared" si="23"/>
        <v>114學年度第二學期</v>
      </c>
      <c r="B13" s="238">
        <f>'步驟1. 先填【114-1申請總表】第8列之B欄至CN欄'!B13</f>
        <v>0</v>
      </c>
      <c r="C13" s="238">
        <f>'步驟1. 先填【114-1申請總表】第8列之B欄至CN欄'!C13</f>
        <v>0</v>
      </c>
      <c r="D13" s="238" t="str">
        <f>'步驟1. 先填【114-1申請總表】第8列之B欄至CN欄'!D13</f>
        <v>6</v>
      </c>
      <c r="E13" s="238">
        <f>'步驟1. 先填【114-1申請總表】第8列之B欄至CN欄'!E13</f>
        <v>0</v>
      </c>
      <c r="F13" s="238">
        <f>'步驟1. 先填【114-1申請總表】第8列之B欄至CN欄'!F13</f>
        <v>0</v>
      </c>
      <c r="G13" s="238">
        <f>'步驟1. 先填【114-1申請總表】第8列之B欄至CN欄'!G13</f>
        <v>0</v>
      </c>
      <c r="H13" s="238">
        <f>'步驟1. 先填【114-1申請總表】第8列之B欄至CN欄'!H13</f>
        <v>0</v>
      </c>
      <c r="I13" s="238">
        <f>'步驟1. 先填【114-1申請總表】第8列之B欄至CN欄'!I13</f>
        <v>0</v>
      </c>
      <c r="J13" s="238">
        <f>'步驟1. 先填【114-1申請總表】第8列之B欄至CN欄'!J13</f>
        <v>0</v>
      </c>
      <c r="K13" s="238">
        <f>'步驟1. 先填【114-1申請總表】第8列之B欄至CN欄'!K13</f>
        <v>0</v>
      </c>
      <c r="L13" s="238">
        <f>'步驟1. 先填【114-1申請總表】第8列之B欄至CN欄'!L13</f>
        <v>0</v>
      </c>
      <c r="M13" s="238">
        <f>'步驟1. 先填【114-1申請總表】第8列之B欄至CN欄'!M13</f>
        <v>0</v>
      </c>
      <c r="N13" s="238">
        <f>'步驟1. 先填【114-1申請總表】第8列之B欄至CN欄'!N13</f>
        <v>0</v>
      </c>
      <c r="O13" s="238" t="str">
        <f>'步驟1. 先填【114-1申請總表】第8列之B欄至CN欄'!O13</f>
        <v>XX縣XX鄉XX村XX鄰XX路XX號XX樓</v>
      </c>
      <c r="P13" s="238" t="str">
        <f>'步驟1. 先填【114-1申請總表】第8列之B欄至CN欄'!P13</f>
        <v>1.助學獎學金</v>
      </c>
      <c r="Q13" s="238">
        <f>'步驟1. 先填【114-1申請總表】第8列之B欄至CN欄'!Q13</f>
        <v>0</v>
      </c>
      <c r="R13" s="238">
        <f>'步驟1. 先填【114-1申請總表】第8列之B欄至CN欄'!R13</f>
        <v>0</v>
      </c>
      <c r="S13" s="238">
        <f>'步驟1. 先填【114-1申請總表】第8列之B欄至CN欄'!S13</f>
        <v>0</v>
      </c>
      <c r="T13" s="238">
        <f>'步驟1. 先填【114-1申請總表】第8列之B欄至CN欄'!T13</f>
        <v>0</v>
      </c>
      <c r="U13" s="238">
        <f>'步驟1. 先填【114-1申請總表】第8列之B欄至CN欄'!U13</f>
        <v>0</v>
      </c>
      <c r="V13" s="238">
        <f>'步驟1. 先填【114-1申請總表】第8列之B欄至CN欄'!V13</f>
        <v>0</v>
      </c>
      <c r="W13" s="238">
        <f>'步驟1. 先填【114-1申請總表】第8列之B欄至CN欄'!W13</f>
        <v>0</v>
      </c>
      <c r="X13" s="238">
        <f>'步驟1. 先填【114-1申請總表】第8列之B欄至CN欄'!X13</f>
        <v>0</v>
      </c>
      <c r="Y13" s="238">
        <f>'步驟1. 先填【114-1申請總表】第8列之B欄至CN欄'!Y13</f>
        <v>0</v>
      </c>
      <c r="Z13" s="238">
        <f>'步驟1. 先填【114-1申請總表】第8列之B欄至CN欄'!Z13</f>
        <v>0</v>
      </c>
      <c r="AA13" s="238">
        <f>'步驟1. 先填【114-1申請總表】第8列之B欄至CN欄'!AA13</f>
        <v>0</v>
      </c>
      <c r="AB13" s="238">
        <f>'步驟1. 先填【114-1申請總表】第8列之B欄至CN欄'!AB13</f>
        <v>0</v>
      </c>
      <c r="AC13" s="238">
        <f>'步驟1. 先填【114-1申請總表】第8列之B欄至CN欄'!AC13</f>
        <v>0</v>
      </c>
      <c r="AD13" s="238">
        <f>'步驟1. 先填【114-1申請總表】第8列之B欄至CN欄'!AD13</f>
        <v>0</v>
      </c>
      <c r="AE13" s="238">
        <f>'步驟1. 先填【114-1申請總表】第8列之B欄至CN欄'!AE13</f>
        <v>0</v>
      </c>
      <c r="AF13" s="238">
        <f>'步驟1. 先填【114-1申請總表】第8列之B欄至CN欄'!AF13</f>
        <v>0</v>
      </c>
      <c r="AG13" s="238">
        <f>'步驟1. 先填【114-1申請總表】第8列之B欄至CN欄'!AG13</f>
        <v>0</v>
      </c>
      <c r="AH13" s="238">
        <f>'步驟1. 先填【114-1申請總表】第8列之B欄至CN欄'!AH13</f>
        <v>0</v>
      </c>
      <c r="AI13" s="238">
        <f>'步驟1. 先填【114-1申請總表】第8列之B欄至CN欄'!AI13</f>
        <v>0</v>
      </c>
      <c r="AJ13" s="238">
        <f>'步驟1. 先填【114-1申請總表】第8列之B欄至CN欄'!AJ13</f>
        <v>0</v>
      </c>
      <c r="AK13" s="238">
        <f>'步驟1. 先填【114-1申請總表】第8列之B欄至CN欄'!AK13</f>
        <v>0</v>
      </c>
      <c r="AL13" s="238">
        <f>'步驟1. 先填【114-1申請總表】第8列之B欄至CN欄'!AL13</f>
        <v>0</v>
      </c>
      <c r="AM13" s="238">
        <f>'步驟1. 先填【114-1申請總表】第8列之B欄至CN欄'!AM13</f>
        <v>0</v>
      </c>
      <c r="AN13" s="238">
        <f>'步驟1. 先填【114-1申請總表】第8列之B欄至CN欄'!AN13</f>
        <v>0</v>
      </c>
      <c r="AO13" s="238">
        <f>'步驟1. 先填【114-1申請總表】第8列之B欄至CN欄'!AO13</f>
        <v>0</v>
      </c>
      <c r="AP13" s="238">
        <f>'步驟1. 先填【114-1申請總表】第8列之B欄至CN欄'!AP13</f>
        <v>0</v>
      </c>
      <c r="AQ13" s="238">
        <f>'步驟1. 先填【114-1申請總表】第8列之B欄至CN欄'!AQ13</f>
        <v>0</v>
      </c>
      <c r="AR13" s="238">
        <f>'步驟1. 先填【114-1申請總表】第8列之B欄至CN欄'!AR13</f>
        <v>0</v>
      </c>
      <c r="AS13" s="238">
        <f>'步驟1. 先填【114-1申請總表】第8列之B欄至CN欄'!AS13</f>
        <v>0</v>
      </c>
      <c r="AT13" s="238">
        <f>'步驟1. 先填【114-1申請總表】第8列之B欄至CN欄'!AT13</f>
        <v>0</v>
      </c>
      <c r="AU13" s="238">
        <f>'步驟1. 先填【114-1申請總表】第8列之B欄至CN欄'!AU13</f>
        <v>0</v>
      </c>
      <c r="AV13" s="238">
        <f>'步驟1. 先填【114-1申請總表】第8列之B欄至CN欄'!AV13</f>
        <v>0</v>
      </c>
      <c r="AW13" s="238">
        <f>'步驟1. 先填【114-1申請總表】第8列之B欄至CN欄'!AW13</f>
        <v>0</v>
      </c>
      <c r="AX13" s="238">
        <f>'步驟1. 先填【114-1申請總表】第8列之B欄至CN欄'!AX13</f>
        <v>0</v>
      </c>
      <c r="AY13" s="238">
        <f>'步驟1. 先填【114-1申請總表】第8列之B欄至CN欄'!AY13</f>
        <v>0</v>
      </c>
      <c r="AZ13" s="238">
        <f>'步驟1. 先填【114-1申請總表】第8列之B欄至CN欄'!AZ13</f>
        <v>0</v>
      </c>
      <c r="BA13" s="238">
        <f>'步驟1. 先填【114-1申請總表】第8列之B欄至CN欄'!BA13</f>
        <v>0</v>
      </c>
      <c r="BB13" s="238">
        <f>'步驟1. 先填【114-1申請總表】第8列之B欄至CN欄'!BB13</f>
        <v>0</v>
      </c>
      <c r="BC13" s="238">
        <f>'步驟1. 先填【114-1申請總表】第8列之B欄至CN欄'!BC13</f>
        <v>0</v>
      </c>
      <c r="BD13" s="238">
        <f>'步驟1. 先填【114-1申請總表】第8列之B欄至CN欄'!BD13</f>
        <v>0</v>
      </c>
      <c r="BE13" s="238">
        <f>'步驟1. 先填【114-1申請總表】第8列之B欄至CN欄'!BE13</f>
        <v>0</v>
      </c>
      <c r="BF13" s="238">
        <f>'步驟1. 先填【114-1申請總表】第8列之B欄至CN欄'!BF13</f>
        <v>0</v>
      </c>
      <c r="BG13" s="238">
        <f>'步驟1. 先填【114-1申請總表】第8列之B欄至CN欄'!BG13</f>
        <v>0</v>
      </c>
      <c r="BH13" s="238">
        <f>'步驟1. 先填【114-1申請總表】第8列之B欄至CN欄'!BH13</f>
        <v>0</v>
      </c>
      <c r="BI13" s="238">
        <f>'步驟1. 先填【114-1申請總表】第8列之B欄至CN欄'!BI13</f>
        <v>0</v>
      </c>
      <c r="BJ13" s="238">
        <f>'步驟1. 先填【114-1申請總表】第8列之B欄至CN欄'!BJ13</f>
        <v>0</v>
      </c>
      <c r="BK13" s="238">
        <f>'步驟1. 先填【114-1申請總表】第8列之B欄至CN欄'!BK13</f>
        <v>0</v>
      </c>
      <c r="BL13" s="238">
        <f>'步驟1. 先填【114-1申請總表】第8列之B欄至CN欄'!BL13</f>
        <v>0</v>
      </c>
      <c r="BM13" s="238">
        <f>'步驟1. 先填【114-1申請總表】第8列之B欄至CN欄'!BM13</f>
        <v>0</v>
      </c>
      <c r="BN13" s="238">
        <f>'步驟1. 先填【114-1申請總表】第8列之B欄至CN欄'!BN13</f>
        <v>0</v>
      </c>
      <c r="BO13" s="238">
        <f>'步驟1. 先填【114-1申請總表】第8列之B欄至CN欄'!BO13</f>
        <v>0</v>
      </c>
      <c r="BP13" s="238">
        <f>'步驟1. 先填【114-1申請總表】第8列之B欄至CN欄'!BP13</f>
        <v>0</v>
      </c>
      <c r="BQ13" s="238">
        <f>'步驟1. 先填【114-1申請總表】第8列之B欄至CN欄'!BQ13</f>
        <v>0</v>
      </c>
      <c r="BR13" s="238">
        <f>'步驟1. 先填【114-1申請總表】第8列之B欄至CN欄'!BR13</f>
        <v>0</v>
      </c>
      <c r="BS13" s="238">
        <f>'步驟1. 先填【114-1申請總表】第8列之B欄至CN欄'!BS13</f>
        <v>0</v>
      </c>
      <c r="BT13" s="238">
        <f>'步驟1. 先填【114-1申請總表】第8列之B欄至CN欄'!BT13</f>
        <v>0</v>
      </c>
      <c r="BU13" s="238">
        <f>'步驟1. 先填【114-1申請總表】第8列之B欄至CN欄'!BU13</f>
        <v>0</v>
      </c>
      <c r="BV13" s="238">
        <f>'步驟1. 先填【114-1申請總表】第8列之B欄至CN欄'!BV13</f>
        <v>0</v>
      </c>
      <c r="BW13" s="238" t="str">
        <f>'步驟1. 先填【114-1申請總表】第8列之B欄至CN欄'!BW13</f>
        <v xml:space="preserve">學科:
</v>
      </c>
      <c r="BX13" s="238" t="str">
        <f>'步驟1. 先填【114-1申請總表】第8列之B欄至CN欄'!BX13</f>
        <v xml:space="preserve">題型:
</v>
      </c>
      <c r="BY13" s="238">
        <f>'步驟1. 先填【114-1申請總表】第8列之B欄至CN欄'!BY13</f>
        <v>0</v>
      </c>
      <c r="BZ13" s="238" t="str">
        <f>'步驟1. 先填【114-1申請總表】第8列之B欄至CN欄'!BZ13</f>
        <v xml:space="preserve">學科:
</v>
      </c>
      <c r="CA13" s="238" t="str">
        <f>'步驟1. 先填【114-1申請總表】第8列之B欄至CN欄'!CA13</f>
        <v xml:space="preserve">題型:
</v>
      </c>
      <c r="CB13" s="238">
        <f>'步驟1. 先填【114-1申請總表】第8列之B欄至CN欄'!CB13</f>
        <v>0</v>
      </c>
      <c r="CC13" s="238" t="str">
        <f>'步驟1. 先填【114-1申請總表】第8列之B欄至CN欄'!CC13</f>
        <v>有無參加:</v>
      </c>
      <c r="CD13" s="238" t="str">
        <f>'步驟1. 先填【114-1申請總表】第8列之B欄至CN欄'!CD13</f>
        <v xml:space="preserve">社團或活動:
</v>
      </c>
      <c r="CE13" s="238">
        <f>'步驟1. 先填【114-1申請總表】第8列之B欄至CN欄'!CE13</f>
        <v>0</v>
      </c>
      <c r="CF13" s="238">
        <f>'步驟1. 先填【114-1申請總表】第8列之B欄至CN欄'!CF13</f>
        <v>0</v>
      </c>
      <c r="CG13" s="238">
        <f>'步驟1. 先填【114-1申請總表】第8列之B欄至CN欄'!CG13</f>
        <v>0</v>
      </c>
      <c r="CH13" s="238" t="str">
        <f>'步驟1. 先填【114-1申請總表】第8列之B欄至CN欄'!CH13</f>
        <v xml:space="preserve">無達到學習目標之原因:
</v>
      </c>
      <c r="CI13" s="238" t="str">
        <f>'步驟1. 先填【114-1申請總表】第8列之B欄至CN欄'!CI13</f>
        <v xml:space="preserve">改善方法:
</v>
      </c>
      <c r="CJ13" s="238" t="str">
        <f>'步驟1. 先填【114-1申請總表】第8列之B欄至CN欄'!CJ13</f>
        <v xml:space="preserve">最喜歡的課後休閒活動:
</v>
      </c>
      <c r="CK13" s="238" t="str">
        <f>'步驟1. 先填【114-1申請總表】第8列之B欄至CN欄'!CK13</f>
        <v xml:space="preserve">收穫:
</v>
      </c>
      <c r="CL13" s="238">
        <f>'步驟1. 先填【114-1申請總表】第8列之B欄至CN欄'!CL13</f>
        <v>0</v>
      </c>
      <c r="CM13" s="238">
        <f>'步驟1. 先填【114-1申請總表】第8列之B欄至CN欄'!CM13</f>
        <v>0</v>
      </c>
      <c r="CN13" s="238">
        <f>'步驟1. 先填【114-1申請總表】第8列之B欄至CN欄'!CN13</f>
        <v>0</v>
      </c>
      <c r="CO13" s="244">
        <f>'步驟1. 先填【114-1申請總表】第8列之B欄至CN欄'!CO13</f>
        <v>0</v>
      </c>
      <c r="CP13" s="244" t="str">
        <f>'步驟1. 先填【114-1申請總表】第8列之B欄至CN欄'!CP13</f>
        <v>7000021</v>
      </c>
      <c r="CQ13" s="244" t="str">
        <f>'步驟1. 先填【114-1申請總表】第8列之B欄至CN欄'!CQ13</f>
        <v/>
      </c>
      <c r="CR13" s="244" t="str">
        <f>'步驟1. 先填【114-1申請總表】第8列之B欄至CN欄'!CR13</f>
        <v/>
      </c>
      <c r="CS13" s="244">
        <f>'步驟1. 先填【114-1申請總表】第8列之B欄至CN欄'!CS13</f>
        <v>0</v>
      </c>
      <c r="CT13" s="244" t="str">
        <f>'步驟1. 先填【114-1申請總表】第8列之B欄至CN欄'!CT13</f>
        <v/>
      </c>
      <c r="CU13" s="244" t="str">
        <f>'步驟1. 先填【114-1申請總表】第8列之B欄至CN欄'!CU13</f>
        <v/>
      </c>
      <c r="CV13" s="244" t="str">
        <f>'步驟1. 先填【114-1申請總表】第8列之B欄至CN欄'!CV13</f>
        <v/>
      </c>
      <c r="CW13" s="244" t="str">
        <f>'步驟1. 先填【114-1申請總表】第8列之B欄至CN欄'!CW13</f>
        <v/>
      </c>
      <c r="CX13" s="244" t="str">
        <f>'步驟1. 先填【114-1申請總表】第8列之B欄至CN欄'!CX13</f>
        <v/>
      </c>
      <c r="CY13" s="244" t="str">
        <f>'步驟1. 先填【114-1申請總表】第8列之B欄至CN欄'!CY13</f>
        <v/>
      </c>
      <c r="CZ13" s="244" t="str">
        <f>'步驟1. 先填【114-1申請總表】第8列之B欄至CN欄'!CZ13</f>
        <v/>
      </c>
      <c r="DA13" s="244">
        <f>'步驟1. 先填【114-1申請總表】第8列之B欄至CN欄'!DA13</f>
        <v>0</v>
      </c>
      <c r="DB13" s="244">
        <f>'步驟1. 先填【114-1申請總表】第8列之B欄至CN欄'!DB13</f>
        <v>0</v>
      </c>
      <c r="DC13" s="244">
        <f>'步驟1. 先填【114-1申請總表】第8列之B欄至CN欄'!DC13</f>
        <v>0</v>
      </c>
      <c r="DD13" s="244">
        <f>'步驟1. 先填【114-1申請總表】第8列之B欄至CN欄'!DD13</f>
        <v>0</v>
      </c>
      <c r="DE13" s="244">
        <f>'步驟1. 先填【114-1申請總表】第8列之B欄至CN欄'!DE13</f>
        <v>0</v>
      </c>
      <c r="DF13" s="244">
        <f>'步驟1. 先填【114-1申請總表】第8列之B欄至CN欄'!DF13</f>
        <v>1</v>
      </c>
      <c r="DG13" s="244">
        <f>'步驟1. 先填【114-1申請總表】第8列之B欄至CN欄'!DG13</f>
        <v>0</v>
      </c>
      <c r="DH13" s="244">
        <f>'步驟1. 先填【114-1申請總表】第8列之B欄至CN欄'!DH13</f>
        <v>0</v>
      </c>
      <c r="DI13" s="244">
        <f>'步驟1. 先填【114-1申請總表】第8列之B欄至CN欄'!DI13</f>
        <v>0</v>
      </c>
      <c r="DJ13" s="244">
        <f>'步驟1. 先填【114-1申請總表】第8列之B欄至CN欄'!DJ13</f>
        <v>0</v>
      </c>
      <c r="DK13" s="244">
        <f>'步驟1. 先填【114-1申請總表】第8列之B欄至CN欄'!DK13</f>
        <v>0</v>
      </c>
      <c r="DL13" s="244">
        <f>'步驟1. 先填【114-1申請總表】第8列之B欄至CN欄'!DL13</f>
        <v>0</v>
      </c>
      <c r="DM13" s="244">
        <f>'步驟1. 先填【114-1申請總表】第8列之B欄至CN欄'!DM13</f>
        <v>0</v>
      </c>
      <c r="DN13" s="244">
        <f>'步驟1. 先填【114-1申請總表】第8列之B欄至CN欄'!DN13</f>
        <v>0</v>
      </c>
      <c r="DO13" s="267" t="str">
        <f t="shared" si="0"/>
        <v>身份別輸入錯誤</v>
      </c>
      <c r="DP13" s="267" t="str">
        <f t="shared" si="1"/>
        <v>身份別輸入錯誤</v>
      </c>
      <c r="DQ13" s="267" t="str">
        <f t="shared" si="2"/>
        <v>身份別輸入錯誤</v>
      </c>
      <c r="DR13" s="268">
        <v>0</v>
      </c>
      <c r="DS13" s="268"/>
      <c r="DT13" s="268"/>
      <c r="DU13" s="268"/>
      <c r="DV13" s="268"/>
      <c r="DW13" s="268"/>
      <c r="DX13" s="268"/>
      <c r="DY13" s="268"/>
      <c r="DZ13" s="268"/>
      <c r="EA13" s="268"/>
      <c r="EB13" s="268">
        <f t="shared" si="22"/>
        <v>0</v>
      </c>
      <c r="EC13" s="268"/>
      <c r="ED13" s="268"/>
      <c r="EE13" s="268"/>
      <c r="EF13" s="268"/>
      <c r="EG13" s="268"/>
      <c r="EH13" s="268"/>
      <c r="EI13" s="268"/>
      <c r="EJ13" s="268"/>
      <c r="EK13" s="268"/>
      <c r="EL13" s="268"/>
      <c r="EM13" s="268"/>
      <c r="EN13" s="268"/>
      <c r="EO13" s="268"/>
      <c r="EP13" s="268"/>
      <c r="EQ13" s="268"/>
      <c r="ER13" s="268"/>
      <c r="ES13" s="268"/>
      <c r="ET13" s="268"/>
      <c r="EU13" s="259"/>
      <c r="EV13" s="259"/>
      <c r="EW13" s="259"/>
      <c r="EX13" s="258" t="str">
        <f t="shared" si="3"/>
        <v>已提交</v>
      </c>
      <c r="EY13" s="258" t="str">
        <f t="shared" si="4"/>
        <v>已提交</v>
      </c>
      <c r="EZ13" s="258" t="str">
        <f t="shared" si="5"/>
        <v>已提交</v>
      </c>
      <c r="FA13" s="259" t="str">
        <f t="shared" si="6"/>
        <v>已提交</v>
      </c>
      <c r="FB13" s="259" t="str">
        <f t="shared" si="7"/>
        <v>已提交</v>
      </c>
      <c r="FC13" s="259" t="str">
        <f t="shared" si="8"/>
        <v>已提交</v>
      </c>
      <c r="FD13" s="259" t="str">
        <f t="shared" si="9"/>
        <v>已提交</v>
      </c>
      <c r="FE13" s="259" t="str">
        <f t="shared" si="10"/>
        <v>已提交</v>
      </c>
      <c r="FF13" s="259" t="str">
        <f t="shared" si="11"/>
        <v>已提交</v>
      </c>
      <c r="FG13" s="259" t="str">
        <f t="shared" si="12"/>
        <v>已提交</v>
      </c>
      <c r="FH13" s="259" t="str">
        <f t="shared" si="13"/>
        <v>已提交</v>
      </c>
      <c r="FI13" s="258" t="str">
        <f t="shared" si="14"/>
        <v>已提交</v>
      </c>
      <c r="FJ13" s="260" t="str">
        <f t="shared" si="15"/>
        <v>已提交</v>
      </c>
      <c r="FK13" s="259" t="str">
        <f t="shared" si="16"/>
        <v>已提交</v>
      </c>
      <c r="FL13" s="259" t="str">
        <f t="shared" si="17"/>
        <v>已提交</v>
      </c>
      <c r="FM13" s="259" t="str">
        <f t="shared" si="18"/>
        <v>已提交</v>
      </c>
      <c r="FN13" s="259"/>
      <c r="FO13" s="259"/>
      <c r="FP13" s="259"/>
      <c r="FQ13" s="259"/>
      <c r="FR13" s="259"/>
      <c r="FS13" s="259"/>
      <c r="FT13" s="259"/>
      <c r="FU13" s="259"/>
      <c r="FV13" s="259" t="str">
        <f t="shared" si="19"/>
        <v/>
      </c>
      <c r="FW13" s="259" t="str">
        <f t="shared" si="20"/>
        <v/>
      </c>
      <c r="FX13" s="259" t="str">
        <f t="shared" si="21"/>
        <v/>
      </c>
      <c r="FY13" s="259"/>
      <c r="FZ13" s="259"/>
      <c r="GA13" s="259"/>
      <c r="GB13" s="259"/>
      <c r="GC13" s="259"/>
      <c r="GD13" s="259"/>
      <c r="GE13" s="259"/>
      <c r="GF13" s="259"/>
      <c r="GG13" s="259"/>
      <c r="GH13" s="259"/>
      <c r="GI13" s="259"/>
      <c r="GJ13" s="259"/>
      <c r="GK13" s="259"/>
      <c r="GL13" s="259"/>
      <c r="GM13" s="259"/>
      <c r="GN13" s="259"/>
      <c r="GO13" s="259" t="s">
        <v>263</v>
      </c>
      <c r="GP13" s="259"/>
      <c r="GQ13" s="259"/>
      <c r="GR13" s="259"/>
      <c r="GS13" s="259"/>
    </row>
    <row r="14" spans="1:201" s="271" customFormat="1" ht="79.5" customHeight="1">
      <c r="A14" s="287" t="str">
        <f t="shared" si="23"/>
        <v>114學年度第二學期</v>
      </c>
      <c r="B14" s="238">
        <f>'步驟1. 先填【114-1申請總表】第8列之B欄至CN欄'!B14</f>
        <v>0</v>
      </c>
      <c r="C14" s="238">
        <f>'步驟1. 先填【114-1申請總表】第8列之B欄至CN欄'!C14</f>
        <v>0</v>
      </c>
      <c r="D14" s="238" t="str">
        <f>'步驟1. 先填【114-1申請總表】第8列之B欄至CN欄'!D14</f>
        <v>7</v>
      </c>
      <c r="E14" s="238">
        <f>'步驟1. 先填【114-1申請總表】第8列之B欄至CN欄'!E14</f>
        <v>0</v>
      </c>
      <c r="F14" s="238">
        <f>'步驟1. 先填【114-1申請總表】第8列之B欄至CN欄'!F14</f>
        <v>0</v>
      </c>
      <c r="G14" s="238">
        <f>'步驟1. 先填【114-1申請總表】第8列之B欄至CN欄'!G14</f>
        <v>0</v>
      </c>
      <c r="H14" s="238">
        <f>'步驟1. 先填【114-1申請總表】第8列之B欄至CN欄'!H14</f>
        <v>0</v>
      </c>
      <c r="I14" s="238">
        <f>'步驟1. 先填【114-1申請總表】第8列之B欄至CN欄'!I14</f>
        <v>0</v>
      </c>
      <c r="J14" s="238">
        <f>'步驟1. 先填【114-1申請總表】第8列之B欄至CN欄'!J14</f>
        <v>0</v>
      </c>
      <c r="K14" s="238">
        <f>'步驟1. 先填【114-1申請總表】第8列之B欄至CN欄'!K14</f>
        <v>0</v>
      </c>
      <c r="L14" s="238">
        <f>'步驟1. 先填【114-1申請總表】第8列之B欄至CN欄'!L14</f>
        <v>0</v>
      </c>
      <c r="M14" s="238">
        <f>'步驟1. 先填【114-1申請總表】第8列之B欄至CN欄'!M14</f>
        <v>0</v>
      </c>
      <c r="N14" s="238">
        <f>'步驟1. 先填【114-1申請總表】第8列之B欄至CN欄'!N14</f>
        <v>0</v>
      </c>
      <c r="O14" s="238" t="str">
        <f>'步驟1. 先填【114-1申請總表】第8列之B欄至CN欄'!O14</f>
        <v>XX縣XX鄉XX村XX鄰XX路XX號XX樓</v>
      </c>
      <c r="P14" s="238" t="str">
        <f>'步驟1. 先填【114-1申請總表】第8列之B欄至CN欄'!P14</f>
        <v>1.助學獎學金</v>
      </c>
      <c r="Q14" s="238">
        <f>'步驟1. 先填【114-1申請總表】第8列之B欄至CN欄'!Q14</f>
        <v>0</v>
      </c>
      <c r="R14" s="238">
        <f>'步驟1. 先填【114-1申請總表】第8列之B欄至CN欄'!R14</f>
        <v>0</v>
      </c>
      <c r="S14" s="238">
        <f>'步驟1. 先填【114-1申請總表】第8列之B欄至CN欄'!S14</f>
        <v>0</v>
      </c>
      <c r="T14" s="238">
        <f>'步驟1. 先填【114-1申請總表】第8列之B欄至CN欄'!T14</f>
        <v>0</v>
      </c>
      <c r="U14" s="238">
        <f>'步驟1. 先填【114-1申請總表】第8列之B欄至CN欄'!U14</f>
        <v>0</v>
      </c>
      <c r="V14" s="238">
        <f>'步驟1. 先填【114-1申請總表】第8列之B欄至CN欄'!V14</f>
        <v>0</v>
      </c>
      <c r="W14" s="238">
        <f>'步驟1. 先填【114-1申請總表】第8列之B欄至CN欄'!W14</f>
        <v>0</v>
      </c>
      <c r="X14" s="238">
        <f>'步驟1. 先填【114-1申請總表】第8列之B欄至CN欄'!X14</f>
        <v>0</v>
      </c>
      <c r="Y14" s="238">
        <f>'步驟1. 先填【114-1申請總表】第8列之B欄至CN欄'!Y14</f>
        <v>0</v>
      </c>
      <c r="Z14" s="238">
        <f>'步驟1. 先填【114-1申請總表】第8列之B欄至CN欄'!Z14</f>
        <v>0</v>
      </c>
      <c r="AA14" s="238">
        <f>'步驟1. 先填【114-1申請總表】第8列之B欄至CN欄'!AA14</f>
        <v>0</v>
      </c>
      <c r="AB14" s="238">
        <f>'步驟1. 先填【114-1申請總表】第8列之B欄至CN欄'!AB14</f>
        <v>0</v>
      </c>
      <c r="AC14" s="238">
        <f>'步驟1. 先填【114-1申請總表】第8列之B欄至CN欄'!AC14</f>
        <v>0</v>
      </c>
      <c r="AD14" s="238">
        <f>'步驟1. 先填【114-1申請總表】第8列之B欄至CN欄'!AD14</f>
        <v>0</v>
      </c>
      <c r="AE14" s="238">
        <f>'步驟1. 先填【114-1申請總表】第8列之B欄至CN欄'!AE14</f>
        <v>0</v>
      </c>
      <c r="AF14" s="238">
        <f>'步驟1. 先填【114-1申請總表】第8列之B欄至CN欄'!AF14</f>
        <v>0</v>
      </c>
      <c r="AG14" s="238">
        <f>'步驟1. 先填【114-1申請總表】第8列之B欄至CN欄'!AG14</f>
        <v>0</v>
      </c>
      <c r="AH14" s="238">
        <f>'步驟1. 先填【114-1申請總表】第8列之B欄至CN欄'!AH14</f>
        <v>0</v>
      </c>
      <c r="AI14" s="238">
        <f>'步驟1. 先填【114-1申請總表】第8列之B欄至CN欄'!AI14</f>
        <v>0</v>
      </c>
      <c r="AJ14" s="238">
        <f>'步驟1. 先填【114-1申請總表】第8列之B欄至CN欄'!AJ14</f>
        <v>0</v>
      </c>
      <c r="AK14" s="238">
        <f>'步驟1. 先填【114-1申請總表】第8列之B欄至CN欄'!AK14</f>
        <v>0</v>
      </c>
      <c r="AL14" s="238">
        <f>'步驟1. 先填【114-1申請總表】第8列之B欄至CN欄'!AL14</f>
        <v>0</v>
      </c>
      <c r="AM14" s="238">
        <f>'步驟1. 先填【114-1申請總表】第8列之B欄至CN欄'!AM14</f>
        <v>0</v>
      </c>
      <c r="AN14" s="238">
        <f>'步驟1. 先填【114-1申請總表】第8列之B欄至CN欄'!AN14</f>
        <v>0</v>
      </c>
      <c r="AO14" s="238">
        <f>'步驟1. 先填【114-1申請總表】第8列之B欄至CN欄'!AO14</f>
        <v>0</v>
      </c>
      <c r="AP14" s="238">
        <f>'步驟1. 先填【114-1申請總表】第8列之B欄至CN欄'!AP14</f>
        <v>0</v>
      </c>
      <c r="AQ14" s="238">
        <f>'步驟1. 先填【114-1申請總表】第8列之B欄至CN欄'!AQ14</f>
        <v>0</v>
      </c>
      <c r="AR14" s="238">
        <f>'步驟1. 先填【114-1申請總表】第8列之B欄至CN欄'!AR14</f>
        <v>0</v>
      </c>
      <c r="AS14" s="238">
        <f>'步驟1. 先填【114-1申請總表】第8列之B欄至CN欄'!AS14</f>
        <v>0</v>
      </c>
      <c r="AT14" s="238">
        <f>'步驟1. 先填【114-1申請總表】第8列之B欄至CN欄'!AT14</f>
        <v>0</v>
      </c>
      <c r="AU14" s="238">
        <f>'步驟1. 先填【114-1申請總表】第8列之B欄至CN欄'!AU14</f>
        <v>0</v>
      </c>
      <c r="AV14" s="238">
        <f>'步驟1. 先填【114-1申請總表】第8列之B欄至CN欄'!AV14</f>
        <v>0</v>
      </c>
      <c r="AW14" s="238">
        <f>'步驟1. 先填【114-1申請總表】第8列之B欄至CN欄'!AW14</f>
        <v>0</v>
      </c>
      <c r="AX14" s="238">
        <f>'步驟1. 先填【114-1申請總表】第8列之B欄至CN欄'!AX14</f>
        <v>0</v>
      </c>
      <c r="AY14" s="238">
        <f>'步驟1. 先填【114-1申請總表】第8列之B欄至CN欄'!AY14</f>
        <v>0</v>
      </c>
      <c r="AZ14" s="238">
        <f>'步驟1. 先填【114-1申請總表】第8列之B欄至CN欄'!AZ14</f>
        <v>0</v>
      </c>
      <c r="BA14" s="238">
        <f>'步驟1. 先填【114-1申請總表】第8列之B欄至CN欄'!BA14</f>
        <v>0</v>
      </c>
      <c r="BB14" s="238">
        <f>'步驟1. 先填【114-1申請總表】第8列之B欄至CN欄'!BB14</f>
        <v>0</v>
      </c>
      <c r="BC14" s="238">
        <f>'步驟1. 先填【114-1申請總表】第8列之B欄至CN欄'!BC14</f>
        <v>0</v>
      </c>
      <c r="BD14" s="238">
        <f>'步驟1. 先填【114-1申請總表】第8列之B欄至CN欄'!BD14</f>
        <v>0</v>
      </c>
      <c r="BE14" s="238">
        <f>'步驟1. 先填【114-1申請總表】第8列之B欄至CN欄'!BE14</f>
        <v>0</v>
      </c>
      <c r="BF14" s="238">
        <f>'步驟1. 先填【114-1申請總表】第8列之B欄至CN欄'!BF14</f>
        <v>0</v>
      </c>
      <c r="BG14" s="238">
        <f>'步驟1. 先填【114-1申請總表】第8列之B欄至CN欄'!BG14</f>
        <v>0</v>
      </c>
      <c r="BH14" s="238">
        <f>'步驟1. 先填【114-1申請總表】第8列之B欄至CN欄'!BH14</f>
        <v>0</v>
      </c>
      <c r="BI14" s="238">
        <f>'步驟1. 先填【114-1申請總表】第8列之B欄至CN欄'!BI14</f>
        <v>0</v>
      </c>
      <c r="BJ14" s="238">
        <f>'步驟1. 先填【114-1申請總表】第8列之B欄至CN欄'!BJ14</f>
        <v>0</v>
      </c>
      <c r="BK14" s="238">
        <f>'步驟1. 先填【114-1申請總表】第8列之B欄至CN欄'!BK14</f>
        <v>0</v>
      </c>
      <c r="BL14" s="238">
        <f>'步驟1. 先填【114-1申請總表】第8列之B欄至CN欄'!BL14</f>
        <v>0</v>
      </c>
      <c r="BM14" s="238">
        <f>'步驟1. 先填【114-1申請總表】第8列之B欄至CN欄'!BM14</f>
        <v>0</v>
      </c>
      <c r="BN14" s="238">
        <f>'步驟1. 先填【114-1申請總表】第8列之B欄至CN欄'!BN14</f>
        <v>0</v>
      </c>
      <c r="BO14" s="238">
        <f>'步驟1. 先填【114-1申請總表】第8列之B欄至CN欄'!BO14</f>
        <v>0</v>
      </c>
      <c r="BP14" s="238">
        <f>'步驟1. 先填【114-1申請總表】第8列之B欄至CN欄'!BP14</f>
        <v>0</v>
      </c>
      <c r="BQ14" s="238">
        <f>'步驟1. 先填【114-1申請總表】第8列之B欄至CN欄'!BQ14</f>
        <v>0</v>
      </c>
      <c r="BR14" s="238">
        <f>'步驟1. 先填【114-1申請總表】第8列之B欄至CN欄'!BR14</f>
        <v>0</v>
      </c>
      <c r="BS14" s="238">
        <f>'步驟1. 先填【114-1申請總表】第8列之B欄至CN欄'!BS14</f>
        <v>0</v>
      </c>
      <c r="BT14" s="238">
        <f>'步驟1. 先填【114-1申請總表】第8列之B欄至CN欄'!BT14</f>
        <v>0</v>
      </c>
      <c r="BU14" s="238">
        <f>'步驟1. 先填【114-1申請總表】第8列之B欄至CN欄'!BU14</f>
        <v>0</v>
      </c>
      <c r="BV14" s="238">
        <f>'步驟1. 先填【114-1申請總表】第8列之B欄至CN欄'!BV14</f>
        <v>0</v>
      </c>
      <c r="BW14" s="238" t="str">
        <f>'步驟1. 先填【114-1申請總表】第8列之B欄至CN欄'!BW14</f>
        <v xml:space="preserve">學科:
</v>
      </c>
      <c r="BX14" s="238" t="str">
        <f>'步驟1. 先填【114-1申請總表】第8列之B欄至CN欄'!BX14</f>
        <v xml:space="preserve">題型:
</v>
      </c>
      <c r="BY14" s="238">
        <f>'步驟1. 先填【114-1申請總表】第8列之B欄至CN欄'!BY14</f>
        <v>0</v>
      </c>
      <c r="BZ14" s="238" t="str">
        <f>'步驟1. 先填【114-1申請總表】第8列之B欄至CN欄'!BZ14</f>
        <v xml:space="preserve">學科:
</v>
      </c>
      <c r="CA14" s="238" t="str">
        <f>'步驟1. 先填【114-1申請總表】第8列之B欄至CN欄'!CA14</f>
        <v xml:space="preserve">題型:
</v>
      </c>
      <c r="CB14" s="238">
        <f>'步驟1. 先填【114-1申請總表】第8列之B欄至CN欄'!CB14</f>
        <v>0</v>
      </c>
      <c r="CC14" s="238" t="str">
        <f>'步驟1. 先填【114-1申請總表】第8列之B欄至CN欄'!CC14</f>
        <v>有無參加:</v>
      </c>
      <c r="CD14" s="238" t="str">
        <f>'步驟1. 先填【114-1申請總表】第8列之B欄至CN欄'!CD14</f>
        <v xml:space="preserve">社團或活動:
</v>
      </c>
      <c r="CE14" s="238">
        <f>'步驟1. 先填【114-1申請總表】第8列之B欄至CN欄'!CE14</f>
        <v>0</v>
      </c>
      <c r="CF14" s="238">
        <f>'步驟1. 先填【114-1申請總表】第8列之B欄至CN欄'!CF14</f>
        <v>0</v>
      </c>
      <c r="CG14" s="238">
        <f>'步驟1. 先填【114-1申請總表】第8列之B欄至CN欄'!CG14</f>
        <v>0</v>
      </c>
      <c r="CH14" s="238" t="str">
        <f>'步驟1. 先填【114-1申請總表】第8列之B欄至CN欄'!CH14</f>
        <v xml:space="preserve">無達到學習目標之原因:
</v>
      </c>
      <c r="CI14" s="238" t="str">
        <f>'步驟1. 先填【114-1申請總表】第8列之B欄至CN欄'!CI14</f>
        <v xml:space="preserve">改善方法:
</v>
      </c>
      <c r="CJ14" s="238" t="str">
        <f>'步驟1. 先填【114-1申請總表】第8列之B欄至CN欄'!CJ14</f>
        <v xml:space="preserve">最喜歡的課後休閒活動:
</v>
      </c>
      <c r="CK14" s="238" t="str">
        <f>'步驟1. 先填【114-1申請總表】第8列之B欄至CN欄'!CK14</f>
        <v xml:space="preserve">收穫:
</v>
      </c>
      <c r="CL14" s="238">
        <f>'步驟1. 先填【114-1申請總表】第8列之B欄至CN欄'!CL14</f>
        <v>0</v>
      </c>
      <c r="CM14" s="238">
        <f>'步驟1. 先填【114-1申請總表】第8列之B欄至CN欄'!CM14</f>
        <v>0</v>
      </c>
      <c r="CN14" s="238">
        <f>'步驟1. 先填【114-1申請總表】第8列之B欄至CN欄'!CN14</f>
        <v>0</v>
      </c>
      <c r="CO14" s="244">
        <f>'步驟1. 先填【114-1申請總表】第8列之B欄至CN欄'!CO14</f>
        <v>0</v>
      </c>
      <c r="CP14" s="244" t="str">
        <f>'步驟1. 先填【114-1申請總表】第8列之B欄至CN欄'!CP14</f>
        <v>7000021</v>
      </c>
      <c r="CQ14" s="244" t="str">
        <f>'步驟1. 先填【114-1申請總表】第8列之B欄至CN欄'!CQ14</f>
        <v/>
      </c>
      <c r="CR14" s="244" t="str">
        <f>'步驟1. 先填【114-1申請總表】第8列之B欄至CN欄'!CR14</f>
        <v/>
      </c>
      <c r="CS14" s="244">
        <f>'步驟1. 先填【114-1申請總表】第8列之B欄至CN欄'!CS14</f>
        <v>0</v>
      </c>
      <c r="CT14" s="244" t="str">
        <f>'步驟1. 先填【114-1申請總表】第8列之B欄至CN欄'!CT14</f>
        <v/>
      </c>
      <c r="CU14" s="244" t="str">
        <f>'步驟1. 先填【114-1申請總表】第8列之B欄至CN欄'!CU14</f>
        <v/>
      </c>
      <c r="CV14" s="244" t="str">
        <f>'步驟1. 先填【114-1申請總表】第8列之B欄至CN欄'!CV14</f>
        <v/>
      </c>
      <c r="CW14" s="244" t="str">
        <f>'步驟1. 先填【114-1申請總表】第8列之B欄至CN欄'!CW14</f>
        <v/>
      </c>
      <c r="CX14" s="244" t="str">
        <f>'步驟1. 先填【114-1申請總表】第8列之B欄至CN欄'!CX14</f>
        <v/>
      </c>
      <c r="CY14" s="244" t="str">
        <f>'步驟1. 先填【114-1申請總表】第8列之B欄至CN欄'!CY14</f>
        <v/>
      </c>
      <c r="CZ14" s="244" t="str">
        <f>'步驟1. 先填【114-1申請總表】第8列之B欄至CN欄'!CZ14</f>
        <v/>
      </c>
      <c r="DA14" s="244">
        <f>'步驟1. 先填【114-1申請總表】第8列之B欄至CN欄'!DA14</f>
        <v>0</v>
      </c>
      <c r="DB14" s="244">
        <f>'步驟1. 先填【114-1申請總表】第8列之B欄至CN欄'!DB14</f>
        <v>0</v>
      </c>
      <c r="DC14" s="244">
        <f>'步驟1. 先填【114-1申請總表】第8列之B欄至CN欄'!DC14</f>
        <v>0</v>
      </c>
      <c r="DD14" s="244">
        <f>'步驟1. 先填【114-1申請總表】第8列之B欄至CN欄'!DD14</f>
        <v>0</v>
      </c>
      <c r="DE14" s="244">
        <f>'步驟1. 先填【114-1申請總表】第8列之B欄至CN欄'!DE14</f>
        <v>0</v>
      </c>
      <c r="DF14" s="244">
        <f>'步驟1. 先填【114-1申請總表】第8列之B欄至CN欄'!DF14</f>
        <v>1</v>
      </c>
      <c r="DG14" s="244">
        <f>'步驟1. 先填【114-1申請總表】第8列之B欄至CN欄'!DG14</f>
        <v>0</v>
      </c>
      <c r="DH14" s="244">
        <f>'步驟1. 先填【114-1申請總表】第8列之B欄至CN欄'!DH14</f>
        <v>0</v>
      </c>
      <c r="DI14" s="244">
        <f>'步驟1. 先填【114-1申請總表】第8列之B欄至CN欄'!DI14</f>
        <v>0</v>
      </c>
      <c r="DJ14" s="244">
        <f>'步驟1. 先填【114-1申請總表】第8列之B欄至CN欄'!DJ14</f>
        <v>0</v>
      </c>
      <c r="DK14" s="244">
        <f>'步驟1. 先填【114-1申請總表】第8列之B欄至CN欄'!DK14</f>
        <v>0</v>
      </c>
      <c r="DL14" s="244">
        <f>'步驟1. 先填【114-1申請總表】第8列之B欄至CN欄'!DL14</f>
        <v>0</v>
      </c>
      <c r="DM14" s="244">
        <f>'步驟1. 先填【114-1申請總表】第8列之B欄至CN欄'!DM14</f>
        <v>0</v>
      </c>
      <c r="DN14" s="244">
        <f>'步驟1. 先填【114-1申請總表】第8列之B欄至CN欄'!DN14</f>
        <v>0</v>
      </c>
      <c r="DO14" s="267" t="str">
        <f t="shared" si="0"/>
        <v>身份別輸入錯誤</v>
      </c>
      <c r="DP14" s="267" t="str">
        <f t="shared" si="1"/>
        <v>身份別輸入錯誤</v>
      </c>
      <c r="DQ14" s="267" t="str">
        <f t="shared" si="2"/>
        <v>身份別輸入錯誤</v>
      </c>
      <c r="DR14" s="268">
        <v>0</v>
      </c>
      <c r="DS14" s="268"/>
      <c r="DT14" s="268"/>
      <c r="DU14" s="268"/>
      <c r="DV14" s="268"/>
      <c r="DW14" s="268"/>
      <c r="DX14" s="268"/>
      <c r="DY14" s="268"/>
      <c r="DZ14" s="268"/>
      <c r="EA14" s="268"/>
      <c r="EB14" s="268">
        <f t="shared" si="22"/>
        <v>0</v>
      </c>
      <c r="EC14" s="268"/>
      <c r="ED14" s="268"/>
      <c r="EE14" s="268"/>
      <c r="EF14" s="268"/>
      <c r="EG14" s="268"/>
      <c r="EH14" s="268"/>
      <c r="EI14" s="268"/>
      <c r="EJ14" s="268"/>
      <c r="EK14" s="268"/>
      <c r="EL14" s="268"/>
      <c r="EM14" s="268"/>
      <c r="EN14" s="268"/>
      <c r="EO14" s="268"/>
      <c r="EP14" s="268"/>
      <c r="EQ14" s="268"/>
      <c r="ER14" s="268"/>
      <c r="ES14" s="268"/>
      <c r="ET14" s="268"/>
      <c r="EU14" s="259"/>
      <c r="EV14" s="259"/>
      <c r="EW14" s="259"/>
      <c r="EX14" s="258" t="str">
        <f t="shared" si="3"/>
        <v>已提交</v>
      </c>
      <c r="EY14" s="258" t="str">
        <f t="shared" si="4"/>
        <v>已提交</v>
      </c>
      <c r="EZ14" s="258" t="str">
        <f t="shared" si="5"/>
        <v>已提交</v>
      </c>
      <c r="FA14" s="259" t="str">
        <f t="shared" si="6"/>
        <v>已提交</v>
      </c>
      <c r="FB14" s="259" t="str">
        <f t="shared" si="7"/>
        <v>已提交</v>
      </c>
      <c r="FC14" s="259" t="str">
        <f t="shared" si="8"/>
        <v>已提交</v>
      </c>
      <c r="FD14" s="259" t="str">
        <f t="shared" si="9"/>
        <v>已提交</v>
      </c>
      <c r="FE14" s="259" t="str">
        <f t="shared" si="10"/>
        <v>已提交</v>
      </c>
      <c r="FF14" s="259" t="str">
        <f t="shared" si="11"/>
        <v>已提交</v>
      </c>
      <c r="FG14" s="259" t="str">
        <f t="shared" si="12"/>
        <v>已提交</v>
      </c>
      <c r="FH14" s="259" t="str">
        <f t="shared" si="13"/>
        <v>已提交</v>
      </c>
      <c r="FI14" s="258" t="str">
        <f t="shared" si="14"/>
        <v>已提交</v>
      </c>
      <c r="FJ14" s="260" t="str">
        <f t="shared" si="15"/>
        <v>已提交</v>
      </c>
      <c r="FK14" s="259" t="str">
        <f t="shared" si="16"/>
        <v>已提交</v>
      </c>
      <c r="FL14" s="259" t="str">
        <f t="shared" si="17"/>
        <v>已提交</v>
      </c>
      <c r="FM14" s="259" t="str">
        <f t="shared" si="18"/>
        <v>已提交</v>
      </c>
      <c r="FN14" s="259"/>
      <c r="FO14" s="259"/>
      <c r="FP14" s="259"/>
      <c r="FQ14" s="259"/>
      <c r="FR14" s="259"/>
      <c r="FS14" s="259"/>
      <c r="FT14" s="259"/>
      <c r="FU14" s="259"/>
      <c r="FV14" s="259" t="str">
        <f t="shared" si="19"/>
        <v/>
      </c>
      <c r="FW14" s="259" t="str">
        <f t="shared" si="20"/>
        <v/>
      </c>
      <c r="FX14" s="259" t="str">
        <f t="shared" si="21"/>
        <v/>
      </c>
      <c r="FY14" s="259"/>
      <c r="FZ14" s="259"/>
      <c r="GA14" s="259"/>
      <c r="GB14" s="259"/>
      <c r="GC14" s="259"/>
      <c r="GD14" s="259"/>
      <c r="GE14" s="259"/>
      <c r="GF14" s="259"/>
      <c r="GG14" s="259"/>
      <c r="GH14" s="259"/>
      <c r="GI14" s="259"/>
      <c r="GJ14" s="259"/>
      <c r="GK14" s="259"/>
      <c r="GL14" s="259"/>
      <c r="GM14" s="259"/>
      <c r="GN14" s="259"/>
      <c r="GO14" s="259" t="s">
        <v>263</v>
      </c>
      <c r="GP14" s="259"/>
      <c r="GQ14" s="259"/>
      <c r="GR14" s="259"/>
      <c r="GS14" s="259"/>
    </row>
    <row r="15" spans="1:201" s="271" customFormat="1" ht="79.5" customHeight="1">
      <c r="A15" s="287" t="str">
        <f t="shared" si="23"/>
        <v>114學年度第二學期</v>
      </c>
      <c r="B15" s="238">
        <f>'步驟1. 先填【114-1申請總表】第8列之B欄至CN欄'!B15</f>
        <v>0</v>
      </c>
      <c r="C15" s="238">
        <f>'步驟1. 先填【114-1申請總表】第8列之B欄至CN欄'!C15</f>
        <v>0</v>
      </c>
      <c r="D15" s="238" t="str">
        <f>'步驟1. 先填【114-1申請總表】第8列之B欄至CN欄'!D15</f>
        <v>8</v>
      </c>
      <c r="E15" s="238">
        <f>'步驟1. 先填【114-1申請總表】第8列之B欄至CN欄'!E15</f>
        <v>0</v>
      </c>
      <c r="F15" s="238">
        <f>'步驟1. 先填【114-1申請總表】第8列之B欄至CN欄'!F15</f>
        <v>0</v>
      </c>
      <c r="G15" s="238">
        <f>'步驟1. 先填【114-1申請總表】第8列之B欄至CN欄'!G15</f>
        <v>0</v>
      </c>
      <c r="H15" s="238">
        <f>'步驟1. 先填【114-1申請總表】第8列之B欄至CN欄'!H15</f>
        <v>0</v>
      </c>
      <c r="I15" s="238">
        <f>'步驟1. 先填【114-1申請總表】第8列之B欄至CN欄'!I15</f>
        <v>0</v>
      </c>
      <c r="J15" s="238">
        <f>'步驟1. 先填【114-1申請總表】第8列之B欄至CN欄'!J15</f>
        <v>0</v>
      </c>
      <c r="K15" s="238">
        <f>'步驟1. 先填【114-1申請總表】第8列之B欄至CN欄'!K15</f>
        <v>0</v>
      </c>
      <c r="L15" s="238">
        <f>'步驟1. 先填【114-1申請總表】第8列之B欄至CN欄'!L15</f>
        <v>0</v>
      </c>
      <c r="M15" s="238">
        <f>'步驟1. 先填【114-1申請總表】第8列之B欄至CN欄'!M15</f>
        <v>0</v>
      </c>
      <c r="N15" s="238">
        <f>'步驟1. 先填【114-1申請總表】第8列之B欄至CN欄'!N15</f>
        <v>0</v>
      </c>
      <c r="O15" s="238" t="str">
        <f>'步驟1. 先填【114-1申請總表】第8列之B欄至CN欄'!O15</f>
        <v>XX縣XX鄉XX村XX鄰XX路XX號XX樓</v>
      </c>
      <c r="P15" s="238" t="str">
        <f>'步驟1. 先填【114-1申請總表】第8列之B欄至CN欄'!P15</f>
        <v>1.助學獎學金</v>
      </c>
      <c r="Q15" s="238">
        <f>'步驟1. 先填【114-1申請總表】第8列之B欄至CN欄'!Q15</f>
        <v>0</v>
      </c>
      <c r="R15" s="238">
        <f>'步驟1. 先填【114-1申請總表】第8列之B欄至CN欄'!R15</f>
        <v>0</v>
      </c>
      <c r="S15" s="238">
        <f>'步驟1. 先填【114-1申請總表】第8列之B欄至CN欄'!S15</f>
        <v>0</v>
      </c>
      <c r="T15" s="238">
        <f>'步驟1. 先填【114-1申請總表】第8列之B欄至CN欄'!T15</f>
        <v>0</v>
      </c>
      <c r="U15" s="238">
        <f>'步驟1. 先填【114-1申請總表】第8列之B欄至CN欄'!U15</f>
        <v>0</v>
      </c>
      <c r="V15" s="238">
        <f>'步驟1. 先填【114-1申請總表】第8列之B欄至CN欄'!V15</f>
        <v>0</v>
      </c>
      <c r="W15" s="238">
        <f>'步驟1. 先填【114-1申請總表】第8列之B欄至CN欄'!W15</f>
        <v>0</v>
      </c>
      <c r="X15" s="238">
        <f>'步驟1. 先填【114-1申請總表】第8列之B欄至CN欄'!X15</f>
        <v>0</v>
      </c>
      <c r="Y15" s="238">
        <f>'步驟1. 先填【114-1申請總表】第8列之B欄至CN欄'!Y15</f>
        <v>0</v>
      </c>
      <c r="Z15" s="238">
        <f>'步驟1. 先填【114-1申請總表】第8列之B欄至CN欄'!Z15</f>
        <v>0</v>
      </c>
      <c r="AA15" s="238">
        <f>'步驟1. 先填【114-1申請總表】第8列之B欄至CN欄'!AA15</f>
        <v>0</v>
      </c>
      <c r="AB15" s="238">
        <f>'步驟1. 先填【114-1申請總表】第8列之B欄至CN欄'!AB15</f>
        <v>0</v>
      </c>
      <c r="AC15" s="238">
        <f>'步驟1. 先填【114-1申請總表】第8列之B欄至CN欄'!AC15</f>
        <v>0</v>
      </c>
      <c r="AD15" s="238">
        <f>'步驟1. 先填【114-1申請總表】第8列之B欄至CN欄'!AD15</f>
        <v>0</v>
      </c>
      <c r="AE15" s="238">
        <f>'步驟1. 先填【114-1申請總表】第8列之B欄至CN欄'!AE15</f>
        <v>0</v>
      </c>
      <c r="AF15" s="238">
        <f>'步驟1. 先填【114-1申請總表】第8列之B欄至CN欄'!AF15</f>
        <v>0</v>
      </c>
      <c r="AG15" s="238">
        <f>'步驟1. 先填【114-1申請總表】第8列之B欄至CN欄'!AG15</f>
        <v>0</v>
      </c>
      <c r="AH15" s="238">
        <f>'步驟1. 先填【114-1申請總表】第8列之B欄至CN欄'!AH15</f>
        <v>0</v>
      </c>
      <c r="AI15" s="238">
        <f>'步驟1. 先填【114-1申請總表】第8列之B欄至CN欄'!AI15</f>
        <v>0</v>
      </c>
      <c r="AJ15" s="238">
        <f>'步驟1. 先填【114-1申請總表】第8列之B欄至CN欄'!AJ15</f>
        <v>0</v>
      </c>
      <c r="AK15" s="238">
        <f>'步驟1. 先填【114-1申請總表】第8列之B欄至CN欄'!AK15</f>
        <v>0</v>
      </c>
      <c r="AL15" s="238">
        <f>'步驟1. 先填【114-1申請總表】第8列之B欄至CN欄'!AL15</f>
        <v>0</v>
      </c>
      <c r="AM15" s="238">
        <f>'步驟1. 先填【114-1申請總表】第8列之B欄至CN欄'!AM15</f>
        <v>0</v>
      </c>
      <c r="AN15" s="238">
        <f>'步驟1. 先填【114-1申請總表】第8列之B欄至CN欄'!AN15</f>
        <v>0</v>
      </c>
      <c r="AO15" s="238">
        <f>'步驟1. 先填【114-1申請總表】第8列之B欄至CN欄'!AO15</f>
        <v>0</v>
      </c>
      <c r="AP15" s="238">
        <f>'步驟1. 先填【114-1申請總表】第8列之B欄至CN欄'!AP15</f>
        <v>0</v>
      </c>
      <c r="AQ15" s="238">
        <f>'步驟1. 先填【114-1申請總表】第8列之B欄至CN欄'!AQ15</f>
        <v>0</v>
      </c>
      <c r="AR15" s="238">
        <f>'步驟1. 先填【114-1申請總表】第8列之B欄至CN欄'!AR15</f>
        <v>0</v>
      </c>
      <c r="AS15" s="238">
        <f>'步驟1. 先填【114-1申請總表】第8列之B欄至CN欄'!AS15</f>
        <v>0</v>
      </c>
      <c r="AT15" s="238">
        <f>'步驟1. 先填【114-1申請總表】第8列之B欄至CN欄'!AT15</f>
        <v>0</v>
      </c>
      <c r="AU15" s="238">
        <f>'步驟1. 先填【114-1申請總表】第8列之B欄至CN欄'!AU15</f>
        <v>0</v>
      </c>
      <c r="AV15" s="238">
        <f>'步驟1. 先填【114-1申請總表】第8列之B欄至CN欄'!AV15</f>
        <v>0</v>
      </c>
      <c r="AW15" s="238">
        <f>'步驟1. 先填【114-1申請總表】第8列之B欄至CN欄'!AW15</f>
        <v>0</v>
      </c>
      <c r="AX15" s="238">
        <f>'步驟1. 先填【114-1申請總表】第8列之B欄至CN欄'!AX15</f>
        <v>0</v>
      </c>
      <c r="AY15" s="238">
        <f>'步驟1. 先填【114-1申請總表】第8列之B欄至CN欄'!AY15</f>
        <v>0</v>
      </c>
      <c r="AZ15" s="238">
        <f>'步驟1. 先填【114-1申請總表】第8列之B欄至CN欄'!AZ15</f>
        <v>0</v>
      </c>
      <c r="BA15" s="238">
        <f>'步驟1. 先填【114-1申請總表】第8列之B欄至CN欄'!BA15</f>
        <v>0</v>
      </c>
      <c r="BB15" s="238">
        <f>'步驟1. 先填【114-1申請總表】第8列之B欄至CN欄'!BB15</f>
        <v>0</v>
      </c>
      <c r="BC15" s="238">
        <f>'步驟1. 先填【114-1申請總表】第8列之B欄至CN欄'!BC15</f>
        <v>0</v>
      </c>
      <c r="BD15" s="238">
        <f>'步驟1. 先填【114-1申請總表】第8列之B欄至CN欄'!BD15</f>
        <v>0</v>
      </c>
      <c r="BE15" s="238">
        <f>'步驟1. 先填【114-1申請總表】第8列之B欄至CN欄'!BE15</f>
        <v>0</v>
      </c>
      <c r="BF15" s="238">
        <f>'步驟1. 先填【114-1申請總表】第8列之B欄至CN欄'!BF15</f>
        <v>0</v>
      </c>
      <c r="BG15" s="238">
        <f>'步驟1. 先填【114-1申請總表】第8列之B欄至CN欄'!BG15</f>
        <v>0</v>
      </c>
      <c r="BH15" s="238">
        <f>'步驟1. 先填【114-1申請總表】第8列之B欄至CN欄'!BH15</f>
        <v>0</v>
      </c>
      <c r="BI15" s="238">
        <f>'步驟1. 先填【114-1申請總表】第8列之B欄至CN欄'!BI15</f>
        <v>0</v>
      </c>
      <c r="BJ15" s="238">
        <f>'步驟1. 先填【114-1申請總表】第8列之B欄至CN欄'!BJ15</f>
        <v>0</v>
      </c>
      <c r="BK15" s="238">
        <f>'步驟1. 先填【114-1申請總表】第8列之B欄至CN欄'!BK15</f>
        <v>0</v>
      </c>
      <c r="BL15" s="238">
        <f>'步驟1. 先填【114-1申請總表】第8列之B欄至CN欄'!BL15</f>
        <v>0</v>
      </c>
      <c r="BM15" s="238">
        <f>'步驟1. 先填【114-1申請總表】第8列之B欄至CN欄'!BM15</f>
        <v>0</v>
      </c>
      <c r="BN15" s="238">
        <f>'步驟1. 先填【114-1申請總表】第8列之B欄至CN欄'!BN15</f>
        <v>0</v>
      </c>
      <c r="BO15" s="238">
        <f>'步驟1. 先填【114-1申請總表】第8列之B欄至CN欄'!BO15</f>
        <v>0</v>
      </c>
      <c r="BP15" s="238">
        <f>'步驟1. 先填【114-1申請總表】第8列之B欄至CN欄'!BP15</f>
        <v>0</v>
      </c>
      <c r="BQ15" s="238">
        <f>'步驟1. 先填【114-1申請總表】第8列之B欄至CN欄'!BQ15</f>
        <v>0</v>
      </c>
      <c r="BR15" s="238">
        <f>'步驟1. 先填【114-1申請總表】第8列之B欄至CN欄'!BR15</f>
        <v>0</v>
      </c>
      <c r="BS15" s="238">
        <f>'步驟1. 先填【114-1申請總表】第8列之B欄至CN欄'!BS15</f>
        <v>0</v>
      </c>
      <c r="BT15" s="238">
        <f>'步驟1. 先填【114-1申請總表】第8列之B欄至CN欄'!BT15</f>
        <v>0</v>
      </c>
      <c r="BU15" s="238">
        <f>'步驟1. 先填【114-1申請總表】第8列之B欄至CN欄'!BU15</f>
        <v>0</v>
      </c>
      <c r="BV15" s="238">
        <f>'步驟1. 先填【114-1申請總表】第8列之B欄至CN欄'!BV15</f>
        <v>0</v>
      </c>
      <c r="BW15" s="238" t="str">
        <f>'步驟1. 先填【114-1申請總表】第8列之B欄至CN欄'!BW15</f>
        <v xml:space="preserve">學科:
</v>
      </c>
      <c r="BX15" s="238" t="str">
        <f>'步驟1. 先填【114-1申請總表】第8列之B欄至CN欄'!BX15</f>
        <v xml:space="preserve">題型:
</v>
      </c>
      <c r="BY15" s="238">
        <f>'步驟1. 先填【114-1申請總表】第8列之B欄至CN欄'!BY15</f>
        <v>0</v>
      </c>
      <c r="BZ15" s="238" t="str">
        <f>'步驟1. 先填【114-1申請總表】第8列之B欄至CN欄'!BZ15</f>
        <v xml:space="preserve">學科:
</v>
      </c>
      <c r="CA15" s="238" t="str">
        <f>'步驟1. 先填【114-1申請總表】第8列之B欄至CN欄'!CA15</f>
        <v xml:space="preserve">題型:
</v>
      </c>
      <c r="CB15" s="238">
        <f>'步驟1. 先填【114-1申請總表】第8列之B欄至CN欄'!CB15</f>
        <v>0</v>
      </c>
      <c r="CC15" s="238" t="str">
        <f>'步驟1. 先填【114-1申請總表】第8列之B欄至CN欄'!CC15</f>
        <v>有無參加:</v>
      </c>
      <c r="CD15" s="238" t="str">
        <f>'步驟1. 先填【114-1申請總表】第8列之B欄至CN欄'!CD15</f>
        <v xml:space="preserve">社團或活動:
</v>
      </c>
      <c r="CE15" s="238">
        <f>'步驟1. 先填【114-1申請總表】第8列之B欄至CN欄'!CE15</f>
        <v>0</v>
      </c>
      <c r="CF15" s="238">
        <f>'步驟1. 先填【114-1申請總表】第8列之B欄至CN欄'!CF15</f>
        <v>0</v>
      </c>
      <c r="CG15" s="238">
        <f>'步驟1. 先填【114-1申請總表】第8列之B欄至CN欄'!CG15</f>
        <v>0</v>
      </c>
      <c r="CH15" s="238" t="str">
        <f>'步驟1. 先填【114-1申請總表】第8列之B欄至CN欄'!CH15</f>
        <v xml:space="preserve">無達到學習目標之原因:
</v>
      </c>
      <c r="CI15" s="238" t="str">
        <f>'步驟1. 先填【114-1申請總表】第8列之B欄至CN欄'!CI15</f>
        <v xml:space="preserve">改善方法:
</v>
      </c>
      <c r="CJ15" s="238" t="str">
        <f>'步驟1. 先填【114-1申請總表】第8列之B欄至CN欄'!CJ15</f>
        <v xml:space="preserve">最喜歡的課後休閒活動:
</v>
      </c>
      <c r="CK15" s="238" t="str">
        <f>'步驟1. 先填【114-1申請總表】第8列之B欄至CN欄'!CK15</f>
        <v xml:space="preserve">收穫:
</v>
      </c>
      <c r="CL15" s="238">
        <f>'步驟1. 先填【114-1申請總表】第8列之B欄至CN欄'!CL15</f>
        <v>0</v>
      </c>
      <c r="CM15" s="238">
        <f>'步驟1. 先填【114-1申請總表】第8列之B欄至CN欄'!CM15</f>
        <v>0</v>
      </c>
      <c r="CN15" s="238">
        <f>'步驟1. 先填【114-1申請總表】第8列之B欄至CN欄'!CN15</f>
        <v>0</v>
      </c>
      <c r="CO15" s="244">
        <f>'步驟1. 先填【114-1申請總表】第8列之B欄至CN欄'!CO15</f>
        <v>0</v>
      </c>
      <c r="CP15" s="244" t="str">
        <f>'步驟1. 先填【114-1申請總表】第8列之B欄至CN欄'!CP15</f>
        <v>7000021</v>
      </c>
      <c r="CQ15" s="244" t="str">
        <f>'步驟1. 先填【114-1申請總表】第8列之B欄至CN欄'!CQ15</f>
        <v/>
      </c>
      <c r="CR15" s="244" t="str">
        <f>'步驟1. 先填【114-1申請總表】第8列之B欄至CN欄'!CR15</f>
        <v/>
      </c>
      <c r="CS15" s="244">
        <f>'步驟1. 先填【114-1申請總表】第8列之B欄至CN欄'!CS15</f>
        <v>0</v>
      </c>
      <c r="CT15" s="244" t="str">
        <f>'步驟1. 先填【114-1申請總表】第8列之B欄至CN欄'!CT15</f>
        <v/>
      </c>
      <c r="CU15" s="244" t="str">
        <f>'步驟1. 先填【114-1申請總表】第8列之B欄至CN欄'!CU15</f>
        <v/>
      </c>
      <c r="CV15" s="244" t="str">
        <f>'步驟1. 先填【114-1申請總表】第8列之B欄至CN欄'!CV15</f>
        <v/>
      </c>
      <c r="CW15" s="244" t="str">
        <f>'步驟1. 先填【114-1申請總表】第8列之B欄至CN欄'!CW15</f>
        <v/>
      </c>
      <c r="CX15" s="244" t="str">
        <f>'步驟1. 先填【114-1申請總表】第8列之B欄至CN欄'!CX15</f>
        <v/>
      </c>
      <c r="CY15" s="244" t="str">
        <f>'步驟1. 先填【114-1申請總表】第8列之B欄至CN欄'!CY15</f>
        <v/>
      </c>
      <c r="CZ15" s="244" t="str">
        <f>'步驟1. 先填【114-1申請總表】第8列之B欄至CN欄'!CZ15</f>
        <v/>
      </c>
      <c r="DA15" s="244">
        <f>'步驟1. 先填【114-1申請總表】第8列之B欄至CN欄'!DA15</f>
        <v>0</v>
      </c>
      <c r="DB15" s="244">
        <f>'步驟1. 先填【114-1申請總表】第8列之B欄至CN欄'!DB15</f>
        <v>0</v>
      </c>
      <c r="DC15" s="244">
        <f>'步驟1. 先填【114-1申請總表】第8列之B欄至CN欄'!DC15</f>
        <v>0</v>
      </c>
      <c r="DD15" s="244">
        <f>'步驟1. 先填【114-1申請總表】第8列之B欄至CN欄'!DD15</f>
        <v>0</v>
      </c>
      <c r="DE15" s="244">
        <f>'步驟1. 先填【114-1申請總表】第8列之B欄至CN欄'!DE15</f>
        <v>0</v>
      </c>
      <c r="DF15" s="244">
        <f>'步驟1. 先填【114-1申請總表】第8列之B欄至CN欄'!DF15</f>
        <v>1</v>
      </c>
      <c r="DG15" s="244">
        <f>'步驟1. 先填【114-1申請總表】第8列之B欄至CN欄'!DG15</f>
        <v>0</v>
      </c>
      <c r="DH15" s="244">
        <f>'步驟1. 先填【114-1申請總表】第8列之B欄至CN欄'!DH15</f>
        <v>0</v>
      </c>
      <c r="DI15" s="244">
        <f>'步驟1. 先填【114-1申請總表】第8列之B欄至CN欄'!DI15</f>
        <v>0</v>
      </c>
      <c r="DJ15" s="244">
        <f>'步驟1. 先填【114-1申請總表】第8列之B欄至CN欄'!DJ15</f>
        <v>0</v>
      </c>
      <c r="DK15" s="244">
        <f>'步驟1. 先填【114-1申請總表】第8列之B欄至CN欄'!DK15</f>
        <v>0</v>
      </c>
      <c r="DL15" s="244">
        <f>'步驟1. 先填【114-1申請總表】第8列之B欄至CN欄'!DL15</f>
        <v>0</v>
      </c>
      <c r="DM15" s="244">
        <f>'步驟1. 先填【114-1申請總表】第8列之B欄至CN欄'!DM15</f>
        <v>0</v>
      </c>
      <c r="DN15" s="244">
        <f>'步驟1. 先填【114-1申請總表】第8列之B欄至CN欄'!DN15</f>
        <v>0</v>
      </c>
      <c r="DO15" s="267" t="str">
        <f t="shared" si="0"/>
        <v>身份別輸入錯誤</v>
      </c>
      <c r="DP15" s="267" t="str">
        <f t="shared" si="1"/>
        <v>身份別輸入錯誤</v>
      </c>
      <c r="DQ15" s="267" t="str">
        <f t="shared" si="2"/>
        <v>身份別輸入錯誤</v>
      </c>
      <c r="DR15" s="268">
        <v>0</v>
      </c>
      <c r="DS15" s="268"/>
      <c r="DT15" s="268"/>
      <c r="DU15" s="268"/>
      <c r="DV15" s="268"/>
      <c r="DW15" s="268"/>
      <c r="DX15" s="268"/>
      <c r="DY15" s="268"/>
      <c r="DZ15" s="268"/>
      <c r="EA15" s="268"/>
      <c r="EB15" s="268">
        <f t="shared" si="22"/>
        <v>0</v>
      </c>
      <c r="EC15" s="268"/>
      <c r="ED15" s="268"/>
      <c r="EE15" s="268"/>
      <c r="EF15" s="268"/>
      <c r="EG15" s="268"/>
      <c r="EH15" s="268"/>
      <c r="EI15" s="268"/>
      <c r="EJ15" s="268"/>
      <c r="EK15" s="268"/>
      <c r="EL15" s="268"/>
      <c r="EM15" s="268"/>
      <c r="EN15" s="268"/>
      <c r="EO15" s="268"/>
      <c r="EP15" s="268"/>
      <c r="EQ15" s="268"/>
      <c r="ER15" s="268"/>
      <c r="ES15" s="268"/>
      <c r="ET15" s="268"/>
      <c r="EU15" s="259"/>
      <c r="EV15" s="259"/>
      <c r="EW15" s="259"/>
      <c r="EX15" s="258" t="str">
        <f t="shared" si="3"/>
        <v>已提交</v>
      </c>
      <c r="EY15" s="258" t="str">
        <f t="shared" si="4"/>
        <v>已提交</v>
      </c>
      <c r="EZ15" s="258" t="str">
        <f t="shared" si="5"/>
        <v>已提交</v>
      </c>
      <c r="FA15" s="259" t="str">
        <f t="shared" si="6"/>
        <v>已提交</v>
      </c>
      <c r="FB15" s="259" t="str">
        <f t="shared" si="7"/>
        <v>已提交</v>
      </c>
      <c r="FC15" s="259" t="str">
        <f t="shared" si="8"/>
        <v>已提交</v>
      </c>
      <c r="FD15" s="259" t="str">
        <f t="shared" si="9"/>
        <v>已提交</v>
      </c>
      <c r="FE15" s="259" t="str">
        <f t="shared" si="10"/>
        <v>已提交</v>
      </c>
      <c r="FF15" s="259" t="str">
        <f t="shared" si="11"/>
        <v>已提交</v>
      </c>
      <c r="FG15" s="259" t="str">
        <f t="shared" si="12"/>
        <v>已提交</v>
      </c>
      <c r="FH15" s="259" t="str">
        <f t="shared" si="13"/>
        <v>已提交</v>
      </c>
      <c r="FI15" s="258" t="str">
        <f t="shared" si="14"/>
        <v>已提交</v>
      </c>
      <c r="FJ15" s="260" t="str">
        <f t="shared" si="15"/>
        <v>已提交</v>
      </c>
      <c r="FK15" s="259" t="str">
        <f t="shared" si="16"/>
        <v>已提交</v>
      </c>
      <c r="FL15" s="259" t="str">
        <f t="shared" si="17"/>
        <v>已提交</v>
      </c>
      <c r="FM15" s="259" t="str">
        <f t="shared" si="18"/>
        <v>已提交</v>
      </c>
      <c r="FN15" s="259"/>
      <c r="FO15" s="259"/>
      <c r="FP15" s="259"/>
      <c r="FQ15" s="259"/>
      <c r="FR15" s="259"/>
      <c r="FS15" s="259"/>
      <c r="FT15" s="259"/>
      <c r="FU15" s="259"/>
      <c r="FV15" s="259" t="str">
        <f t="shared" si="19"/>
        <v/>
      </c>
      <c r="FW15" s="259" t="str">
        <f t="shared" si="20"/>
        <v/>
      </c>
      <c r="FX15" s="259" t="str">
        <f t="shared" si="21"/>
        <v/>
      </c>
      <c r="FY15" s="259"/>
      <c r="FZ15" s="259"/>
      <c r="GA15" s="259"/>
      <c r="GB15" s="259"/>
      <c r="GC15" s="259"/>
      <c r="GD15" s="259"/>
      <c r="GE15" s="259"/>
      <c r="GF15" s="259"/>
      <c r="GG15" s="259"/>
      <c r="GH15" s="259"/>
      <c r="GI15" s="259"/>
      <c r="GJ15" s="259"/>
      <c r="GK15" s="259"/>
      <c r="GL15" s="259"/>
      <c r="GM15" s="259"/>
      <c r="GN15" s="259"/>
      <c r="GO15" s="259" t="s">
        <v>263</v>
      </c>
      <c r="GP15" s="259"/>
      <c r="GQ15" s="259"/>
      <c r="GR15" s="259"/>
      <c r="GS15" s="259"/>
    </row>
    <row r="16" spans="1:201" s="271" customFormat="1" ht="79.5" customHeight="1">
      <c r="A16" s="287" t="str">
        <f t="shared" si="23"/>
        <v>114學年度第二學期</v>
      </c>
      <c r="B16" s="238">
        <f>'步驟1. 先填【114-1申請總表】第8列之B欄至CN欄'!B16</f>
        <v>0</v>
      </c>
      <c r="C16" s="238">
        <f>'步驟1. 先填【114-1申請總表】第8列之B欄至CN欄'!C16</f>
        <v>0</v>
      </c>
      <c r="D16" s="238" t="str">
        <f>'步驟1. 先填【114-1申請總表】第8列之B欄至CN欄'!D16</f>
        <v>9</v>
      </c>
      <c r="E16" s="238">
        <f>'步驟1. 先填【114-1申請總表】第8列之B欄至CN欄'!E16</f>
        <v>0</v>
      </c>
      <c r="F16" s="238">
        <f>'步驟1. 先填【114-1申請總表】第8列之B欄至CN欄'!F16</f>
        <v>0</v>
      </c>
      <c r="G16" s="238">
        <f>'步驟1. 先填【114-1申請總表】第8列之B欄至CN欄'!G16</f>
        <v>0</v>
      </c>
      <c r="H16" s="238">
        <f>'步驟1. 先填【114-1申請總表】第8列之B欄至CN欄'!H16</f>
        <v>0</v>
      </c>
      <c r="I16" s="238">
        <f>'步驟1. 先填【114-1申請總表】第8列之B欄至CN欄'!I16</f>
        <v>0</v>
      </c>
      <c r="J16" s="238">
        <f>'步驟1. 先填【114-1申請總表】第8列之B欄至CN欄'!J16</f>
        <v>0</v>
      </c>
      <c r="K16" s="238">
        <f>'步驟1. 先填【114-1申請總表】第8列之B欄至CN欄'!K16</f>
        <v>0</v>
      </c>
      <c r="L16" s="238">
        <f>'步驟1. 先填【114-1申請總表】第8列之B欄至CN欄'!L16</f>
        <v>0</v>
      </c>
      <c r="M16" s="238">
        <f>'步驟1. 先填【114-1申請總表】第8列之B欄至CN欄'!M16</f>
        <v>0</v>
      </c>
      <c r="N16" s="238">
        <f>'步驟1. 先填【114-1申請總表】第8列之B欄至CN欄'!N16</f>
        <v>0</v>
      </c>
      <c r="O16" s="238" t="str">
        <f>'步驟1. 先填【114-1申請總表】第8列之B欄至CN欄'!O16</f>
        <v>XX縣XX鄉XX村XX鄰XX路XX號XX樓</v>
      </c>
      <c r="P16" s="238" t="str">
        <f>'步驟1. 先填【114-1申請總表】第8列之B欄至CN欄'!P16</f>
        <v>1.助學獎學金</v>
      </c>
      <c r="Q16" s="238">
        <f>'步驟1. 先填【114-1申請總表】第8列之B欄至CN欄'!Q16</f>
        <v>0</v>
      </c>
      <c r="R16" s="238">
        <f>'步驟1. 先填【114-1申請總表】第8列之B欄至CN欄'!R16</f>
        <v>0</v>
      </c>
      <c r="S16" s="238">
        <f>'步驟1. 先填【114-1申請總表】第8列之B欄至CN欄'!S16</f>
        <v>0</v>
      </c>
      <c r="T16" s="238">
        <f>'步驟1. 先填【114-1申請總表】第8列之B欄至CN欄'!T16</f>
        <v>0</v>
      </c>
      <c r="U16" s="238">
        <f>'步驟1. 先填【114-1申請總表】第8列之B欄至CN欄'!U16</f>
        <v>0</v>
      </c>
      <c r="V16" s="238">
        <f>'步驟1. 先填【114-1申請總表】第8列之B欄至CN欄'!V16</f>
        <v>0</v>
      </c>
      <c r="W16" s="238">
        <f>'步驟1. 先填【114-1申請總表】第8列之B欄至CN欄'!W16</f>
        <v>0</v>
      </c>
      <c r="X16" s="238">
        <f>'步驟1. 先填【114-1申請總表】第8列之B欄至CN欄'!X16</f>
        <v>0</v>
      </c>
      <c r="Y16" s="238">
        <f>'步驟1. 先填【114-1申請總表】第8列之B欄至CN欄'!Y16</f>
        <v>0</v>
      </c>
      <c r="Z16" s="238">
        <f>'步驟1. 先填【114-1申請總表】第8列之B欄至CN欄'!Z16</f>
        <v>0</v>
      </c>
      <c r="AA16" s="238">
        <f>'步驟1. 先填【114-1申請總表】第8列之B欄至CN欄'!AA16</f>
        <v>0</v>
      </c>
      <c r="AB16" s="238">
        <f>'步驟1. 先填【114-1申請總表】第8列之B欄至CN欄'!AB16</f>
        <v>0</v>
      </c>
      <c r="AC16" s="238">
        <f>'步驟1. 先填【114-1申請總表】第8列之B欄至CN欄'!AC16</f>
        <v>0</v>
      </c>
      <c r="AD16" s="238">
        <f>'步驟1. 先填【114-1申請總表】第8列之B欄至CN欄'!AD16</f>
        <v>0</v>
      </c>
      <c r="AE16" s="238">
        <f>'步驟1. 先填【114-1申請總表】第8列之B欄至CN欄'!AE16</f>
        <v>0</v>
      </c>
      <c r="AF16" s="238">
        <f>'步驟1. 先填【114-1申請總表】第8列之B欄至CN欄'!AF16</f>
        <v>0</v>
      </c>
      <c r="AG16" s="238">
        <f>'步驟1. 先填【114-1申請總表】第8列之B欄至CN欄'!AG16</f>
        <v>0</v>
      </c>
      <c r="AH16" s="238">
        <f>'步驟1. 先填【114-1申請總表】第8列之B欄至CN欄'!AH16</f>
        <v>0</v>
      </c>
      <c r="AI16" s="238">
        <f>'步驟1. 先填【114-1申請總表】第8列之B欄至CN欄'!AI16</f>
        <v>0</v>
      </c>
      <c r="AJ16" s="238">
        <f>'步驟1. 先填【114-1申請總表】第8列之B欄至CN欄'!AJ16</f>
        <v>0</v>
      </c>
      <c r="AK16" s="238">
        <f>'步驟1. 先填【114-1申請總表】第8列之B欄至CN欄'!AK16</f>
        <v>0</v>
      </c>
      <c r="AL16" s="238">
        <f>'步驟1. 先填【114-1申請總表】第8列之B欄至CN欄'!AL16</f>
        <v>0</v>
      </c>
      <c r="AM16" s="238">
        <f>'步驟1. 先填【114-1申請總表】第8列之B欄至CN欄'!AM16</f>
        <v>0</v>
      </c>
      <c r="AN16" s="238">
        <f>'步驟1. 先填【114-1申請總表】第8列之B欄至CN欄'!AN16</f>
        <v>0</v>
      </c>
      <c r="AO16" s="238">
        <f>'步驟1. 先填【114-1申請總表】第8列之B欄至CN欄'!AO16</f>
        <v>0</v>
      </c>
      <c r="AP16" s="238">
        <f>'步驟1. 先填【114-1申請總表】第8列之B欄至CN欄'!AP16</f>
        <v>0</v>
      </c>
      <c r="AQ16" s="238">
        <f>'步驟1. 先填【114-1申請總表】第8列之B欄至CN欄'!AQ16</f>
        <v>0</v>
      </c>
      <c r="AR16" s="238">
        <f>'步驟1. 先填【114-1申請總表】第8列之B欄至CN欄'!AR16</f>
        <v>0</v>
      </c>
      <c r="AS16" s="238">
        <f>'步驟1. 先填【114-1申請總表】第8列之B欄至CN欄'!AS16</f>
        <v>0</v>
      </c>
      <c r="AT16" s="238">
        <f>'步驟1. 先填【114-1申請總表】第8列之B欄至CN欄'!AT16</f>
        <v>0</v>
      </c>
      <c r="AU16" s="238">
        <f>'步驟1. 先填【114-1申請總表】第8列之B欄至CN欄'!AU16</f>
        <v>0</v>
      </c>
      <c r="AV16" s="238">
        <f>'步驟1. 先填【114-1申請總表】第8列之B欄至CN欄'!AV16</f>
        <v>0</v>
      </c>
      <c r="AW16" s="238">
        <f>'步驟1. 先填【114-1申請總表】第8列之B欄至CN欄'!AW16</f>
        <v>0</v>
      </c>
      <c r="AX16" s="238">
        <f>'步驟1. 先填【114-1申請總表】第8列之B欄至CN欄'!AX16</f>
        <v>0</v>
      </c>
      <c r="AY16" s="238">
        <f>'步驟1. 先填【114-1申請總表】第8列之B欄至CN欄'!AY16</f>
        <v>0</v>
      </c>
      <c r="AZ16" s="238">
        <f>'步驟1. 先填【114-1申請總表】第8列之B欄至CN欄'!AZ16</f>
        <v>0</v>
      </c>
      <c r="BA16" s="238">
        <f>'步驟1. 先填【114-1申請總表】第8列之B欄至CN欄'!BA16</f>
        <v>0</v>
      </c>
      <c r="BB16" s="238">
        <f>'步驟1. 先填【114-1申請總表】第8列之B欄至CN欄'!BB16</f>
        <v>0</v>
      </c>
      <c r="BC16" s="238">
        <f>'步驟1. 先填【114-1申請總表】第8列之B欄至CN欄'!BC16</f>
        <v>0</v>
      </c>
      <c r="BD16" s="238">
        <f>'步驟1. 先填【114-1申請總表】第8列之B欄至CN欄'!BD16</f>
        <v>0</v>
      </c>
      <c r="BE16" s="238">
        <f>'步驟1. 先填【114-1申請總表】第8列之B欄至CN欄'!BE16</f>
        <v>0</v>
      </c>
      <c r="BF16" s="238">
        <f>'步驟1. 先填【114-1申請總表】第8列之B欄至CN欄'!BF16</f>
        <v>0</v>
      </c>
      <c r="BG16" s="238">
        <f>'步驟1. 先填【114-1申請總表】第8列之B欄至CN欄'!BG16</f>
        <v>0</v>
      </c>
      <c r="BH16" s="238">
        <f>'步驟1. 先填【114-1申請總表】第8列之B欄至CN欄'!BH16</f>
        <v>0</v>
      </c>
      <c r="BI16" s="238">
        <f>'步驟1. 先填【114-1申請總表】第8列之B欄至CN欄'!BI16</f>
        <v>0</v>
      </c>
      <c r="BJ16" s="238">
        <f>'步驟1. 先填【114-1申請總表】第8列之B欄至CN欄'!BJ16</f>
        <v>0</v>
      </c>
      <c r="BK16" s="238">
        <f>'步驟1. 先填【114-1申請總表】第8列之B欄至CN欄'!BK16</f>
        <v>0</v>
      </c>
      <c r="BL16" s="238">
        <f>'步驟1. 先填【114-1申請總表】第8列之B欄至CN欄'!BL16</f>
        <v>0</v>
      </c>
      <c r="BM16" s="238">
        <f>'步驟1. 先填【114-1申請總表】第8列之B欄至CN欄'!BM16</f>
        <v>0</v>
      </c>
      <c r="BN16" s="238">
        <f>'步驟1. 先填【114-1申請總表】第8列之B欄至CN欄'!BN16</f>
        <v>0</v>
      </c>
      <c r="BO16" s="238">
        <f>'步驟1. 先填【114-1申請總表】第8列之B欄至CN欄'!BO16</f>
        <v>0</v>
      </c>
      <c r="BP16" s="238">
        <f>'步驟1. 先填【114-1申請總表】第8列之B欄至CN欄'!BP16</f>
        <v>0</v>
      </c>
      <c r="BQ16" s="238">
        <f>'步驟1. 先填【114-1申請總表】第8列之B欄至CN欄'!BQ16</f>
        <v>0</v>
      </c>
      <c r="BR16" s="238">
        <f>'步驟1. 先填【114-1申請總表】第8列之B欄至CN欄'!BR16</f>
        <v>0</v>
      </c>
      <c r="BS16" s="238">
        <f>'步驟1. 先填【114-1申請總表】第8列之B欄至CN欄'!BS16</f>
        <v>0</v>
      </c>
      <c r="BT16" s="238">
        <f>'步驟1. 先填【114-1申請總表】第8列之B欄至CN欄'!BT16</f>
        <v>0</v>
      </c>
      <c r="BU16" s="238">
        <f>'步驟1. 先填【114-1申請總表】第8列之B欄至CN欄'!BU16</f>
        <v>0</v>
      </c>
      <c r="BV16" s="238">
        <f>'步驟1. 先填【114-1申請總表】第8列之B欄至CN欄'!BV16</f>
        <v>0</v>
      </c>
      <c r="BW16" s="238" t="str">
        <f>'步驟1. 先填【114-1申請總表】第8列之B欄至CN欄'!BW16</f>
        <v xml:space="preserve">學科:
</v>
      </c>
      <c r="BX16" s="238" t="str">
        <f>'步驟1. 先填【114-1申請總表】第8列之B欄至CN欄'!BX16</f>
        <v xml:space="preserve">題型:
</v>
      </c>
      <c r="BY16" s="238">
        <f>'步驟1. 先填【114-1申請總表】第8列之B欄至CN欄'!BY16</f>
        <v>0</v>
      </c>
      <c r="BZ16" s="238" t="str">
        <f>'步驟1. 先填【114-1申請總表】第8列之B欄至CN欄'!BZ16</f>
        <v xml:space="preserve">學科:
</v>
      </c>
      <c r="CA16" s="238" t="str">
        <f>'步驟1. 先填【114-1申請總表】第8列之B欄至CN欄'!CA16</f>
        <v xml:space="preserve">題型:
</v>
      </c>
      <c r="CB16" s="238">
        <f>'步驟1. 先填【114-1申請總表】第8列之B欄至CN欄'!CB16</f>
        <v>0</v>
      </c>
      <c r="CC16" s="238" t="str">
        <f>'步驟1. 先填【114-1申請總表】第8列之B欄至CN欄'!CC16</f>
        <v>有無參加:</v>
      </c>
      <c r="CD16" s="238" t="str">
        <f>'步驟1. 先填【114-1申請總表】第8列之B欄至CN欄'!CD16</f>
        <v xml:space="preserve">社團或活動:
</v>
      </c>
      <c r="CE16" s="238">
        <f>'步驟1. 先填【114-1申請總表】第8列之B欄至CN欄'!CE16</f>
        <v>0</v>
      </c>
      <c r="CF16" s="238">
        <f>'步驟1. 先填【114-1申請總表】第8列之B欄至CN欄'!CF16</f>
        <v>0</v>
      </c>
      <c r="CG16" s="238">
        <f>'步驟1. 先填【114-1申請總表】第8列之B欄至CN欄'!CG16</f>
        <v>0</v>
      </c>
      <c r="CH16" s="238" t="str">
        <f>'步驟1. 先填【114-1申請總表】第8列之B欄至CN欄'!CH16</f>
        <v xml:space="preserve">無達到學習目標之原因:
</v>
      </c>
      <c r="CI16" s="238" t="str">
        <f>'步驟1. 先填【114-1申請總表】第8列之B欄至CN欄'!CI16</f>
        <v xml:space="preserve">改善方法:
</v>
      </c>
      <c r="CJ16" s="238" t="str">
        <f>'步驟1. 先填【114-1申請總表】第8列之B欄至CN欄'!CJ16</f>
        <v xml:space="preserve">最喜歡的課後休閒活動:
</v>
      </c>
      <c r="CK16" s="238" t="str">
        <f>'步驟1. 先填【114-1申請總表】第8列之B欄至CN欄'!CK16</f>
        <v xml:space="preserve">收穫:
</v>
      </c>
      <c r="CL16" s="238">
        <f>'步驟1. 先填【114-1申請總表】第8列之B欄至CN欄'!CL16</f>
        <v>0</v>
      </c>
      <c r="CM16" s="238">
        <f>'步驟1. 先填【114-1申請總表】第8列之B欄至CN欄'!CM16</f>
        <v>0</v>
      </c>
      <c r="CN16" s="238">
        <f>'步驟1. 先填【114-1申請總表】第8列之B欄至CN欄'!CN16</f>
        <v>0</v>
      </c>
      <c r="CO16" s="244">
        <f>'步驟1. 先填【114-1申請總表】第8列之B欄至CN欄'!CO16</f>
        <v>0</v>
      </c>
      <c r="CP16" s="244" t="str">
        <f>'步驟1. 先填【114-1申請總表】第8列之B欄至CN欄'!CP16</f>
        <v>7000021</v>
      </c>
      <c r="CQ16" s="244" t="str">
        <f>'步驟1. 先填【114-1申請總表】第8列之B欄至CN欄'!CQ16</f>
        <v/>
      </c>
      <c r="CR16" s="244" t="str">
        <f>'步驟1. 先填【114-1申請總表】第8列之B欄至CN欄'!CR16</f>
        <v/>
      </c>
      <c r="CS16" s="244">
        <f>'步驟1. 先填【114-1申請總表】第8列之B欄至CN欄'!CS16</f>
        <v>0</v>
      </c>
      <c r="CT16" s="244" t="str">
        <f>'步驟1. 先填【114-1申請總表】第8列之B欄至CN欄'!CT16</f>
        <v/>
      </c>
      <c r="CU16" s="244" t="str">
        <f>'步驟1. 先填【114-1申請總表】第8列之B欄至CN欄'!CU16</f>
        <v/>
      </c>
      <c r="CV16" s="244" t="str">
        <f>'步驟1. 先填【114-1申請總表】第8列之B欄至CN欄'!CV16</f>
        <v/>
      </c>
      <c r="CW16" s="244" t="str">
        <f>'步驟1. 先填【114-1申請總表】第8列之B欄至CN欄'!CW16</f>
        <v/>
      </c>
      <c r="CX16" s="244" t="str">
        <f>'步驟1. 先填【114-1申請總表】第8列之B欄至CN欄'!CX16</f>
        <v/>
      </c>
      <c r="CY16" s="244" t="str">
        <f>'步驟1. 先填【114-1申請總表】第8列之B欄至CN欄'!CY16</f>
        <v/>
      </c>
      <c r="CZ16" s="244" t="str">
        <f>'步驟1. 先填【114-1申請總表】第8列之B欄至CN欄'!CZ16</f>
        <v/>
      </c>
      <c r="DA16" s="244">
        <f>'步驟1. 先填【114-1申請總表】第8列之B欄至CN欄'!DA16</f>
        <v>0</v>
      </c>
      <c r="DB16" s="244">
        <f>'步驟1. 先填【114-1申請總表】第8列之B欄至CN欄'!DB16</f>
        <v>0</v>
      </c>
      <c r="DC16" s="244">
        <f>'步驟1. 先填【114-1申請總表】第8列之B欄至CN欄'!DC16</f>
        <v>0</v>
      </c>
      <c r="DD16" s="244">
        <f>'步驟1. 先填【114-1申請總表】第8列之B欄至CN欄'!DD16</f>
        <v>0</v>
      </c>
      <c r="DE16" s="244">
        <f>'步驟1. 先填【114-1申請總表】第8列之B欄至CN欄'!DE16</f>
        <v>0</v>
      </c>
      <c r="DF16" s="244">
        <f>'步驟1. 先填【114-1申請總表】第8列之B欄至CN欄'!DF16</f>
        <v>1</v>
      </c>
      <c r="DG16" s="244">
        <f>'步驟1. 先填【114-1申請總表】第8列之B欄至CN欄'!DG16</f>
        <v>0</v>
      </c>
      <c r="DH16" s="244">
        <f>'步驟1. 先填【114-1申請總表】第8列之B欄至CN欄'!DH16</f>
        <v>0</v>
      </c>
      <c r="DI16" s="244">
        <f>'步驟1. 先填【114-1申請總表】第8列之B欄至CN欄'!DI16</f>
        <v>0</v>
      </c>
      <c r="DJ16" s="244">
        <f>'步驟1. 先填【114-1申請總表】第8列之B欄至CN欄'!DJ16</f>
        <v>0</v>
      </c>
      <c r="DK16" s="244">
        <f>'步驟1. 先填【114-1申請總表】第8列之B欄至CN欄'!DK16</f>
        <v>0</v>
      </c>
      <c r="DL16" s="244">
        <f>'步驟1. 先填【114-1申請總表】第8列之B欄至CN欄'!DL16</f>
        <v>0</v>
      </c>
      <c r="DM16" s="244">
        <f>'步驟1. 先填【114-1申請總表】第8列之B欄至CN欄'!DM16</f>
        <v>0</v>
      </c>
      <c r="DN16" s="244">
        <f>'步驟1. 先填【114-1申請總表】第8列之B欄至CN欄'!DN16</f>
        <v>0</v>
      </c>
      <c r="DO16" s="267" t="str">
        <f t="shared" si="0"/>
        <v>身份別輸入錯誤</v>
      </c>
      <c r="DP16" s="267" t="str">
        <f t="shared" si="1"/>
        <v>身份別輸入錯誤</v>
      </c>
      <c r="DQ16" s="267" t="str">
        <f t="shared" si="2"/>
        <v>身份別輸入錯誤</v>
      </c>
      <c r="DR16" s="268">
        <v>0</v>
      </c>
      <c r="DS16" s="268"/>
      <c r="DT16" s="268"/>
      <c r="DU16" s="268"/>
      <c r="DV16" s="268"/>
      <c r="DW16" s="268"/>
      <c r="DX16" s="268"/>
      <c r="DY16" s="268"/>
      <c r="DZ16" s="268"/>
      <c r="EA16" s="268"/>
      <c r="EB16" s="268">
        <f t="shared" si="22"/>
        <v>0</v>
      </c>
      <c r="EC16" s="268"/>
      <c r="ED16" s="268"/>
      <c r="EE16" s="268"/>
      <c r="EF16" s="268"/>
      <c r="EG16" s="268"/>
      <c r="EH16" s="268"/>
      <c r="EI16" s="268"/>
      <c r="EJ16" s="268"/>
      <c r="EK16" s="268"/>
      <c r="EL16" s="268"/>
      <c r="EM16" s="268"/>
      <c r="EN16" s="268"/>
      <c r="EO16" s="268"/>
      <c r="EP16" s="268"/>
      <c r="EQ16" s="268"/>
      <c r="ER16" s="268"/>
      <c r="ES16" s="268"/>
      <c r="ET16" s="268"/>
      <c r="EU16" s="259"/>
      <c r="EV16" s="259"/>
      <c r="EW16" s="259"/>
      <c r="EX16" s="258" t="str">
        <f t="shared" si="3"/>
        <v>已提交</v>
      </c>
      <c r="EY16" s="258" t="str">
        <f t="shared" si="4"/>
        <v>已提交</v>
      </c>
      <c r="EZ16" s="258" t="str">
        <f t="shared" si="5"/>
        <v>已提交</v>
      </c>
      <c r="FA16" s="259" t="str">
        <f t="shared" si="6"/>
        <v>已提交</v>
      </c>
      <c r="FB16" s="259" t="str">
        <f t="shared" si="7"/>
        <v>已提交</v>
      </c>
      <c r="FC16" s="259" t="str">
        <f t="shared" si="8"/>
        <v>已提交</v>
      </c>
      <c r="FD16" s="259" t="str">
        <f t="shared" si="9"/>
        <v>已提交</v>
      </c>
      <c r="FE16" s="259" t="str">
        <f t="shared" si="10"/>
        <v>已提交</v>
      </c>
      <c r="FF16" s="259" t="str">
        <f t="shared" si="11"/>
        <v>已提交</v>
      </c>
      <c r="FG16" s="259" t="str">
        <f t="shared" si="12"/>
        <v>已提交</v>
      </c>
      <c r="FH16" s="259" t="str">
        <f t="shared" si="13"/>
        <v>已提交</v>
      </c>
      <c r="FI16" s="258" t="str">
        <f t="shared" si="14"/>
        <v>已提交</v>
      </c>
      <c r="FJ16" s="260" t="str">
        <f t="shared" si="15"/>
        <v>已提交</v>
      </c>
      <c r="FK16" s="259" t="str">
        <f t="shared" si="16"/>
        <v>已提交</v>
      </c>
      <c r="FL16" s="259" t="str">
        <f t="shared" si="17"/>
        <v>已提交</v>
      </c>
      <c r="FM16" s="259" t="str">
        <f t="shared" si="18"/>
        <v>已提交</v>
      </c>
      <c r="FN16" s="259"/>
      <c r="FO16" s="259"/>
      <c r="FP16" s="259"/>
      <c r="FQ16" s="259"/>
      <c r="FR16" s="259"/>
      <c r="FS16" s="259"/>
      <c r="FT16" s="259"/>
      <c r="FU16" s="259"/>
      <c r="FV16" s="259" t="str">
        <f t="shared" si="19"/>
        <v/>
      </c>
      <c r="FW16" s="259" t="str">
        <f t="shared" si="20"/>
        <v/>
      </c>
      <c r="FX16" s="259" t="str">
        <f t="shared" si="21"/>
        <v/>
      </c>
      <c r="FY16" s="259"/>
      <c r="FZ16" s="259"/>
      <c r="GA16" s="259"/>
      <c r="GB16" s="259"/>
      <c r="GC16" s="259"/>
      <c r="GD16" s="259"/>
      <c r="GE16" s="259"/>
      <c r="GF16" s="259"/>
      <c r="GG16" s="259"/>
      <c r="GH16" s="259"/>
      <c r="GI16" s="259"/>
      <c r="GJ16" s="259"/>
      <c r="GK16" s="259"/>
      <c r="GL16" s="259"/>
      <c r="GM16" s="259"/>
      <c r="GN16" s="259"/>
      <c r="GO16" s="259" t="s">
        <v>263</v>
      </c>
      <c r="GP16" s="259"/>
      <c r="GQ16" s="259"/>
      <c r="GR16" s="259"/>
      <c r="GS16" s="259"/>
    </row>
    <row r="17" spans="1:201" s="271" customFormat="1" ht="79.5" customHeight="1">
      <c r="A17" s="287" t="str">
        <f t="shared" si="23"/>
        <v>114學年度第二學期</v>
      </c>
      <c r="B17" s="238">
        <f>'步驟1. 先填【114-1申請總表】第8列之B欄至CN欄'!B17</f>
        <v>0</v>
      </c>
      <c r="C17" s="238">
        <f>'步驟1. 先填【114-1申請總表】第8列之B欄至CN欄'!C17</f>
        <v>0</v>
      </c>
      <c r="D17" s="238" t="str">
        <f>'步驟1. 先填【114-1申請總表】第8列之B欄至CN欄'!D17</f>
        <v>10</v>
      </c>
      <c r="E17" s="238">
        <f>'步驟1. 先填【114-1申請總表】第8列之B欄至CN欄'!E17</f>
        <v>0</v>
      </c>
      <c r="F17" s="238">
        <f>'步驟1. 先填【114-1申請總表】第8列之B欄至CN欄'!F17</f>
        <v>0</v>
      </c>
      <c r="G17" s="238">
        <f>'步驟1. 先填【114-1申請總表】第8列之B欄至CN欄'!G17</f>
        <v>0</v>
      </c>
      <c r="H17" s="238">
        <f>'步驟1. 先填【114-1申請總表】第8列之B欄至CN欄'!H17</f>
        <v>0</v>
      </c>
      <c r="I17" s="238">
        <f>'步驟1. 先填【114-1申請總表】第8列之B欄至CN欄'!I17</f>
        <v>0</v>
      </c>
      <c r="J17" s="238">
        <f>'步驟1. 先填【114-1申請總表】第8列之B欄至CN欄'!J17</f>
        <v>0</v>
      </c>
      <c r="K17" s="238">
        <f>'步驟1. 先填【114-1申請總表】第8列之B欄至CN欄'!K17</f>
        <v>0</v>
      </c>
      <c r="L17" s="238">
        <f>'步驟1. 先填【114-1申請總表】第8列之B欄至CN欄'!L17</f>
        <v>0</v>
      </c>
      <c r="M17" s="238">
        <f>'步驟1. 先填【114-1申請總表】第8列之B欄至CN欄'!M17</f>
        <v>0</v>
      </c>
      <c r="N17" s="238">
        <f>'步驟1. 先填【114-1申請總表】第8列之B欄至CN欄'!N17</f>
        <v>0</v>
      </c>
      <c r="O17" s="238" t="str">
        <f>'步驟1. 先填【114-1申請總表】第8列之B欄至CN欄'!O17</f>
        <v>XX縣XX鄉XX村XX鄰XX路XX號XX樓</v>
      </c>
      <c r="P17" s="238" t="str">
        <f>'步驟1. 先填【114-1申請總表】第8列之B欄至CN欄'!P17</f>
        <v>1.助學獎學金</v>
      </c>
      <c r="Q17" s="238">
        <f>'步驟1. 先填【114-1申請總表】第8列之B欄至CN欄'!Q17</f>
        <v>0</v>
      </c>
      <c r="R17" s="238">
        <f>'步驟1. 先填【114-1申請總表】第8列之B欄至CN欄'!R17</f>
        <v>0</v>
      </c>
      <c r="S17" s="238">
        <f>'步驟1. 先填【114-1申請總表】第8列之B欄至CN欄'!S17</f>
        <v>0</v>
      </c>
      <c r="T17" s="238">
        <f>'步驟1. 先填【114-1申請總表】第8列之B欄至CN欄'!T17</f>
        <v>0</v>
      </c>
      <c r="U17" s="238">
        <f>'步驟1. 先填【114-1申請總表】第8列之B欄至CN欄'!U17</f>
        <v>0</v>
      </c>
      <c r="V17" s="238">
        <f>'步驟1. 先填【114-1申請總表】第8列之B欄至CN欄'!V17</f>
        <v>0</v>
      </c>
      <c r="W17" s="238">
        <f>'步驟1. 先填【114-1申請總表】第8列之B欄至CN欄'!W17</f>
        <v>0</v>
      </c>
      <c r="X17" s="238">
        <f>'步驟1. 先填【114-1申請總表】第8列之B欄至CN欄'!X17</f>
        <v>0</v>
      </c>
      <c r="Y17" s="238">
        <f>'步驟1. 先填【114-1申請總表】第8列之B欄至CN欄'!Y17</f>
        <v>0</v>
      </c>
      <c r="Z17" s="238">
        <f>'步驟1. 先填【114-1申請總表】第8列之B欄至CN欄'!Z17</f>
        <v>0</v>
      </c>
      <c r="AA17" s="238">
        <f>'步驟1. 先填【114-1申請總表】第8列之B欄至CN欄'!AA17</f>
        <v>0</v>
      </c>
      <c r="AB17" s="238">
        <f>'步驟1. 先填【114-1申請總表】第8列之B欄至CN欄'!AB17</f>
        <v>0</v>
      </c>
      <c r="AC17" s="238">
        <f>'步驟1. 先填【114-1申請總表】第8列之B欄至CN欄'!AC17</f>
        <v>0</v>
      </c>
      <c r="AD17" s="238">
        <f>'步驟1. 先填【114-1申請總表】第8列之B欄至CN欄'!AD17</f>
        <v>0</v>
      </c>
      <c r="AE17" s="238">
        <f>'步驟1. 先填【114-1申請總表】第8列之B欄至CN欄'!AE17</f>
        <v>0</v>
      </c>
      <c r="AF17" s="238">
        <f>'步驟1. 先填【114-1申請總表】第8列之B欄至CN欄'!AF17</f>
        <v>0</v>
      </c>
      <c r="AG17" s="238">
        <f>'步驟1. 先填【114-1申請總表】第8列之B欄至CN欄'!AG17</f>
        <v>0</v>
      </c>
      <c r="AH17" s="238">
        <f>'步驟1. 先填【114-1申請總表】第8列之B欄至CN欄'!AH17</f>
        <v>0</v>
      </c>
      <c r="AI17" s="238">
        <f>'步驟1. 先填【114-1申請總表】第8列之B欄至CN欄'!AI17</f>
        <v>0</v>
      </c>
      <c r="AJ17" s="238">
        <f>'步驟1. 先填【114-1申請總表】第8列之B欄至CN欄'!AJ17</f>
        <v>0</v>
      </c>
      <c r="AK17" s="238">
        <f>'步驟1. 先填【114-1申請總表】第8列之B欄至CN欄'!AK17</f>
        <v>0</v>
      </c>
      <c r="AL17" s="238">
        <f>'步驟1. 先填【114-1申請總表】第8列之B欄至CN欄'!AL17</f>
        <v>0</v>
      </c>
      <c r="AM17" s="238">
        <f>'步驟1. 先填【114-1申請總表】第8列之B欄至CN欄'!AM17</f>
        <v>0</v>
      </c>
      <c r="AN17" s="238">
        <f>'步驟1. 先填【114-1申請總表】第8列之B欄至CN欄'!AN17</f>
        <v>0</v>
      </c>
      <c r="AO17" s="238">
        <f>'步驟1. 先填【114-1申請總表】第8列之B欄至CN欄'!AO17</f>
        <v>0</v>
      </c>
      <c r="AP17" s="238">
        <f>'步驟1. 先填【114-1申請總表】第8列之B欄至CN欄'!AP17</f>
        <v>0</v>
      </c>
      <c r="AQ17" s="238">
        <f>'步驟1. 先填【114-1申請總表】第8列之B欄至CN欄'!AQ17</f>
        <v>0</v>
      </c>
      <c r="AR17" s="238">
        <f>'步驟1. 先填【114-1申請總表】第8列之B欄至CN欄'!AR17</f>
        <v>0</v>
      </c>
      <c r="AS17" s="238">
        <f>'步驟1. 先填【114-1申請總表】第8列之B欄至CN欄'!AS17</f>
        <v>0</v>
      </c>
      <c r="AT17" s="238">
        <f>'步驟1. 先填【114-1申請總表】第8列之B欄至CN欄'!AT17</f>
        <v>0</v>
      </c>
      <c r="AU17" s="238">
        <f>'步驟1. 先填【114-1申請總表】第8列之B欄至CN欄'!AU17</f>
        <v>0</v>
      </c>
      <c r="AV17" s="238">
        <f>'步驟1. 先填【114-1申請總表】第8列之B欄至CN欄'!AV17</f>
        <v>0</v>
      </c>
      <c r="AW17" s="238">
        <f>'步驟1. 先填【114-1申請總表】第8列之B欄至CN欄'!AW17</f>
        <v>0</v>
      </c>
      <c r="AX17" s="238">
        <f>'步驟1. 先填【114-1申請總表】第8列之B欄至CN欄'!AX17</f>
        <v>0</v>
      </c>
      <c r="AY17" s="238">
        <f>'步驟1. 先填【114-1申請總表】第8列之B欄至CN欄'!AY17</f>
        <v>0</v>
      </c>
      <c r="AZ17" s="238">
        <f>'步驟1. 先填【114-1申請總表】第8列之B欄至CN欄'!AZ17</f>
        <v>0</v>
      </c>
      <c r="BA17" s="238">
        <f>'步驟1. 先填【114-1申請總表】第8列之B欄至CN欄'!BA17</f>
        <v>0</v>
      </c>
      <c r="BB17" s="238">
        <f>'步驟1. 先填【114-1申請總表】第8列之B欄至CN欄'!BB17</f>
        <v>0</v>
      </c>
      <c r="BC17" s="238">
        <f>'步驟1. 先填【114-1申請總表】第8列之B欄至CN欄'!BC17</f>
        <v>0</v>
      </c>
      <c r="BD17" s="238">
        <f>'步驟1. 先填【114-1申請總表】第8列之B欄至CN欄'!BD17</f>
        <v>0</v>
      </c>
      <c r="BE17" s="238">
        <f>'步驟1. 先填【114-1申請總表】第8列之B欄至CN欄'!BE17</f>
        <v>0</v>
      </c>
      <c r="BF17" s="238">
        <f>'步驟1. 先填【114-1申請總表】第8列之B欄至CN欄'!BF17</f>
        <v>0</v>
      </c>
      <c r="BG17" s="238">
        <f>'步驟1. 先填【114-1申請總表】第8列之B欄至CN欄'!BG17</f>
        <v>0</v>
      </c>
      <c r="BH17" s="238">
        <f>'步驟1. 先填【114-1申請總表】第8列之B欄至CN欄'!BH17</f>
        <v>0</v>
      </c>
      <c r="BI17" s="238">
        <f>'步驟1. 先填【114-1申請總表】第8列之B欄至CN欄'!BI17</f>
        <v>0</v>
      </c>
      <c r="BJ17" s="238">
        <f>'步驟1. 先填【114-1申請總表】第8列之B欄至CN欄'!BJ17</f>
        <v>0</v>
      </c>
      <c r="BK17" s="238">
        <f>'步驟1. 先填【114-1申請總表】第8列之B欄至CN欄'!BK17</f>
        <v>0</v>
      </c>
      <c r="BL17" s="238">
        <f>'步驟1. 先填【114-1申請總表】第8列之B欄至CN欄'!BL17</f>
        <v>0</v>
      </c>
      <c r="BM17" s="238">
        <f>'步驟1. 先填【114-1申請總表】第8列之B欄至CN欄'!BM17</f>
        <v>0</v>
      </c>
      <c r="BN17" s="238">
        <f>'步驟1. 先填【114-1申請總表】第8列之B欄至CN欄'!BN17</f>
        <v>0</v>
      </c>
      <c r="BO17" s="238">
        <f>'步驟1. 先填【114-1申請總表】第8列之B欄至CN欄'!BO17</f>
        <v>0</v>
      </c>
      <c r="BP17" s="238">
        <f>'步驟1. 先填【114-1申請總表】第8列之B欄至CN欄'!BP17</f>
        <v>0</v>
      </c>
      <c r="BQ17" s="238">
        <f>'步驟1. 先填【114-1申請總表】第8列之B欄至CN欄'!BQ17</f>
        <v>0</v>
      </c>
      <c r="BR17" s="238">
        <f>'步驟1. 先填【114-1申請總表】第8列之B欄至CN欄'!BR17</f>
        <v>0</v>
      </c>
      <c r="BS17" s="238">
        <f>'步驟1. 先填【114-1申請總表】第8列之B欄至CN欄'!BS17</f>
        <v>0</v>
      </c>
      <c r="BT17" s="238">
        <f>'步驟1. 先填【114-1申請總表】第8列之B欄至CN欄'!BT17</f>
        <v>0</v>
      </c>
      <c r="BU17" s="238">
        <f>'步驟1. 先填【114-1申請總表】第8列之B欄至CN欄'!BU17</f>
        <v>0</v>
      </c>
      <c r="BV17" s="238">
        <f>'步驟1. 先填【114-1申請總表】第8列之B欄至CN欄'!BV17</f>
        <v>0</v>
      </c>
      <c r="BW17" s="238" t="str">
        <f>'步驟1. 先填【114-1申請總表】第8列之B欄至CN欄'!BW17</f>
        <v xml:space="preserve">學科:
</v>
      </c>
      <c r="BX17" s="238" t="str">
        <f>'步驟1. 先填【114-1申請總表】第8列之B欄至CN欄'!BX17</f>
        <v xml:space="preserve">題型:
</v>
      </c>
      <c r="BY17" s="238">
        <f>'步驟1. 先填【114-1申請總表】第8列之B欄至CN欄'!BY17</f>
        <v>0</v>
      </c>
      <c r="BZ17" s="238" t="str">
        <f>'步驟1. 先填【114-1申請總表】第8列之B欄至CN欄'!BZ17</f>
        <v xml:space="preserve">學科:
</v>
      </c>
      <c r="CA17" s="238" t="str">
        <f>'步驟1. 先填【114-1申請總表】第8列之B欄至CN欄'!CA17</f>
        <v xml:space="preserve">題型:
</v>
      </c>
      <c r="CB17" s="238">
        <f>'步驟1. 先填【114-1申請總表】第8列之B欄至CN欄'!CB17</f>
        <v>0</v>
      </c>
      <c r="CC17" s="238" t="str">
        <f>'步驟1. 先填【114-1申請總表】第8列之B欄至CN欄'!CC17</f>
        <v>有無參加:</v>
      </c>
      <c r="CD17" s="238" t="str">
        <f>'步驟1. 先填【114-1申請總表】第8列之B欄至CN欄'!CD17</f>
        <v xml:space="preserve">社團或活動:
</v>
      </c>
      <c r="CE17" s="238">
        <f>'步驟1. 先填【114-1申請總表】第8列之B欄至CN欄'!CE17</f>
        <v>0</v>
      </c>
      <c r="CF17" s="238">
        <f>'步驟1. 先填【114-1申請總表】第8列之B欄至CN欄'!CF17</f>
        <v>0</v>
      </c>
      <c r="CG17" s="238">
        <f>'步驟1. 先填【114-1申請總表】第8列之B欄至CN欄'!CG17</f>
        <v>0</v>
      </c>
      <c r="CH17" s="238" t="str">
        <f>'步驟1. 先填【114-1申請總表】第8列之B欄至CN欄'!CH17</f>
        <v xml:space="preserve">無達到學習目標之原因:
</v>
      </c>
      <c r="CI17" s="238" t="str">
        <f>'步驟1. 先填【114-1申請總表】第8列之B欄至CN欄'!CI17</f>
        <v xml:space="preserve">改善方法:
</v>
      </c>
      <c r="CJ17" s="238" t="str">
        <f>'步驟1. 先填【114-1申請總表】第8列之B欄至CN欄'!CJ17</f>
        <v xml:space="preserve">最喜歡的課後休閒活動:
</v>
      </c>
      <c r="CK17" s="238" t="str">
        <f>'步驟1. 先填【114-1申請總表】第8列之B欄至CN欄'!CK17</f>
        <v xml:space="preserve">收穫:
</v>
      </c>
      <c r="CL17" s="238">
        <f>'步驟1. 先填【114-1申請總表】第8列之B欄至CN欄'!CL17</f>
        <v>0</v>
      </c>
      <c r="CM17" s="238">
        <f>'步驟1. 先填【114-1申請總表】第8列之B欄至CN欄'!CM17</f>
        <v>0</v>
      </c>
      <c r="CN17" s="238">
        <f>'步驟1. 先填【114-1申請總表】第8列之B欄至CN欄'!CN17</f>
        <v>0</v>
      </c>
      <c r="CO17" s="244">
        <f>'步驟1. 先填【114-1申請總表】第8列之B欄至CN欄'!CO17</f>
        <v>0</v>
      </c>
      <c r="CP17" s="244" t="str">
        <f>'步驟1. 先填【114-1申請總表】第8列之B欄至CN欄'!CP17</f>
        <v>7000021</v>
      </c>
      <c r="CQ17" s="244" t="str">
        <f>'步驟1. 先填【114-1申請總表】第8列之B欄至CN欄'!CQ17</f>
        <v/>
      </c>
      <c r="CR17" s="244" t="str">
        <f>'步驟1. 先填【114-1申請總表】第8列之B欄至CN欄'!CR17</f>
        <v/>
      </c>
      <c r="CS17" s="244">
        <f>'步驟1. 先填【114-1申請總表】第8列之B欄至CN欄'!CS17</f>
        <v>0</v>
      </c>
      <c r="CT17" s="244" t="str">
        <f>'步驟1. 先填【114-1申請總表】第8列之B欄至CN欄'!CT17</f>
        <v/>
      </c>
      <c r="CU17" s="244" t="str">
        <f>'步驟1. 先填【114-1申請總表】第8列之B欄至CN欄'!CU17</f>
        <v/>
      </c>
      <c r="CV17" s="244" t="str">
        <f>'步驟1. 先填【114-1申請總表】第8列之B欄至CN欄'!CV17</f>
        <v/>
      </c>
      <c r="CW17" s="244" t="str">
        <f>'步驟1. 先填【114-1申請總表】第8列之B欄至CN欄'!CW17</f>
        <v/>
      </c>
      <c r="CX17" s="244" t="str">
        <f>'步驟1. 先填【114-1申請總表】第8列之B欄至CN欄'!CX17</f>
        <v/>
      </c>
      <c r="CY17" s="244" t="str">
        <f>'步驟1. 先填【114-1申請總表】第8列之B欄至CN欄'!CY17</f>
        <v/>
      </c>
      <c r="CZ17" s="244" t="str">
        <f>'步驟1. 先填【114-1申請總表】第8列之B欄至CN欄'!CZ17</f>
        <v/>
      </c>
      <c r="DA17" s="244">
        <f>'步驟1. 先填【114-1申請總表】第8列之B欄至CN欄'!DA17</f>
        <v>0</v>
      </c>
      <c r="DB17" s="244">
        <f>'步驟1. 先填【114-1申請總表】第8列之B欄至CN欄'!DB17</f>
        <v>0</v>
      </c>
      <c r="DC17" s="244">
        <f>'步驟1. 先填【114-1申請總表】第8列之B欄至CN欄'!DC17</f>
        <v>0</v>
      </c>
      <c r="DD17" s="244">
        <f>'步驟1. 先填【114-1申請總表】第8列之B欄至CN欄'!DD17</f>
        <v>0</v>
      </c>
      <c r="DE17" s="244">
        <f>'步驟1. 先填【114-1申請總表】第8列之B欄至CN欄'!DE17</f>
        <v>0</v>
      </c>
      <c r="DF17" s="244">
        <f>'步驟1. 先填【114-1申請總表】第8列之B欄至CN欄'!DF17</f>
        <v>1</v>
      </c>
      <c r="DG17" s="244">
        <f>'步驟1. 先填【114-1申請總表】第8列之B欄至CN欄'!DG17</f>
        <v>0</v>
      </c>
      <c r="DH17" s="244">
        <f>'步驟1. 先填【114-1申請總表】第8列之B欄至CN欄'!DH17</f>
        <v>0</v>
      </c>
      <c r="DI17" s="244">
        <f>'步驟1. 先填【114-1申請總表】第8列之B欄至CN欄'!DI17</f>
        <v>0</v>
      </c>
      <c r="DJ17" s="244">
        <f>'步驟1. 先填【114-1申請總表】第8列之B欄至CN欄'!DJ17</f>
        <v>0</v>
      </c>
      <c r="DK17" s="244">
        <f>'步驟1. 先填【114-1申請總表】第8列之B欄至CN欄'!DK17</f>
        <v>0</v>
      </c>
      <c r="DL17" s="244">
        <f>'步驟1. 先填【114-1申請總表】第8列之B欄至CN欄'!DL17</f>
        <v>0</v>
      </c>
      <c r="DM17" s="244">
        <f>'步驟1. 先填【114-1申請總表】第8列之B欄至CN欄'!DM17</f>
        <v>0</v>
      </c>
      <c r="DN17" s="244">
        <f>'步驟1. 先填【114-1申請總表】第8列之B欄至CN欄'!DN17</f>
        <v>0</v>
      </c>
      <c r="DO17" s="267" t="str">
        <f t="shared" si="0"/>
        <v>身份別輸入錯誤</v>
      </c>
      <c r="DP17" s="267" t="str">
        <f t="shared" si="1"/>
        <v>身份別輸入錯誤</v>
      </c>
      <c r="DQ17" s="267" t="str">
        <f t="shared" si="2"/>
        <v>身份別輸入錯誤</v>
      </c>
      <c r="DR17" s="268">
        <v>0</v>
      </c>
      <c r="DS17" s="268"/>
      <c r="DT17" s="268"/>
      <c r="DU17" s="268"/>
      <c r="DV17" s="268"/>
      <c r="DW17" s="268"/>
      <c r="DX17" s="268"/>
      <c r="DY17" s="268"/>
      <c r="DZ17" s="268"/>
      <c r="EA17" s="268"/>
      <c r="EB17" s="268">
        <f t="shared" si="22"/>
        <v>0</v>
      </c>
      <c r="EC17" s="268"/>
      <c r="ED17" s="268"/>
      <c r="EE17" s="268"/>
      <c r="EF17" s="268"/>
      <c r="EG17" s="268"/>
      <c r="EH17" s="268"/>
      <c r="EI17" s="268"/>
      <c r="EJ17" s="268"/>
      <c r="EK17" s="268"/>
      <c r="EL17" s="268"/>
      <c r="EM17" s="268"/>
      <c r="EN17" s="268"/>
      <c r="EO17" s="268"/>
      <c r="EP17" s="268"/>
      <c r="EQ17" s="268"/>
      <c r="ER17" s="268"/>
      <c r="ES17" s="268"/>
      <c r="ET17" s="268"/>
      <c r="EU17" s="259"/>
      <c r="EV17" s="259"/>
      <c r="EW17" s="259"/>
      <c r="EX17" s="258" t="str">
        <f t="shared" si="3"/>
        <v>已提交</v>
      </c>
      <c r="EY17" s="258" t="str">
        <f t="shared" si="4"/>
        <v>已提交</v>
      </c>
      <c r="EZ17" s="258" t="str">
        <f t="shared" si="5"/>
        <v>已提交</v>
      </c>
      <c r="FA17" s="259" t="str">
        <f t="shared" si="6"/>
        <v>已提交</v>
      </c>
      <c r="FB17" s="259" t="str">
        <f t="shared" si="7"/>
        <v>已提交</v>
      </c>
      <c r="FC17" s="259" t="str">
        <f t="shared" si="8"/>
        <v>已提交</v>
      </c>
      <c r="FD17" s="259" t="str">
        <f t="shared" si="9"/>
        <v>已提交</v>
      </c>
      <c r="FE17" s="259" t="str">
        <f t="shared" si="10"/>
        <v>已提交</v>
      </c>
      <c r="FF17" s="259" t="str">
        <f t="shared" si="11"/>
        <v>已提交</v>
      </c>
      <c r="FG17" s="259" t="str">
        <f t="shared" si="12"/>
        <v>已提交</v>
      </c>
      <c r="FH17" s="259" t="str">
        <f t="shared" si="13"/>
        <v>已提交</v>
      </c>
      <c r="FI17" s="258" t="str">
        <f t="shared" si="14"/>
        <v>已提交</v>
      </c>
      <c r="FJ17" s="260" t="str">
        <f t="shared" si="15"/>
        <v>已提交</v>
      </c>
      <c r="FK17" s="259" t="str">
        <f t="shared" si="16"/>
        <v>已提交</v>
      </c>
      <c r="FL17" s="259" t="str">
        <f t="shared" si="17"/>
        <v>已提交</v>
      </c>
      <c r="FM17" s="259" t="str">
        <f t="shared" si="18"/>
        <v>已提交</v>
      </c>
      <c r="FN17" s="259"/>
      <c r="FO17" s="259"/>
      <c r="FP17" s="259"/>
      <c r="FQ17" s="259"/>
      <c r="FR17" s="259"/>
      <c r="FS17" s="259"/>
      <c r="FT17" s="259"/>
      <c r="FU17" s="259"/>
      <c r="FV17" s="259" t="str">
        <f t="shared" si="19"/>
        <v/>
      </c>
      <c r="FW17" s="259" t="str">
        <f t="shared" si="20"/>
        <v/>
      </c>
      <c r="FX17" s="259" t="str">
        <f t="shared" si="21"/>
        <v/>
      </c>
      <c r="FY17" s="259"/>
      <c r="FZ17" s="259"/>
      <c r="GA17" s="259"/>
      <c r="GB17" s="259"/>
      <c r="GC17" s="259"/>
      <c r="GD17" s="259"/>
      <c r="GE17" s="259"/>
      <c r="GF17" s="259"/>
      <c r="GG17" s="259"/>
      <c r="GH17" s="259"/>
      <c r="GI17" s="259"/>
      <c r="GJ17" s="259"/>
      <c r="GK17" s="259"/>
      <c r="GL17" s="259"/>
      <c r="GM17" s="259"/>
      <c r="GN17" s="259"/>
      <c r="GO17" s="259" t="s">
        <v>263</v>
      </c>
      <c r="GP17" s="259"/>
      <c r="GQ17" s="259"/>
      <c r="GR17" s="259"/>
      <c r="GS17" s="259"/>
    </row>
    <row r="18" spans="1:201" s="271" customFormat="1" ht="79.5" customHeight="1">
      <c r="A18" s="287" t="str">
        <f t="shared" si="23"/>
        <v>114學年度第二學期</v>
      </c>
      <c r="B18" s="238">
        <f>'步驟1. 先填【114-1申請總表】第8列之B欄至CN欄'!B18</f>
        <v>0</v>
      </c>
      <c r="C18" s="238">
        <f>'步驟1. 先填【114-1申請總表】第8列之B欄至CN欄'!C18</f>
        <v>0</v>
      </c>
      <c r="D18" s="238" t="str">
        <f>'步驟1. 先填【114-1申請總表】第8列之B欄至CN欄'!D18</f>
        <v>11</v>
      </c>
      <c r="E18" s="238">
        <f>'步驟1. 先填【114-1申請總表】第8列之B欄至CN欄'!E18</f>
        <v>0</v>
      </c>
      <c r="F18" s="238">
        <f>'步驟1. 先填【114-1申請總表】第8列之B欄至CN欄'!F18</f>
        <v>0</v>
      </c>
      <c r="G18" s="238">
        <f>'步驟1. 先填【114-1申請總表】第8列之B欄至CN欄'!G18</f>
        <v>0</v>
      </c>
      <c r="H18" s="238">
        <f>'步驟1. 先填【114-1申請總表】第8列之B欄至CN欄'!H18</f>
        <v>0</v>
      </c>
      <c r="I18" s="238">
        <f>'步驟1. 先填【114-1申請總表】第8列之B欄至CN欄'!I18</f>
        <v>0</v>
      </c>
      <c r="J18" s="238">
        <f>'步驟1. 先填【114-1申請總表】第8列之B欄至CN欄'!J18</f>
        <v>0</v>
      </c>
      <c r="K18" s="238">
        <f>'步驟1. 先填【114-1申請總表】第8列之B欄至CN欄'!K18</f>
        <v>0</v>
      </c>
      <c r="L18" s="238">
        <f>'步驟1. 先填【114-1申請總表】第8列之B欄至CN欄'!L18</f>
        <v>0</v>
      </c>
      <c r="M18" s="238">
        <f>'步驟1. 先填【114-1申請總表】第8列之B欄至CN欄'!M18</f>
        <v>0</v>
      </c>
      <c r="N18" s="238">
        <f>'步驟1. 先填【114-1申請總表】第8列之B欄至CN欄'!N18</f>
        <v>0</v>
      </c>
      <c r="O18" s="238" t="str">
        <f>'步驟1. 先填【114-1申請總表】第8列之B欄至CN欄'!O18</f>
        <v>XX縣XX鄉XX村XX鄰XX路XX號XX樓</v>
      </c>
      <c r="P18" s="238" t="str">
        <f>'步驟1. 先填【114-1申請總表】第8列之B欄至CN欄'!P18</f>
        <v>1.助學獎學金</v>
      </c>
      <c r="Q18" s="238">
        <f>'步驟1. 先填【114-1申請總表】第8列之B欄至CN欄'!Q18</f>
        <v>0</v>
      </c>
      <c r="R18" s="238">
        <f>'步驟1. 先填【114-1申請總表】第8列之B欄至CN欄'!R18</f>
        <v>0</v>
      </c>
      <c r="S18" s="238">
        <f>'步驟1. 先填【114-1申請總表】第8列之B欄至CN欄'!S18</f>
        <v>0</v>
      </c>
      <c r="T18" s="238">
        <f>'步驟1. 先填【114-1申請總表】第8列之B欄至CN欄'!T18</f>
        <v>0</v>
      </c>
      <c r="U18" s="238">
        <f>'步驟1. 先填【114-1申請總表】第8列之B欄至CN欄'!U18</f>
        <v>0</v>
      </c>
      <c r="V18" s="238">
        <f>'步驟1. 先填【114-1申請總表】第8列之B欄至CN欄'!V18</f>
        <v>0</v>
      </c>
      <c r="W18" s="238">
        <f>'步驟1. 先填【114-1申請總表】第8列之B欄至CN欄'!W18</f>
        <v>0</v>
      </c>
      <c r="X18" s="238">
        <f>'步驟1. 先填【114-1申請總表】第8列之B欄至CN欄'!X18</f>
        <v>0</v>
      </c>
      <c r="Y18" s="238">
        <f>'步驟1. 先填【114-1申請總表】第8列之B欄至CN欄'!Y18</f>
        <v>0</v>
      </c>
      <c r="Z18" s="238">
        <f>'步驟1. 先填【114-1申請總表】第8列之B欄至CN欄'!Z18</f>
        <v>0</v>
      </c>
      <c r="AA18" s="238">
        <f>'步驟1. 先填【114-1申請總表】第8列之B欄至CN欄'!AA18</f>
        <v>0</v>
      </c>
      <c r="AB18" s="238">
        <f>'步驟1. 先填【114-1申請總表】第8列之B欄至CN欄'!AB18</f>
        <v>0</v>
      </c>
      <c r="AC18" s="238">
        <f>'步驟1. 先填【114-1申請總表】第8列之B欄至CN欄'!AC18</f>
        <v>0</v>
      </c>
      <c r="AD18" s="238">
        <f>'步驟1. 先填【114-1申請總表】第8列之B欄至CN欄'!AD18</f>
        <v>0</v>
      </c>
      <c r="AE18" s="238">
        <f>'步驟1. 先填【114-1申請總表】第8列之B欄至CN欄'!AE18</f>
        <v>0</v>
      </c>
      <c r="AF18" s="238">
        <f>'步驟1. 先填【114-1申請總表】第8列之B欄至CN欄'!AF18</f>
        <v>0</v>
      </c>
      <c r="AG18" s="238">
        <f>'步驟1. 先填【114-1申請總表】第8列之B欄至CN欄'!AG18</f>
        <v>0</v>
      </c>
      <c r="AH18" s="238">
        <f>'步驟1. 先填【114-1申請總表】第8列之B欄至CN欄'!AH18</f>
        <v>0</v>
      </c>
      <c r="AI18" s="238">
        <f>'步驟1. 先填【114-1申請總表】第8列之B欄至CN欄'!AI18</f>
        <v>0</v>
      </c>
      <c r="AJ18" s="238">
        <f>'步驟1. 先填【114-1申請總表】第8列之B欄至CN欄'!AJ18</f>
        <v>0</v>
      </c>
      <c r="AK18" s="238">
        <f>'步驟1. 先填【114-1申請總表】第8列之B欄至CN欄'!AK18</f>
        <v>0</v>
      </c>
      <c r="AL18" s="238">
        <f>'步驟1. 先填【114-1申請總表】第8列之B欄至CN欄'!AL18</f>
        <v>0</v>
      </c>
      <c r="AM18" s="238">
        <f>'步驟1. 先填【114-1申請總表】第8列之B欄至CN欄'!AM18</f>
        <v>0</v>
      </c>
      <c r="AN18" s="238">
        <f>'步驟1. 先填【114-1申請總表】第8列之B欄至CN欄'!AN18</f>
        <v>0</v>
      </c>
      <c r="AO18" s="238">
        <f>'步驟1. 先填【114-1申請總表】第8列之B欄至CN欄'!AO18</f>
        <v>0</v>
      </c>
      <c r="AP18" s="238">
        <f>'步驟1. 先填【114-1申請總表】第8列之B欄至CN欄'!AP18</f>
        <v>0</v>
      </c>
      <c r="AQ18" s="238">
        <f>'步驟1. 先填【114-1申請總表】第8列之B欄至CN欄'!AQ18</f>
        <v>0</v>
      </c>
      <c r="AR18" s="238">
        <f>'步驟1. 先填【114-1申請總表】第8列之B欄至CN欄'!AR18</f>
        <v>0</v>
      </c>
      <c r="AS18" s="238">
        <f>'步驟1. 先填【114-1申請總表】第8列之B欄至CN欄'!AS18</f>
        <v>0</v>
      </c>
      <c r="AT18" s="238">
        <f>'步驟1. 先填【114-1申請總表】第8列之B欄至CN欄'!AT18</f>
        <v>0</v>
      </c>
      <c r="AU18" s="238">
        <f>'步驟1. 先填【114-1申請總表】第8列之B欄至CN欄'!AU18</f>
        <v>0</v>
      </c>
      <c r="AV18" s="238">
        <f>'步驟1. 先填【114-1申請總表】第8列之B欄至CN欄'!AV18</f>
        <v>0</v>
      </c>
      <c r="AW18" s="238">
        <f>'步驟1. 先填【114-1申請總表】第8列之B欄至CN欄'!AW18</f>
        <v>0</v>
      </c>
      <c r="AX18" s="238">
        <f>'步驟1. 先填【114-1申請總表】第8列之B欄至CN欄'!AX18</f>
        <v>0</v>
      </c>
      <c r="AY18" s="238">
        <f>'步驟1. 先填【114-1申請總表】第8列之B欄至CN欄'!AY18</f>
        <v>0</v>
      </c>
      <c r="AZ18" s="238">
        <f>'步驟1. 先填【114-1申請總表】第8列之B欄至CN欄'!AZ18</f>
        <v>0</v>
      </c>
      <c r="BA18" s="238">
        <f>'步驟1. 先填【114-1申請總表】第8列之B欄至CN欄'!BA18</f>
        <v>0</v>
      </c>
      <c r="BB18" s="238">
        <f>'步驟1. 先填【114-1申請總表】第8列之B欄至CN欄'!BB18</f>
        <v>0</v>
      </c>
      <c r="BC18" s="238">
        <f>'步驟1. 先填【114-1申請總表】第8列之B欄至CN欄'!BC18</f>
        <v>0</v>
      </c>
      <c r="BD18" s="238">
        <f>'步驟1. 先填【114-1申請總表】第8列之B欄至CN欄'!BD18</f>
        <v>0</v>
      </c>
      <c r="BE18" s="238">
        <f>'步驟1. 先填【114-1申請總表】第8列之B欄至CN欄'!BE18</f>
        <v>0</v>
      </c>
      <c r="BF18" s="238">
        <f>'步驟1. 先填【114-1申請總表】第8列之B欄至CN欄'!BF18</f>
        <v>0</v>
      </c>
      <c r="BG18" s="238">
        <f>'步驟1. 先填【114-1申請總表】第8列之B欄至CN欄'!BG18</f>
        <v>0</v>
      </c>
      <c r="BH18" s="238">
        <f>'步驟1. 先填【114-1申請總表】第8列之B欄至CN欄'!BH18</f>
        <v>0</v>
      </c>
      <c r="BI18" s="238">
        <f>'步驟1. 先填【114-1申請總表】第8列之B欄至CN欄'!BI18</f>
        <v>0</v>
      </c>
      <c r="BJ18" s="238">
        <f>'步驟1. 先填【114-1申請總表】第8列之B欄至CN欄'!BJ18</f>
        <v>0</v>
      </c>
      <c r="BK18" s="238">
        <f>'步驟1. 先填【114-1申請總表】第8列之B欄至CN欄'!BK18</f>
        <v>0</v>
      </c>
      <c r="BL18" s="238">
        <f>'步驟1. 先填【114-1申請總表】第8列之B欄至CN欄'!BL18</f>
        <v>0</v>
      </c>
      <c r="BM18" s="238">
        <f>'步驟1. 先填【114-1申請總表】第8列之B欄至CN欄'!BM18</f>
        <v>0</v>
      </c>
      <c r="BN18" s="238">
        <f>'步驟1. 先填【114-1申請總表】第8列之B欄至CN欄'!BN18</f>
        <v>0</v>
      </c>
      <c r="BO18" s="238">
        <f>'步驟1. 先填【114-1申請總表】第8列之B欄至CN欄'!BO18</f>
        <v>0</v>
      </c>
      <c r="BP18" s="238">
        <f>'步驟1. 先填【114-1申請總表】第8列之B欄至CN欄'!BP18</f>
        <v>0</v>
      </c>
      <c r="BQ18" s="238">
        <f>'步驟1. 先填【114-1申請總表】第8列之B欄至CN欄'!BQ18</f>
        <v>0</v>
      </c>
      <c r="BR18" s="238">
        <f>'步驟1. 先填【114-1申請總表】第8列之B欄至CN欄'!BR18</f>
        <v>0</v>
      </c>
      <c r="BS18" s="238">
        <f>'步驟1. 先填【114-1申請總表】第8列之B欄至CN欄'!BS18</f>
        <v>0</v>
      </c>
      <c r="BT18" s="238">
        <f>'步驟1. 先填【114-1申請總表】第8列之B欄至CN欄'!BT18</f>
        <v>0</v>
      </c>
      <c r="BU18" s="238">
        <f>'步驟1. 先填【114-1申請總表】第8列之B欄至CN欄'!BU18</f>
        <v>0</v>
      </c>
      <c r="BV18" s="238">
        <f>'步驟1. 先填【114-1申請總表】第8列之B欄至CN欄'!BV18</f>
        <v>0</v>
      </c>
      <c r="BW18" s="238" t="str">
        <f>'步驟1. 先填【114-1申請總表】第8列之B欄至CN欄'!BW18</f>
        <v xml:space="preserve">學科:
</v>
      </c>
      <c r="BX18" s="238" t="str">
        <f>'步驟1. 先填【114-1申請總表】第8列之B欄至CN欄'!BX18</f>
        <v xml:space="preserve">題型:
</v>
      </c>
      <c r="BY18" s="238">
        <f>'步驟1. 先填【114-1申請總表】第8列之B欄至CN欄'!BY18</f>
        <v>0</v>
      </c>
      <c r="BZ18" s="238" t="str">
        <f>'步驟1. 先填【114-1申請總表】第8列之B欄至CN欄'!BZ18</f>
        <v xml:space="preserve">學科:
</v>
      </c>
      <c r="CA18" s="238" t="str">
        <f>'步驟1. 先填【114-1申請總表】第8列之B欄至CN欄'!CA18</f>
        <v xml:space="preserve">題型:
</v>
      </c>
      <c r="CB18" s="238">
        <f>'步驟1. 先填【114-1申請總表】第8列之B欄至CN欄'!CB18</f>
        <v>0</v>
      </c>
      <c r="CC18" s="238" t="str">
        <f>'步驟1. 先填【114-1申請總表】第8列之B欄至CN欄'!CC18</f>
        <v>有無參加:</v>
      </c>
      <c r="CD18" s="238" t="str">
        <f>'步驟1. 先填【114-1申請總表】第8列之B欄至CN欄'!CD18</f>
        <v xml:space="preserve">社團或活動:
</v>
      </c>
      <c r="CE18" s="238">
        <f>'步驟1. 先填【114-1申請總表】第8列之B欄至CN欄'!CE18</f>
        <v>0</v>
      </c>
      <c r="CF18" s="238">
        <f>'步驟1. 先填【114-1申請總表】第8列之B欄至CN欄'!CF18</f>
        <v>0</v>
      </c>
      <c r="CG18" s="238">
        <f>'步驟1. 先填【114-1申請總表】第8列之B欄至CN欄'!CG18</f>
        <v>0</v>
      </c>
      <c r="CH18" s="238" t="str">
        <f>'步驟1. 先填【114-1申請總表】第8列之B欄至CN欄'!CH18</f>
        <v xml:space="preserve">無達到學習目標之原因:
</v>
      </c>
      <c r="CI18" s="238" t="str">
        <f>'步驟1. 先填【114-1申請總表】第8列之B欄至CN欄'!CI18</f>
        <v xml:space="preserve">改善方法:
</v>
      </c>
      <c r="CJ18" s="238" t="str">
        <f>'步驟1. 先填【114-1申請總表】第8列之B欄至CN欄'!CJ18</f>
        <v xml:space="preserve">最喜歡的課後休閒活動:
</v>
      </c>
      <c r="CK18" s="238" t="str">
        <f>'步驟1. 先填【114-1申請總表】第8列之B欄至CN欄'!CK18</f>
        <v xml:space="preserve">收穫:
</v>
      </c>
      <c r="CL18" s="238">
        <f>'步驟1. 先填【114-1申請總表】第8列之B欄至CN欄'!CL18</f>
        <v>0</v>
      </c>
      <c r="CM18" s="238">
        <f>'步驟1. 先填【114-1申請總表】第8列之B欄至CN欄'!CM18</f>
        <v>0</v>
      </c>
      <c r="CN18" s="238">
        <f>'步驟1. 先填【114-1申請總表】第8列之B欄至CN欄'!CN18</f>
        <v>0</v>
      </c>
      <c r="CO18" s="244">
        <f>'步驟1. 先填【114-1申請總表】第8列之B欄至CN欄'!CO18</f>
        <v>0</v>
      </c>
      <c r="CP18" s="244" t="str">
        <f>'步驟1. 先填【114-1申請總表】第8列之B欄至CN欄'!CP18</f>
        <v>7000021</v>
      </c>
      <c r="CQ18" s="244" t="str">
        <f>'步驟1. 先填【114-1申請總表】第8列之B欄至CN欄'!CQ18</f>
        <v/>
      </c>
      <c r="CR18" s="244" t="str">
        <f>'步驟1. 先填【114-1申請總表】第8列之B欄至CN欄'!CR18</f>
        <v/>
      </c>
      <c r="CS18" s="244">
        <f>'步驟1. 先填【114-1申請總表】第8列之B欄至CN欄'!CS18</f>
        <v>0</v>
      </c>
      <c r="CT18" s="244" t="str">
        <f>'步驟1. 先填【114-1申請總表】第8列之B欄至CN欄'!CT18</f>
        <v/>
      </c>
      <c r="CU18" s="244" t="str">
        <f>'步驟1. 先填【114-1申請總表】第8列之B欄至CN欄'!CU18</f>
        <v/>
      </c>
      <c r="CV18" s="244" t="str">
        <f>'步驟1. 先填【114-1申請總表】第8列之B欄至CN欄'!CV18</f>
        <v/>
      </c>
      <c r="CW18" s="244" t="str">
        <f>'步驟1. 先填【114-1申請總表】第8列之B欄至CN欄'!CW18</f>
        <v/>
      </c>
      <c r="CX18" s="244" t="str">
        <f>'步驟1. 先填【114-1申請總表】第8列之B欄至CN欄'!CX18</f>
        <v/>
      </c>
      <c r="CY18" s="244" t="str">
        <f>'步驟1. 先填【114-1申請總表】第8列之B欄至CN欄'!CY18</f>
        <v/>
      </c>
      <c r="CZ18" s="244" t="str">
        <f>'步驟1. 先填【114-1申請總表】第8列之B欄至CN欄'!CZ18</f>
        <v/>
      </c>
      <c r="DA18" s="244">
        <f>'步驟1. 先填【114-1申請總表】第8列之B欄至CN欄'!DA18</f>
        <v>0</v>
      </c>
      <c r="DB18" s="244">
        <f>'步驟1. 先填【114-1申請總表】第8列之B欄至CN欄'!DB18</f>
        <v>0</v>
      </c>
      <c r="DC18" s="244">
        <f>'步驟1. 先填【114-1申請總表】第8列之B欄至CN欄'!DC18</f>
        <v>0</v>
      </c>
      <c r="DD18" s="244">
        <f>'步驟1. 先填【114-1申請總表】第8列之B欄至CN欄'!DD18</f>
        <v>0</v>
      </c>
      <c r="DE18" s="244">
        <f>'步驟1. 先填【114-1申請總表】第8列之B欄至CN欄'!DE18</f>
        <v>0</v>
      </c>
      <c r="DF18" s="244">
        <f>'步驟1. 先填【114-1申請總表】第8列之B欄至CN欄'!DF18</f>
        <v>1</v>
      </c>
      <c r="DG18" s="244">
        <f>'步驟1. 先填【114-1申請總表】第8列之B欄至CN欄'!DG18</f>
        <v>0</v>
      </c>
      <c r="DH18" s="244">
        <f>'步驟1. 先填【114-1申請總表】第8列之B欄至CN欄'!DH18</f>
        <v>0</v>
      </c>
      <c r="DI18" s="244">
        <f>'步驟1. 先填【114-1申請總表】第8列之B欄至CN欄'!DI18</f>
        <v>0</v>
      </c>
      <c r="DJ18" s="244">
        <f>'步驟1. 先填【114-1申請總表】第8列之B欄至CN欄'!DJ18</f>
        <v>0</v>
      </c>
      <c r="DK18" s="244">
        <f>'步驟1. 先填【114-1申請總表】第8列之B欄至CN欄'!DK18</f>
        <v>0</v>
      </c>
      <c r="DL18" s="244">
        <f>'步驟1. 先填【114-1申請總表】第8列之B欄至CN欄'!DL18</f>
        <v>0</v>
      </c>
      <c r="DM18" s="244">
        <f>'步驟1. 先填【114-1申請總表】第8列之B欄至CN欄'!DM18</f>
        <v>0</v>
      </c>
      <c r="DN18" s="244">
        <f>'步驟1. 先填【114-1申請總表】第8列之B欄至CN欄'!DN18</f>
        <v>0</v>
      </c>
      <c r="DO18" s="267" t="str">
        <f t="shared" si="0"/>
        <v>身份別輸入錯誤</v>
      </c>
      <c r="DP18" s="267" t="str">
        <f t="shared" si="1"/>
        <v>身份別輸入錯誤</v>
      </c>
      <c r="DQ18" s="267" t="str">
        <f t="shared" si="2"/>
        <v>身份別輸入錯誤</v>
      </c>
      <c r="DR18" s="268">
        <v>0</v>
      </c>
      <c r="DS18" s="268"/>
      <c r="DT18" s="268"/>
      <c r="DU18" s="268"/>
      <c r="DV18" s="268"/>
      <c r="DW18" s="268"/>
      <c r="DX18" s="268"/>
      <c r="DY18" s="268"/>
      <c r="DZ18" s="268"/>
      <c r="EA18" s="268"/>
      <c r="EB18" s="268">
        <f t="shared" si="22"/>
        <v>0</v>
      </c>
      <c r="EC18" s="268"/>
      <c r="ED18" s="268"/>
      <c r="EE18" s="268"/>
      <c r="EF18" s="268"/>
      <c r="EG18" s="268"/>
      <c r="EH18" s="268"/>
      <c r="EI18" s="268"/>
      <c r="EJ18" s="268"/>
      <c r="EK18" s="268"/>
      <c r="EL18" s="268"/>
      <c r="EM18" s="268"/>
      <c r="EN18" s="268"/>
      <c r="EO18" s="268"/>
      <c r="EP18" s="268"/>
      <c r="EQ18" s="268"/>
      <c r="ER18" s="268"/>
      <c r="ES18" s="268"/>
      <c r="ET18" s="268"/>
      <c r="EU18" s="259"/>
      <c r="EV18" s="259"/>
      <c r="EW18" s="259"/>
      <c r="EX18" s="258" t="str">
        <f t="shared" si="3"/>
        <v>已提交</v>
      </c>
      <c r="EY18" s="258" t="str">
        <f t="shared" si="4"/>
        <v>已提交</v>
      </c>
      <c r="EZ18" s="258" t="str">
        <f t="shared" si="5"/>
        <v>已提交</v>
      </c>
      <c r="FA18" s="259" t="str">
        <f t="shared" si="6"/>
        <v>已提交</v>
      </c>
      <c r="FB18" s="259" t="str">
        <f t="shared" si="7"/>
        <v>已提交</v>
      </c>
      <c r="FC18" s="259" t="str">
        <f t="shared" si="8"/>
        <v>已提交</v>
      </c>
      <c r="FD18" s="259" t="str">
        <f t="shared" si="9"/>
        <v>已提交</v>
      </c>
      <c r="FE18" s="259" t="str">
        <f t="shared" si="10"/>
        <v>已提交</v>
      </c>
      <c r="FF18" s="259" t="str">
        <f t="shared" si="11"/>
        <v>已提交</v>
      </c>
      <c r="FG18" s="259" t="str">
        <f t="shared" si="12"/>
        <v>已提交</v>
      </c>
      <c r="FH18" s="259" t="str">
        <f t="shared" si="13"/>
        <v>已提交</v>
      </c>
      <c r="FI18" s="258" t="str">
        <f t="shared" si="14"/>
        <v>已提交</v>
      </c>
      <c r="FJ18" s="260" t="str">
        <f t="shared" si="15"/>
        <v>已提交</v>
      </c>
      <c r="FK18" s="259" t="str">
        <f t="shared" si="16"/>
        <v>已提交</v>
      </c>
      <c r="FL18" s="259" t="str">
        <f t="shared" si="17"/>
        <v>已提交</v>
      </c>
      <c r="FM18" s="259" t="str">
        <f t="shared" si="18"/>
        <v>已提交</v>
      </c>
      <c r="FN18" s="259"/>
      <c r="FO18" s="259"/>
      <c r="FP18" s="259"/>
      <c r="FQ18" s="259"/>
      <c r="FR18" s="259"/>
      <c r="FS18" s="259"/>
      <c r="FT18" s="259"/>
      <c r="FU18" s="259"/>
      <c r="FV18" s="259" t="str">
        <f t="shared" si="19"/>
        <v/>
      </c>
      <c r="FW18" s="259" t="str">
        <f t="shared" si="20"/>
        <v/>
      </c>
      <c r="FX18" s="259" t="str">
        <f t="shared" si="21"/>
        <v/>
      </c>
      <c r="FY18" s="259"/>
      <c r="FZ18" s="259"/>
      <c r="GA18" s="259"/>
      <c r="GB18" s="259"/>
      <c r="GC18" s="259"/>
      <c r="GD18" s="259"/>
      <c r="GE18" s="259"/>
      <c r="GF18" s="259"/>
      <c r="GG18" s="259"/>
      <c r="GH18" s="259"/>
      <c r="GI18" s="259"/>
      <c r="GJ18" s="259"/>
      <c r="GK18" s="259"/>
      <c r="GL18" s="259"/>
      <c r="GM18" s="259"/>
      <c r="GN18" s="259"/>
      <c r="GO18" s="259" t="s">
        <v>263</v>
      </c>
      <c r="GP18" s="259"/>
      <c r="GQ18" s="259"/>
      <c r="GR18" s="259"/>
      <c r="GS18" s="259"/>
    </row>
    <row r="19" spans="1:201" s="271" customFormat="1" ht="79.5" customHeight="1">
      <c r="A19" s="287" t="str">
        <f t="shared" si="23"/>
        <v>114學年度第二學期</v>
      </c>
      <c r="B19" s="238">
        <f>'步驟1. 先填【114-1申請總表】第8列之B欄至CN欄'!B19</f>
        <v>0</v>
      </c>
      <c r="C19" s="238">
        <f>'步驟1. 先填【114-1申請總表】第8列之B欄至CN欄'!C19</f>
        <v>0</v>
      </c>
      <c r="D19" s="238" t="str">
        <f>'步驟1. 先填【114-1申請總表】第8列之B欄至CN欄'!D19</f>
        <v>12</v>
      </c>
      <c r="E19" s="238">
        <f>'步驟1. 先填【114-1申請總表】第8列之B欄至CN欄'!E19</f>
        <v>0</v>
      </c>
      <c r="F19" s="238">
        <f>'步驟1. 先填【114-1申請總表】第8列之B欄至CN欄'!F19</f>
        <v>0</v>
      </c>
      <c r="G19" s="238">
        <f>'步驟1. 先填【114-1申請總表】第8列之B欄至CN欄'!G19</f>
        <v>0</v>
      </c>
      <c r="H19" s="238">
        <f>'步驟1. 先填【114-1申請總表】第8列之B欄至CN欄'!H19</f>
        <v>0</v>
      </c>
      <c r="I19" s="238">
        <f>'步驟1. 先填【114-1申請總表】第8列之B欄至CN欄'!I19</f>
        <v>0</v>
      </c>
      <c r="J19" s="238">
        <f>'步驟1. 先填【114-1申請總表】第8列之B欄至CN欄'!J19</f>
        <v>0</v>
      </c>
      <c r="K19" s="238">
        <f>'步驟1. 先填【114-1申請總表】第8列之B欄至CN欄'!K19</f>
        <v>0</v>
      </c>
      <c r="L19" s="238">
        <f>'步驟1. 先填【114-1申請總表】第8列之B欄至CN欄'!L19</f>
        <v>0</v>
      </c>
      <c r="M19" s="238">
        <f>'步驟1. 先填【114-1申請總表】第8列之B欄至CN欄'!M19</f>
        <v>0</v>
      </c>
      <c r="N19" s="238">
        <f>'步驟1. 先填【114-1申請總表】第8列之B欄至CN欄'!N19</f>
        <v>0</v>
      </c>
      <c r="O19" s="238" t="str">
        <f>'步驟1. 先填【114-1申請總表】第8列之B欄至CN欄'!O19</f>
        <v>XX縣XX鄉XX村XX鄰XX路XX號XX樓</v>
      </c>
      <c r="P19" s="238" t="str">
        <f>'步驟1. 先填【114-1申請總表】第8列之B欄至CN欄'!P19</f>
        <v>1.助學獎學金</v>
      </c>
      <c r="Q19" s="238">
        <f>'步驟1. 先填【114-1申請總表】第8列之B欄至CN欄'!Q19</f>
        <v>0</v>
      </c>
      <c r="R19" s="238">
        <f>'步驟1. 先填【114-1申請總表】第8列之B欄至CN欄'!R19</f>
        <v>0</v>
      </c>
      <c r="S19" s="238">
        <f>'步驟1. 先填【114-1申請總表】第8列之B欄至CN欄'!S19</f>
        <v>0</v>
      </c>
      <c r="T19" s="238">
        <f>'步驟1. 先填【114-1申請總表】第8列之B欄至CN欄'!T19</f>
        <v>0</v>
      </c>
      <c r="U19" s="238">
        <f>'步驟1. 先填【114-1申請總表】第8列之B欄至CN欄'!U19</f>
        <v>0</v>
      </c>
      <c r="V19" s="238">
        <f>'步驟1. 先填【114-1申請總表】第8列之B欄至CN欄'!V19</f>
        <v>0</v>
      </c>
      <c r="W19" s="238">
        <f>'步驟1. 先填【114-1申請總表】第8列之B欄至CN欄'!W19</f>
        <v>0</v>
      </c>
      <c r="X19" s="238">
        <f>'步驟1. 先填【114-1申請總表】第8列之B欄至CN欄'!X19</f>
        <v>0</v>
      </c>
      <c r="Y19" s="238">
        <f>'步驟1. 先填【114-1申請總表】第8列之B欄至CN欄'!Y19</f>
        <v>0</v>
      </c>
      <c r="Z19" s="238">
        <f>'步驟1. 先填【114-1申請總表】第8列之B欄至CN欄'!Z19</f>
        <v>0</v>
      </c>
      <c r="AA19" s="238">
        <f>'步驟1. 先填【114-1申請總表】第8列之B欄至CN欄'!AA19</f>
        <v>0</v>
      </c>
      <c r="AB19" s="238">
        <f>'步驟1. 先填【114-1申請總表】第8列之B欄至CN欄'!AB19</f>
        <v>0</v>
      </c>
      <c r="AC19" s="238">
        <f>'步驟1. 先填【114-1申請總表】第8列之B欄至CN欄'!AC19</f>
        <v>0</v>
      </c>
      <c r="AD19" s="238">
        <f>'步驟1. 先填【114-1申請總表】第8列之B欄至CN欄'!AD19</f>
        <v>0</v>
      </c>
      <c r="AE19" s="238">
        <f>'步驟1. 先填【114-1申請總表】第8列之B欄至CN欄'!AE19</f>
        <v>0</v>
      </c>
      <c r="AF19" s="238">
        <f>'步驟1. 先填【114-1申請總表】第8列之B欄至CN欄'!AF19</f>
        <v>0</v>
      </c>
      <c r="AG19" s="238">
        <f>'步驟1. 先填【114-1申請總表】第8列之B欄至CN欄'!AG19</f>
        <v>0</v>
      </c>
      <c r="AH19" s="238">
        <f>'步驟1. 先填【114-1申請總表】第8列之B欄至CN欄'!AH19</f>
        <v>0</v>
      </c>
      <c r="AI19" s="238">
        <f>'步驟1. 先填【114-1申請總表】第8列之B欄至CN欄'!AI19</f>
        <v>0</v>
      </c>
      <c r="AJ19" s="238">
        <f>'步驟1. 先填【114-1申請總表】第8列之B欄至CN欄'!AJ19</f>
        <v>0</v>
      </c>
      <c r="AK19" s="238">
        <f>'步驟1. 先填【114-1申請總表】第8列之B欄至CN欄'!AK19</f>
        <v>0</v>
      </c>
      <c r="AL19" s="238">
        <f>'步驟1. 先填【114-1申請總表】第8列之B欄至CN欄'!AL19</f>
        <v>0</v>
      </c>
      <c r="AM19" s="238">
        <f>'步驟1. 先填【114-1申請總表】第8列之B欄至CN欄'!AM19</f>
        <v>0</v>
      </c>
      <c r="AN19" s="238">
        <f>'步驟1. 先填【114-1申請總表】第8列之B欄至CN欄'!AN19</f>
        <v>0</v>
      </c>
      <c r="AO19" s="238">
        <f>'步驟1. 先填【114-1申請總表】第8列之B欄至CN欄'!AO19</f>
        <v>0</v>
      </c>
      <c r="AP19" s="238">
        <f>'步驟1. 先填【114-1申請總表】第8列之B欄至CN欄'!AP19</f>
        <v>0</v>
      </c>
      <c r="AQ19" s="238">
        <f>'步驟1. 先填【114-1申請總表】第8列之B欄至CN欄'!AQ19</f>
        <v>0</v>
      </c>
      <c r="AR19" s="238">
        <f>'步驟1. 先填【114-1申請總表】第8列之B欄至CN欄'!AR19</f>
        <v>0</v>
      </c>
      <c r="AS19" s="238">
        <f>'步驟1. 先填【114-1申請總表】第8列之B欄至CN欄'!AS19</f>
        <v>0</v>
      </c>
      <c r="AT19" s="238">
        <f>'步驟1. 先填【114-1申請總表】第8列之B欄至CN欄'!AT19</f>
        <v>0</v>
      </c>
      <c r="AU19" s="238">
        <f>'步驟1. 先填【114-1申請總表】第8列之B欄至CN欄'!AU19</f>
        <v>0</v>
      </c>
      <c r="AV19" s="238">
        <f>'步驟1. 先填【114-1申請總表】第8列之B欄至CN欄'!AV19</f>
        <v>0</v>
      </c>
      <c r="AW19" s="238">
        <f>'步驟1. 先填【114-1申請總表】第8列之B欄至CN欄'!AW19</f>
        <v>0</v>
      </c>
      <c r="AX19" s="238">
        <f>'步驟1. 先填【114-1申請總表】第8列之B欄至CN欄'!AX19</f>
        <v>0</v>
      </c>
      <c r="AY19" s="238">
        <f>'步驟1. 先填【114-1申請總表】第8列之B欄至CN欄'!AY19</f>
        <v>0</v>
      </c>
      <c r="AZ19" s="238">
        <f>'步驟1. 先填【114-1申請總表】第8列之B欄至CN欄'!AZ19</f>
        <v>0</v>
      </c>
      <c r="BA19" s="238">
        <f>'步驟1. 先填【114-1申請總表】第8列之B欄至CN欄'!BA19</f>
        <v>0</v>
      </c>
      <c r="BB19" s="238">
        <f>'步驟1. 先填【114-1申請總表】第8列之B欄至CN欄'!BB19</f>
        <v>0</v>
      </c>
      <c r="BC19" s="238">
        <f>'步驟1. 先填【114-1申請總表】第8列之B欄至CN欄'!BC19</f>
        <v>0</v>
      </c>
      <c r="BD19" s="238">
        <f>'步驟1. 先填【114-1申請總表】第8列之B欄至CN欄'!BD19</f>
        <v>0</v>
      </c>
      <c r="BE19" s="238">
        <f>'步驟1. 先填【114-1申請總表】第8列之B欄至CN欄'!BE19</f>
        <v>0</v>
      </c>
      <c r="BF19" s="238">
        <f>'步驟1. 先填【114-1申請總表】第8列之B欄至CN欄'!BF19</f>
        <v>0</v>
      </c>
      <c r="BG19" s="238">
        <f>'步驟1. 先填【114-1申請總表】第8列之B欄至CN欄'!BG19</f>
        <v>0</v>
      </c>
      <c r="BH19" s="238">
        <f>'步驟1. 先填【114-1申請總表】第8列之B欄至CN欄'!BH19</f>
        <v>0</v>
      </c>
      <c r="BI19" s="238">
        <f>'步驟1. 先填【114-1申請總表】第8列之B欄至CN欄'!BI19</f>
        <v>0</v>
      </c>
      <c r="BJ19" s="238">
        <f>'步驟1. 先填【114-1申請總表】第8列之B欄至CN欄'!BJ19</f>
        <v>0</v>
      </c>
      <c r="BK19" s="238">
        <f>'步驟1. 先填【114-1申請總表】第8列之B欄至CN欄'!BK19</f>
        <v>0</v>
      </c>
      <c r="BL19" s="238">
        <f>'步驟1. 先填【114-1申請總表】第8列之B欄至CN欄'!BL19</f>
        <v>0</v>
      </c>
      <c r="BM19" s="238">
        <f>'步驟1. 先填【114-1申請總表】第8列之B欄至CN欄'!BM19</f>
        <v>0</v>
      </c>
      <c r="BN19" s="238">
        <f>'步驟1. 先填【114-1申請總表】第8列之B欄至CN欄'!BN19</f>
        <v>0</v>
      </c>
      <c r="BO19" s="238">
        <f>'步驟1. 先填【114-1申請總表】第8列之B欄至CN欄'!BO19</f>
        <v>0</v>
      </c>
      <c r="BP19" s="238">
        <f>'步驟1. 先填【114-1申請總表】第8列之B欄至CN欄'!BP19</f>
        <v>0</v>
      </c>
      <c r="BQ19" s="238">
        <f>'步驟1. 先填【114-1申請總表】第8列之B欄至CN欄'!BQ19</f>
        <v>0</v>
      </c>
      <c r="BR19" s="238">
        <f>'步驟1. 先填【114-1申請總表】第8列之B欄至CN欄'!BR19</f>
        <v>0</v>
      </c>
      <c r="BS19" s="238">
        <f>'步驟1. 先填【114-1申請總表】第8列之B欄至CN欄'!BS19</f>
        <v>0</v>
      </c>
      <c r="BT19" s="238">
        <f>'步驟1. 先填【114-1申請總表】第8列之B欄至CN欄'!BT19</f>
        <v>0</v>
      </c>
      <c r="BU19" s="238">
        <f>'步驟1. 先填【114-1申請總表】第8列之B欄至CN欄'!BU19</f>
        <v>0</v>
      </c>
      <c r="BV19" s="238">
        <f>'步驟1. 先填【114-1申請總表】第8列之B欄至CN欄'!BV19</f>
        <v>0</v>
      </c>
      <c r="BW19" s="238" t="str">
        <f>'步驟1. 先填【114-1申請總表】第8列之B欄至CN欄'!BW19</f>
        <v xml:space="preserve">學科:
</v>
      </c>
      <c r="BX19" s="238" t="str">
        <f>'步驟1. 先填【114-1申請總表】第8列之B欄至CN欄'!BX19</f>
        <v xml:space="preserve">題型:
</v>
      </c>
      <c r="BY19" s="238">
        <f>'步驟1. 先填【114-1申請總表】第8列之B欄至CN欄'!BY19</f>
        <v>0</v>
      </c>
      <c r="BZ19" s="238" t="str">
        <f>'步驟1. 先填【114-1申請總表】第8列之B欄至CN欄'!BZ19</f>
        <v xml:space="preserve">學科:
</v>
      </c>
      <c r="CA19" s="238" t="str">
        <f>'步驟1. 先填【114-1申請總表】第8列之B欄至CN欄'!CA19</f>
        <v xml:space="preserve">題型:
</v>
      </c>
      <c r="CB19" s="238">
        <f>'步驟1. 先填【114-1申請總表】第8列之B欄至CN欄'!CB19</f>
        <v>0</v>
      </c>
      <c r="CC19" s="238" t="str">
        <f>'步驟1. 先填【114-1申請總表】第8列之B欄至CN欄'!CC19</f>
        <v>有無參加:</v>
      </c>
      <c r="CD19" s="238" t="str">
        <f>'步驟1. 先填【114-1申請總表】第8列之B欄至CN欄'!CD19</f>
        <v xml:space="preserve">社團或活動:
</v>
      </c>
      <c r="CE19" s="238">
        <f>'步驟1. 先填【114-1申請總表】第8列之B欄至CN欄'!CE19</f>
        <v>0</v>
      </c>
      <c r="CF19" s="238">
        <f>'步驟1. 先填【114-1申請總表】第8列之B欄至CN欄'!CF19</f>
        <v>0</v>
      </c>
      <c r="CG19" s="238">
        <f>'步驟1. 先填【114-1申請總表】第8列之B欄至CN欄'!CG19</f>
        <v>0</v>
      </c>
      <c r="CH19" s="238" t="str">
        <f>'步驟1. 先填【114-1申請總表】第8列之B欄至CN欄'!CH19</f>
        <v xml:space="preserve">無達到學習目標之原因:
</v>
      </c>
      <c r="CI19" s="238" t="str">
        <f>'步驟1. 先填【114-1申請總表】第8列之B欄至CN欄'!CI19</f>
        <v xml:space="preserve">改善方法:
</v>
      </c>
      <c r="CJ19" s="238" t="str">
        <f>'步驟1. 先填【114-1申請總表】第8列之B欄至CN欄'!CJ19</f>
        <v xml:space="preserve">最喜歡的課後休閒活動:
</v>
      </c>
      <c r="CK19" s="238" t="str">
        <f>'步驟1. 先填【114-1申請總表】第8列之B欄至CN欄'!CK19</f>
        <v xml:space="preserve">收穫:
</v>
      </c>
      <c r="CL19" s="238">
        <f>'步驟1. 先填【114-1申請總表】第8列之B欄至CN欄'!CL19</f>
        <v>0</v>
      </c>
      <c r="CM19" s="238">
        <f>'步驟1. 先填【114-1申請總表】第8列之B欄至CN欄'!CM19</f>
        <v>0</v>
      </c>
      <c r="CN19" s="238">
        <f>'步驟1. 先填【114-1申請總表】第8列之B欄至CN欄'!CN19</f>
        <v>0</v>
      </c>
      <c r="CO19" s="244">
        <f>'步驟1. 先填【114-1申請總表】第8列之B欄至CN欄'!CO19</f>
        <v>0</v>
      </c>
      <c r="CP19" s="244" t="str">
        <f>'步驟1. 先填【114-1申請總表】第8列之B欄至CN欄'!CP19</f>
        <v>7000021</v>
      </c>
      <c r="CQ19" s="244" t="str">
        <f>'步驟1. 先填【114-1申請總表】第8列之B欄至CN欄'!CQ19</f>
        <v/>
      </c>
      <c r="CR19" s="244" t="str">
        <f>'步驟1. 先填【114-1申請總表】第8列之B欄至CN欄'!CR19</f>
        <v/>
      </c>
      <c r="CS19" s="244">
        <f>'步驟1. 先填【114-1申請總表】第8列之B欄至CN欄'!CS19</f>
        <v>0</v>
      </c>
      <c r="CT19" s="244" t="str">
        <f>'步驟1. 先填【114-1申請總表】第8列之B欄至CN欄'!CT19</f>
        <v/>
      </c>
      <c r="CU19" s="244" t="str">
        <f>'步驟1. 先填【114-1申請總表】第8列之B欄至CN欄'!CU19</f>
        <v/>
      </c>
      <c r="CV19" s="244" t="str">
        <f>'步驟1. 先填【114-1申請總表】第8列之B欄至CN欄'!CV19</f>
        <v/>
      </c>
      <c r="CW19" s="244" t="str">
        <f>'步驟1. 先填【114-1申請總表】第8列之B欄至CN欄'!CW19</f>
        <v/>
      </c>
      <c r="CX19" s="244" t="str">
        <f>'步驟1. 先填【114-1申請總表】第8列之B欄至CN欄'!CX19</f>
        <v/>
      </c>
      <c r="CY19" s="244" t="str">
        <f>'步驟1. 先填【114-1申請總表】第8列之B欄至CN欄'!CY19</f>
        <v/>
      </c>
      <c r="CZ19" s="244" t="str">
        <f>'步驟1. 先填【114-1申請總表】第8列之B欄至CN欄'!CZ19</f>
        <v/>
      </c>
      <c r="DA19" s="244">
        <f>'步驟1. 先填【114-1申請總表】第8列之B欄至CN欄'!DA19</f>
        <v>0</v>
      </c>
      <c r="DB19" s="244">
        <f>'步驟1. 先填【114-1申請總表】第8列之B欄至CN欄'!DB19</f>
        <v>0</v>
      </c>
      <c r="DC19" s="244">
        <f>'步驟1. 先填【114-1申請總表】第8列之B欄至CN欄'!DC19</f>
        <v>0</v>
      </c>
      <c r="DD19" s="244">
        <f>'步驟1. 先填【114-1申請總表】第8列之B欄至CN欄'!DD19</f>
        <v>0</v>
      </c>
      <c r="DE19" s="244">
        <f>'步驟1. 先填【114-1申請總表】第8列之B欄至CN欄'!DE19</f>
        <v>0</v>
      </c>
      <c r="DF19" s="244">
        <f>'步驟1. 先填【114-1申請總表】第8列之B欄至CN欄'!DF19</f>
        <v>1</v>
      </c>
      <c r="DG19" s="244">
        <f>'步驟1. 先填【114-1申請總表】第8列之B欄至CN欄'!DG19</f>
        <v>0</v>
      </c>
      <c r="DH19" s="244">
        <f>'步驟1. 先填【114-1申請總表】第8列之B欄至CN欄'!DH19</f>
        <v>0</v>
      </c>
      <c r="DI19" s="244">
        <f>'步驟1. 先填【114-1申請總表】第8列之B欄至CN欄'!DI19</f>
        <v>0</v>
      </c>
      <c r="DJ19" s="244">
        <f>'步驟1. 先填【114-1申請總表】第8列之B欄至CN欄'!DJ19</f>
        <v>0</v>
      </c>
      <c r="DK19" s="244">
        <f>'步驟1. 先填【114-1申請總表】第8列之B欄至CN欄'!DK19</f>
        <v>0</v>
      </c>
      <c r="DL19" s="244">
        <f>'步驟1. 先填【114-1申請總表】第8列之B欄至CN欄'!DL19</f>
        <v>0</v>
      </c>
      <c r="DM19" s="244">
        <f>'步驟1. 先填【114-1申請總表】第8列之B欄至CN欄'!DM19</f>
        <v>0</v>
      </c>
      <c r="DN19" s="244">
        <f>'步驟1. 先填【114-1申請總表】第8列之B欄至CN欄'!DN19</f>
        <v>0</v>
      </c>
      <c r="DO19" s="267" t="str">
        <f t="shared" si="0"/>
        <v>身份別輸入錯誤</v>
      </c>
      <c r="DP19" s="267" t="str">
        <f t="shared" si="1"/>
        <v>身份別輸入錯誤</v>
      </c>
      <c r="DQ19" s="267" t="str">
        <f t="shared" si="2"/>
        <v>身份別輸入錯誤</v>
      </c>
      <c r="DR19" s="268">
        <v>0</v>
      </c>
      <c r="DS19" s="268"/>
      <c r="DT19" s="268"/>
      <c r="DU19" s="268"/>
      <c r="DV19" s="268"/>
      <c r="DW19" s="268"/>
      <c r="DX19" s="268"/>
      <c r="DY19" s="268"/>
      <c r="DZ19" s="268"/>
      <c r="EA19" s="268"/>
      <c r="EB19" s="268">
        <f t="shared" si="22"/>
        <v>0</v>
      </c>
      <c r="EC19" s="268"/>
      <c r="ED19" s="268"/>
      <c r="EE19" s="268"/>
      <c r="EF19" s="268"/>
      <c r="EG19" s="268"/>
      <c r="EH19" s="268"/>
      <c r="EI19" s="268"/>
      <c r="EJ19" s="268"/>
      <c r="EK19" s="268"/>
      <c r="EL19" s="268"/>
      <c r="EM19" s="268"/>
      <c r="EN19" s="268"/>
      <c r="EO19" s="268"/>
      <c r="EP19" s="268"/>
      <c r="EQ19" s="268"/>
      <c r="ER19" s="268"/>
      <c r="ES19" s="268"/>
      <c r="ET19" s="268"/>
      <c r="EU19" s="259"/>
      <c r="EV19" s="259"/>
      <c r="EW19" s="259"/>
      <c r="EX19" s="258" t="str">
        <f t="shared" si="3"/>
        <v>已提交</v>
      </c>
      <c r="EY19" s="258" t="str">
        <f t="shared" si="4"/>
        <v>已提交</v>
      </c>
      <c r="EZ19" s="258" t="str">
        <f t="shared" si="5"/>
        <v>已提交</v>
      </c>
      <c r="FA19" s="259" t="str">
        <f t="shared" si="6"/>
        <v>已提交</v>
      </c>
      <c r="FB19" s="259" t="str">
        <f t="shared" si="7"/>
        <v>已提交</v>
      </c>
      <c r="FC19" s="259" t="str">
        <f t="shared" si="8"/>
        <v>已提交</v>
      </c>
      <c r="FD19" s="259" t="str">
        <f t="shared" si="9"/>
        <v>已提交</v>
      </c>
      <c r="FE19" s="259" t="str">
        <f t="shared" si="10"/>
        <v>已提交</v>
      </c>
      <c r="FF19" s="259" t="str">
        <f t="shared" si="11"/>
        <v>已提交</v>
      </c>
      <c r="FG19" s="259" t="str">
        <f t="shared" si="12"/>
        <v>已提交</v>
      </c>
      <c r="FH19" s="259" t="str">
        <f t="shared" si="13"/>
        <v>已提交</v>
      </c>
      <c r="FI19" s="258" t="str">
        <f t="shared" si="14"/>
        <v>已提交</v>
      </c>
      <c r="FJ19" s="260" t="str">
        <f t="shared" si="15"/>
        <v>已提交</v>
      </c>
      <c r="FK19" s="259" t="str">
        <f t="shared" si="16"/>
        <v>已提交</v>
      </c>
      <c r="FL19" s="259" t="str">
        <f t="shared" si="17"/>
        <v>已提交</v>
      </c>
      <c r="FM19" s="259" t="str">
        <f t="shared" si="18"/>
        <v>已提交</v>
      </c>
      <c r="FN19" s="259"/>
      <c r="FO19" s="259"/>
      <c r="FP19" s="259"/>
      <c r="FQ19" s="259"/>
      <c r="FR19" s="259"/>
      <c r="FS19" s="259"/>
      <c r="FT19" s="259"/>
      <c r="FU19" s="259"/>
      <c r="FV19" s="259" t="str">
        <f t="shared" si="19"/>
        <v/>
      </c>
      <c r="FW19" s="259" t="str">
        <f t="shared" si="20"/>
        <v/>
      </c>
      <c r="FX19" s="259" t="str">
        <f t="shared" si="21"/>
        <v/>
      </c>
      <c r="FY19" s="259"/>
      <c r="FZ19" s="259"/>
      <c r="GA19" s="259"/>
      <c r="GB19" s="259"/>
      <c r="GC19" s="259"/>
      <c r="GD19" s="259"/>
      <c r="GE19" s="259"/>
      <c r="GF19" s="259"/>
      <c r="GG19" s="259"/>
      <c r="GH19" s="259"/>
      <c r="GI19" s="259"/>
      <c r="GJ19" s="259"/>
      <c r="GK19" s="259"/>
      <c r="GL19" s="259"/>
      <c r="GM19" s="259"/>
      <c r="GN19" s="259"/>
      <c r="GO19" s="259" t="s">
        <v>263</v>
      </c>
      <c r="GP19" s="259"/>
      <c r="GQ19" s="259"/>
      <c r="GR19" s="259"/>
      <c r="GS19" s="259"/>
    </row>
    <row r="20" spans="1:201" s="271" customFormat="1" ht="79.5" customHeight="1">
      <c r="A20" s="287" t="str">
        <f t="shared" si="23"/>
        <v>114學年度第二學期</v>
      </c>
      <c r="B20" s="238">
        <f>'步驟1. 先填【114-1申請總表】第8列之B欄至CN欄'!B20</f>
        <v>0</v>
      </c>
      <c r="C20" s="238">
        <f>'步驟1. 先填【114-1申請總表】第8列之B欄至CN欄'!C20</f>
        <v>0</v>
      </c>
      <c r="D20" s="238" t="str">
        <f>'步驟1. 先填【114-1申請總表】第8列之B欄至CN欄'!D20</f>
        <v>13</v>
      </c>
      <c r="E20" s="238">
        <f>'步驟1. 先填【114-1申請總表】第8列之B欄至CN欄'!E20</f>
        <v>0</v>
      </c>
      <c r="F20" s="238">
        <f>'步驟1. 先填【114-1申請總表】第8列之B欄至CN欄'!F20</f>
        <v>0</v>
      </c>
      <c r="G20" s="238">
        <f>'步驟1. 先填【114-1申請總表】第8列之B欄至CN欄'!G20</f>
        <v>0</v>
      </c>
      <c r="H20" s="238">
        <f>'步驟1. 先填【114-1申請總表】第8列之B欄至CN欄'!H20</f>
        <v>0</v>
      </c>
      <c r="I20" s="238">
        <f>'步驟1. 先填【114-1申請總表】第8列之B欄至CN欄'!I20</f>
        <v>0</v>
      </c>
      <c r="J20" s="238">
        <f>'步驟1. 先填【114-1申請總表】第8列之B欄至CN欄'!J20</f>
        <v>0</v>
      </c>
      <c r="K20" s="238">
        <f>'步驟1. 先填【114-1申請總表】第8列之B欄至CN欄'!K20</f>
        <v>0</v>
      </c>
      <c r="L20" s="238">
        <f>'步驟1. 先填【114-1申請總表】第8列之B欄至CN欄'!L20</f>
        <v>0</v>
      </c>
      <c r="M20" s="238">
        <f>'步驟1. 先填【114-1申請總表】第8列之B欄至CN欄'!M20</f>
        <v>0</v>
      </c>
      <c r="N20" s="238">
        <f>'步驟1. 先填【114-1申請總表】第8列之B欄至CN欄'!N20</f>
        <v>0</v>
      </c>
      <c r="O20" s="238" t="str">
        <f>'步驟1. 先填【114-1申請總表】第8列之B欄至CN欄'!O20</f>
        <v>XX縣XX鄉XX村XX鄰XX路XX號XX樓</v>
      </c>
      <c r="P20" s="238" t="str">
        <f>'步驟1. 先填【114-1申請總表】第8列之B欄至CN欄'!P20</f>
        <v>1.助學獎學金</v>
      </c>
      <c r="Q20" s="238">
        <f>'步驟1. 先填【114-1申請總表】第8列之B欄至CN欄'!Q20</f>
        <v>0</v>
      </c>
      <c r="R20" s="238">
        <f>'步驟1. 先填【114-1申請總表】第8列之B欄至CN欄'!R20</f>
        <v>0</v>
      </c>
      <c r="S20" s="238">
        <f>'步驟1. 先填【114-1申請總表】第8列之B欄至CN欄'!S20</f>
        <v>0</v>
      </c>
      <c r="T20" s="238">
        <f>'步驟1. 先填【114-1申請總表】第8列之B欄至CN欄'!T20</f>
        <v>0</v>
      </c>
      <c r="U20" s="238">
        <f>'步驟1. 先填【114-1申請總表】第8列之B欄至CN欄'!U20</f>
        <v>0</v>
      </c>
      <c r="V20" s="238">
        <f>'步驟1. 先填【114-1申請總表】第8列之B欄至CN欄'!V20</f>
        <v>0</v>
      </c>
      <c r="W20" s="238">
        <f>'步驟1. 先填【114-1申請總表】第8列之B欄至CN欄'!W20</f>
        <v>0</v>
      </c>
      <c r="X20" s="238">
        <f>'步驟1. 先填【114-1申請總表】第8列之B欄至CN欄'!X20</f>
        <v>0</v>
      </c>
      <c r="Y20" s="238">
        <f>'步驟1. 先填【114-1申請總表】第8列之B欄至CN欄'!Y20</f>
        <v>0</v>
      </c>
      <c r="Z20" s="238">
        <f>'步驟1. 先填【114-1申請總表】第8列之B欄至CN欄'!Z20</f>
        <v>0</v>
      </c>
      <c r="AA20" s="238">
        <f>'步驟1. 先填【114-1申請總表】第8列之B欄至CN欄'!AA20</f>
        <v>0</v>
      </c>
      <c r="AB20" s="238">
        <f>'步驟1. 先填【114-1申請總表】第8列之B欄至CN欄'!AB20</f>
        <v>0</v>
      </c>
      <c r="AC20" s="238">
        <f>'步驟1. 先填【114-1申請總表】第8列之B欄至CN欄'!AC20</f>
        <v>0</v>
      </c>
      <c r="AD20" s="238">
        <f>'步驟1. 先填【114-1申請總表】第8列之B欄至CN欄'!AD20</f>
        <v>0</v>
      </c>
      <c r="AE20" s="238">
        <f>'步驟1. 先填【114-1申請總表】第8列之B欄至CN欄'!AE20</f>
        <v>0</v>
      </c>
      <c r="AF20" s="238">
        <f>'步驟1. 先填【114-1申請總表】第8列之B欄至CN欄'!AF20</f>
        <v>0</v>
      </c>
      <c r="AG20" s="238">
        <f>'步驟1. 先填【114-1申請總表】第8列之B欄至CN欄'!AG20</f>
        <v>0</v>
      </c>
      <c r="AH20" s="238">
        <f>'步驟1. 先填【114-1申請總表】第8列之B欄至CN欄'!AH20</f>
        <v>0</v>
      </c>
      <c r="AI20" s="238">
        <f>'步驟1. 先填【114-1申請總表】第8列之B欄至CN欄'!AI20</f>
        <v>0</v>
      </c>
      <c r="AJ20" s="238">
        <f>'步驟1. 先填【114-1申請總表】第8列之B欄至CN欄'!AJ20</f>
        <v>0</v>
      </c>
      <c r="AK20" s="238">
        <f>'步驟1. 先填【114-1申請總表】第8列之B欄至CN欄'!AK20</f>
        <v>0</v>
      </c>
      <c r="AL20" s="238">
        <f>'步驟1. 先填【114-1申請總表】第8列之B欄至CN欄'!AL20</f>
        <v>0</v>
      </c>
      <c r="AM20" s="238">
        <f>'步驟1. 先填【114-1申請總表】第8列之B欄至CN欄'!AM20</f>
        <v>0</v>
      </c>
      <c r="AN20" s="238">
        <f>'步驟1. 先填【114-1申請總表】第8列之B欄至CN欄'!AN20</f>
        <v>0</v>
      </c>
      <c r="AO20" s="238">
        <f>'步驟1. 先填【114-1申請總表】第8列之B欄至CN欄'!AO20</f>
        <v>0</v>
      </c>
      <c r="AP20" s="238">
        <f>'步驟1. 先填【114-1申請總表】第8列之B欄至CN欄'!AP20</f>
        <v>0</v>
      </c>
      <c r="AQ20" s="238">
        <f>'步驟1. 先填【114-1申請總表】第8列之B欄至CN欄'!AQ20</f>
        <v>0</v>
      </c>
      <c r="AR20" s="238">
        <f>'步驟1. 先填【114-1申請總表】第8列之B欄至CN欄'!AR20</f>
        <v>0</v>
      </c>
      <c r="AS20" s="238">
        <f>'步驟1. 先填【114-1申請總表】第8列之B欄至CN欄'!AS20</f>
        <v>0</v>
      </c>
      <c r="AT20" s="238">
        <f>'步驟1. 先填【114-1申請總表】第8列之B欄至CN欄'!AT20</f>
        <v>0</v>
      </c>
      <c r="AU20" s="238">
        <f>'步驟1. 先填【114-1申請總表】第8列之B欄至CN欄'!AU20</f>
        <v>0</v>
      </c>
      <c r="AV20" s="238">
        <f>'步驟1. 先填【114-1申請總表】第8列之B欄至CN欄'!AV20</f>
        <v>0</v>
      </c>
      <c r="AW20" s="238">
        <f>'步驟1. 先填【114-1申請總表】第8列之B欄至CN欄'!AW20</f>
        <v>0</v>
      </c>
      <c r="AX20" s="238">
        <f>'步驟1. 先填【114-1申請總表】第8列之B欄至CN欄'!AX20</f>
        <v>0</v>
      </c>
      <c r="AY20" s="238">
        <f>'步驟1. 先填【114-1申請總表】第8列之B欄至CN欄'!AY20</f>
        <v>0</v>
      </c>
      <c r="AZ20" s="238">
        <f>'步驟1. 先填【114-1申請總表】第8列之B欄至CN欄'!AZ20</f>
        <v>0</v>
      </c>
      <c r="BA20" s="238">
        <f>'步驟1. 先填【114-1申請總表】第8列之B欄至CN欄'!BA20</f>
        <v>0</v>
      </c>
      <c r="BB20" s="238">
        <f>'步驟1. 先填【114-1申請總表】第8列之B欄至CN欄'!BB20</f>
        <v>0</v>
      </c>
      <c r="BC20" s="238">
        <f>'步驟1. 先填【114-1申請總表】第8列之B欄至CN欄'!BC20</f>
        <v>0</v>
      </c>
      <c r="BD20" s="238">
        <f>'步驟1. 先填【114-1申請總表】第8列之B欄至CN欄'!BD20</f>
        <v>0</v>
      </c>
      <c r="BE20" s="238">
        <f>'步驟1. 先填【114-1申請總表】第8列之B欄至CN欄'!BE20</f>
        <v>0</v>
      </c>
      <c r="BF20" s="238">
        <f>'步驟1. 先填【114-1申請總表】第8列之B欄至CN欄'!BF20</f>
        <v>0</v>
      </c>
      <c r="BG20" s="238">
        <f>'步驟1. 先填【114-1申請總表】第8列之B欄至CN欄'!BG20</f>
        <v>0</v>
      </c>
      <c r="BH20" s="238">
        <f>'步驟1. 先填【114-1申請總表】第8列之B欄至CN欄'!BH20</f>
        <v>0</v>
      </c>
      <c r="BI20" s="238">
        <f>'步驟1. 先填【114-1申請總表】第8列之B欄至CN欄'!BI20</f>
        <v>0</v>
      </c>
      <c r="BJ20" s="238">
        <f>'步驟1. 先填【114-1申請總表】第8列之B欄至CN欄'!BJ20</f>
        <v>0</v>
      </c>
      <c r="BK20" s="238">
        <f>'步驟1. 先填【114-1申請總表】第8列之B欄至CN欄'!BK20</f>
        <v>0</v>
      </c>
      <c r="BL20" s="238">
        <f>'步驟1. 先填【114-1申請總表】第8列之B欄至CN欄'!BL20</f>
        <v>0</v>
      </c>
      <c r="BM20" s="238">
        <f>'步驟1. 先填【114-1申請總表】第8列之B欄至CN欄'!BM20</f>
        <v>0</v>
      </c>
      <c r="BN20" s="238">
        <f>'步驟1. 先填【114-1申請總表】第8列之B欄至CN欄'!BN20</f>
        <v>0</v>
      </c>
      <c r="BO20" s="238">
        <f>'步驟1. 先填【114-1申請總表】第8列之B欄至CN欄'!BO20</f>
        <v>0</v>
      </c>
      <c r="BP20" s="238">
        <f>'步驟1. 先填【114-1申請總表】第8列之B欄至CN欄'!BP20</f>
        <v>0</v>
      </c>
      <c r="BQ20" s="238">
        <f>'步驟1. 先填【114-1申請總表】第8列之B欄至CN欄'!BQ20</f>
        <v>0</v>
      </c>
      <c r="BR20" s="238">
        <f>'步驟1. 先填【114-1申請總表】第8列之B欄至CN欄'!BR20</f>
        <v>0</v>
      </c>
      <c r="BS20" s="238">
        <f>'步驟1. 先填【114-1申請總表】第8列之B欄至CN欄'!BS20</f>
        <v>0</v>
      </c>
      <c r="BT20" s="238">
        <f>'步驟1. 先填【114-1申請總表】第8列之B欄至CN欄'!BT20</f>
        <v>0</v>
      </c>
      <c r="BU20" s="238">
        <f>'步驟1. 先填【114-1申請總表】第8列之B欄至CN欄'!BU20</f>
        <v>0</v>
      </c>
      <c r="BV20" s="238">
        <f>'步驟1. 先填【114-1申請總表】第8列之B欄至CN欄'!BV20</f>
        <v>0</v>
      </c>
      <c r="BW20" s="238" t="str">
        <f>'步驟1. 先填【114-1申請總表】第8列之B欄至CN欄'!BW20</f>
        <v xml:space="preserve">學科:
</v>
      </c>
      <c r="BX20" s="238" t="str">
        <f>'步驟1. 先填【114-1申請總表】第8列之B欄至CN欄'!BX20</f>
        <v xml:space="preserve">題型:
</v>
      </c>
      <c r="BY20" s="238">
        <f>'步驟1. 先填【114-1申請總表】第8列之B欄至CN欄'!BY20</f>
        <v>0</v>
      </c>
      <c r="BZ20" s="238" t="str">
        <f>'步驟1. 先填【114-1申請總表】第8列之B欄至CN欄'!BZ20</f>
        <v xml:space="preserve">學科:
</v>
      </c>
      <c r="CA20" s="238" t="str">
        <f>'步驟1. 先填【114-1申請總表】第8列之B欄至CN欄'!CA20</f>
        <v xml:space="preserve">題型:
</v>
      </c>
      <c r="CB20" s="238">
        <f>'步驟1. 先填【114-1申請總表】第8列之B欄至CN欄'!CB20</f>
        <v>0</v>
      </c>
      <c r="CC20" s="238" t="str">
        <f>'步驟1. 先填【114-1申請總表】第8列之B欄至CN欄'!CC20</f>
        <v>有無參加:</v>
      </c>
      <c r="CD20" s="238" t="str">
        <f>'步驟1. 先填【114-1申請總表】第8列之B欄至CN欄'!CD20</f>
        <v xml:space="preserve">社團或活動:
</v>
      </c>
      <c r="CE20" s="238">
        <f>'步驟1. 先填【114-1申請總表】第8列之B欄至CN欄'!CE20</f>
        <v>0</v>
      </c>
      <c r="CF20" s="238">
        <f>'步驟1. 先填【114-1申請總表】第8列之B欄至CN欄'!CF20</f>
        <v>0</v>
      </c>
      <c r="CG20" s="238">
        <f>'步驟1. 先填【114-1申請總表】第8列之B欄至CN欄'!CG20</f>
        <v>0</v>
      </c>
      <c r="CH20" s="238" t="str">
        <f>'步驟1. 先填【114-1申請總表】第8列之B欄至CN欄'!CH20</f>
        <v xml:space="preserve">無達到學習目標之原因:
</v>
      </c>
      <c r="CI20" s="238" t="str">
        <f>'步驟1. 先填【114-1申請總表】第8列之B欄至CN欄'!CI20</f>
        <v xml:space="preserve">改善方法:
</v>
      </c>
      <c r="CJ20" s="238" t="str">
        <f>'步驟1. 先填【114-1申請總表】第8列之B欄至CN欄'!CJ20</f>
        <v xml:space="preserve">最喜歡的課後休閒活動:
</v>
      </c>
      <c r="CK20" s="238" t="str">
        <f>'步驟1. 先填【114-1申請總表】第8列之B欄至CN欄'!CK20</f>
        <v xml:space="preserve">收穫:
</v>
      </c>
      <c r="CL20" s="238">
        <f>'步驟1. 先填【114-1申請總表】第8列之B欄至CN欄'!CL20</f>
        <v>0</v>
      </c>
      <c r="CM20" s="238">
        <f>'步驟1. 先填【114-1申請總表】第8列之B欄至CN欄'!CM20</f>
        <v>0</v>
      </c>
      <c r="CN20" s="238">
        <f>'步驟1. 先填【114-1申請總表】第8列之B欄至CN欄'!CN20</f>
        <v>0</v>
      </c>
      <c r="CO20" s="244">
        <f>'步驟1. 先填【114-1申請總表】第8列之B欄至CN欄'!CO20</f>
        <v>0</v>
      </c>
      <c r="CP20" s="244" t="str">
        <f>'步驟1. 先填【114-1申請總表】第8列之B欄至CN欄'!CP20</f>
        <v>7000021</v>
      </c>
      <c r="CQ20" s="244" t="str">
        <f>'步驟1. 先填【114-1申請總表】第8列之B欄至CN欄'!CQ20</f>
        <v/>
      </c>
      <c r="CR20" s="244" t="str">
        <f>'步驟1. 先填【114-1申請總表】第8列之B欄至CN欄'!CR20</f>
        <v/>
      </c>
      <c r="CS20" s="244">
        <f>'步驟1. 先填【114-1申請總表】第8列之B欄至CN欄'!CS20</f>
        <v>0</v>
      </c>
      <c r="CT20" s="244" t="str">
        <f>'步驟1. 先填【114-1申請總表】第8列之B欄至CN欄'!CT20</f>
        <v/>
      </c>
      <c r="CU20" s="244" t="str">
        <f>'步驟1. 先填【114-1申請總表】第8列之B欄至CN欄'!CU20</f>
        <v/>
      </c>
      <c r="CV20" s="244" t="str">
        <f>'步驟1. 先填【114-1申請總表】第8列之B欄至CN欄'!CV20</f>
        <v/>
      </c>
      <c r="CW20" s="244" t="str">
        <f>'步驟1. 先填【114-1申請總表】第8列之B欄至CN欄'!CW20</f>
        <v/>
      </c>
      <c r="CX20" s="244" t="str">
        <f>'步驟1. 先填【114-1申請總表】第8列之B欄至CN欄'!CX20</f>
        <v/>
      </c>
      <c r="CY20" s="244" t="str">
        <f>'步驟1. 先填【114-1申請總表】第8列之B欄至CN欄'!CY20</f>
        <v/>
      </c>
      <c r="CZ20" s="244" t="str">
        <f>'步驟1. 先填【114-1申請總表】第8列之B欄至CN欄'!CZ20</f>
        <v/>
      </c>
      <c r="DA20" s="244">
        <f>'步驟1. 先填【114-1申請總表】第8列之B欄至CN欄'!DA20</f>
        <v>0</v>
      </c>
      <c r="DB20" s="244">
        <f>'步驟1. 先填【114-1申請總表】第8列之B欄至CN欄'!DB20</f>
        <v>0</v>
      </c>
      <c r="DC20" s="244">
        <f>'步驟1. 先填【114-1申請總表】第8列之B欄至CN欄'!DC20</f>
        <v>0</v>
      </c>
      <c r="DD20" s="244">
        <f>'步驟1. 先填【114-1申請總表】第8列之B欄至CN欄'!DD20</f>
        <v>0</v>
      </c>
      <c r="DE20" s="244">
        <f>'步驟1. 先填【114-1申請總表】第8列之B欄至CN欄'!DE20</f>
        <v>0</v>
      </c>
      <c r="DF20" s="244">
        <f>'步驟1. 先填【114-1申請總表】第8列之B欄至CN欄'!DF20</f>
        <v>1</v>
      </c>
      <c r="DG20" s="244">
        <f>'步驟1. 先填【114-1申請總表】第8列之B欄至CN欄'!DG20</f>
        <v>0</v>
      </c>
      <c r="DH20" s="244">
        <f>'步驟1. 先填【114-1申請總表】第8列之B欄至CN欄'!DH20</f>
        <v>0</v>
      </c>
      <c r="DI20" s="244">
        <f>'步驟1. 先填【114-1申請總表】第8列之B欄至CN欄'!DI20</f>
        <v>0</v>
      </c>
      <c r="DJ20" s="244">
        <f>'步驟1. 先填【114-1申請總表】第8列之B欄至CN欄'!DJ20</f>
        <v>0</v>
      </c>
      <c r="DK20" s="244">
        <f>'步驟1. 先填【114-1申請總表】第8列之B欄至CN欄'!DK20</f>
        <v>0</v>
      </c>
      <c r="DL20" s="244">
        <f>'步驟1. 先填【114-1申請總表】第8列之B欄至CN欄'!DL20</f>
        <v>0</v>
      </c>
      <c r="DM20" s="244">
        <f>'步驟1. 先填【114-1申請總表】第8列之B欄至CN欄'!DM20</f>
        <v>0</v>
      </c>
      <c r="DN20" s="244">
        <f>'步驟1. 先填【114-1申請總表】第8列之B欄至CN欄'!DN20</f>
        <v>0</v>
      </c>
      <c r="DO20" s="267" t="str">
        <f t="shared" si="0"/>
        <v>身份別輸入錯誤</v>
      </c>
      <c r="DP20" s="267" t="str">
        <f t="shared" si="1"/>
        <v>身份別輸入錯誤</v>
      </c>
      <c r="DQ20" s="267" t="str">
        <f t="shared" si="2"/>
        <v>身份別輸入錯誤</v>
      </c>
      <c r="DR20" s="268">
        <v>0</v>
      </c>
      <c r="DS20" s="268"/>
      <c r="DT20" s="268"/>
      <c r="DU20" s="268"/>
      <c r="DV20" s="268"/>
      <c r="DW20" s="268"/>
      <c r="DX20" s="268"/>
      <c r="DY20" s="268"/>
      <c r="DZ20" s="268"/>
      <c r="EA20" s="268"/>
      <c r="EB20" s="268">
        <f t="shared" si="22"/>
        <v>0</v>
      </c>
      <c r="EC20" s="268"/>
      <c r="ED20" s="268"/>
      <c r="EE20" s="268"/>
      <c r="EF20" s="268"/>
      <c r="EG20" s="268"/>
      <c r="EH20" s="268"/>
      <c r="EI20" s="268"/>
      <c r="EJ20" s="268"/>
      <c r="EK20" s="268"/>
      <c r="EL20" s="268"/>
      <c r="EM20" s="268"/>
      <c r="EN20" s="268"/>
      <c r="EO20" s="268"/>
      <c r="EP20" s="268"/>
      <c r="EQ20" s="268"/>
      <c r="ER20" s="268"/>
      <c r="ES20" s="268"/>
      <c r="ET20" s="268"/>
      <c r="EU20" s="259"/>
      <c r="EV20" s="259"/>
      <c r="EW20" s="259"/>
      <c r="EX20" s="258" t="str">
        <f t="shared" si="3"/>
        <v>已提交</v>
      </c>
      <c r="EY20" s="258" t="str">
        <f t="shared" si="4"/>
        <v>已提交</v>
      </c>
      <c r="EZ20" s="258" t="str">
        <f t="shared" si="5"/>
        <v>已提交</v>
      </c>
      <c r="FA20" s="259" t="str">
        <f t="shared" si="6"/>
        <v>已提交</v>
      </c>
      <c r="FB20" s="259" t="str">
        <f t="shared" si="7"/>
        <v>已提交</v>
      </c>
      <c r="FC20" s="259" t="str">
        <f t="shared" si="8"/>
        <v>已提交</v>
      </c>
      <c r="FD20" s="259" t="str">
        <f t="shared" si="9"/>
        <v>已提交</v>
      </c>
      <c r="FE20" s="259" t="str">
        <f t="shared" si="10"/>
        <v>已提交</v>
      </c>
      <c r="FF20" s="259" t="str">
        <f t="shared" si="11"/>
        <v>已提交</v>
      </c>
      <c r="FG20" s="259" t="str">
        <f t="shared" si="12"/>
        <v>已提交</v>
      </c>
      <c r="FH20" s="259" t="str">
        <f t="shared" si="13"/>
        <v>已提交</v>
      </c>
      <c r="FI20" s="258" t="str">
        <f t="shared" si="14"/>
        <v>已提交</v>
      </c>
      <c r="FJ20" s="260" t="str">
        <f t="shared" si="15"/>
        <v>已提交</v>
      </c>
      <c r="FK20" s="259" t="str">
        <f t="shared" si="16"/>
        <v>已提交</v>
      </c>
      <c r="FL20" s="259" t="str">
        <f t="shared" si="17"/>
        <v>已提交</v>
      </c>
      <c r="FM20" s="259" t="str">
        <f t="shared" si="18"/>
        <v>已提交</v>
      </c>
      <c r="FN20" s="259"/>
      <c r="FO20" s="259"/>
      <c r="FP20" s="259"/>
      <c r="FQ20" s="259"/>
      <c r="FR20" s="259"/>
      <c r="FS20" s="259"/>
      <c r="FT20" s="259"/>
      <c r="FU20" s="259"/>
      <c r="FV20" s="259" t="str">
        <f t="shared" si="19"/>
        <v/>
      </c>
      <c r="FW20" s="259" t="str">
        <f t="shared" si="20"/>
        <v/>
      </c>
      <c r="FX20" s="259" t="str">
        <f t="shared" si="21"/>
        <v/>
      </c>
      <c r="FY20" s="259"/>
      <c r="FZ20" s="259"/>
      <c r="GA20" s="259"/>
      <c r="GB20" s="259"/>
      <c r="GC20" s="259"/>
      <c r="GD20" s="259"/>
      <c r="GE20" s="259"/>
      <c r="GF20" s="259"/>
      <c r="GG20" s="259"/>
      <c r="GH20" s="259"/>
      <c r="GI20" s="259"/>
      <c r="GJ20" s="259"/>
      <c r="GK20" s="259"/>
      <c r="GL20" s="259"/>
      <c r="GM20" s="259"/>
      <c r="GN20" s="259"/>
      <c r="GO20" s="259" t="s">
        <v>263</v>
      </c>
      <c r="GP20" s="259"/>
      <c r="GQ20" s="259"/>
      <c r="GR20" s="259"/>
      <c r="GS20" s="259"/>
    </row>
    <row r="21" spans="1:201" s="271" customFormat="1" ht="79.5" customHeight="1">
      <c r="A21" s="287" t="str">
        <f t="shared" si="23"/>
        <v>114學年度第二學期</v>
      </c>
      <c r="B21" s="238">
        <f>'步驟1. 先填【114-1申請總表】第8列之B欄至CN欄'!B21</f>
        <v>0</v>
      </c>
      <c r="C21" s="238">
        <f>'步驟1. 先填【114-1申請總表】第8列之B欄至CN欄'!C21</f>
        <v>0</v>
      </c>
      <c r="D21" s="238" t="str">
        <f>'步驟1. 先填【114-1申請總表】第8列之B欄至CN欄'!D21</f>
        <v>14</v>
      </c>
      <c r="E21" s="238">
        <f>'步驟1. 先填【114-1申請總表】第8列之B欄至CN欄'!E21</f>
        <v>0</v>
      </c>
      <c r="F21" s="238">
        <f>'步驟1. 先填【114-1申請總表】第8列之B欄至CN欄'!F21</f>
        <v>0</v>
      </c>
      <c r="G21" s="238">
        <f>'步驟1. 先填【114-1申請總表】第8列之B欄至CN欄'!G21</f>
        <v>0</v>
      </c>
      <c r="H21" s="238">
        <f>'步驟1. 先填【114-1申請總表】第8列之B欄至CN欄'!H21</f>
        <v>0</v>
      </c>
      <c r="I21" s="238">
        <f>'步驟1. 先填【114-1申請總表】第8列之B欄至CN欄'!I21</f>
        <v>0</v>
      </c>
      <c r="J21" s="238">
        <f>'步驟1. 先填【114-1申請總表】第8列之B欄至CN欄'!J21</f>
        <v>0</v>
      </c>
      <c r="K21" s="238">
        <f>'步驟1. 先填【114-1申請總表】第8列之B欄至CN欄'!K21</f>
        <v>0</v>
      </c>
      <c r="L21" s="238">
        <f>'步驟1. 先填【114-1申請總表】第8列之B欄至CN欄'!L21</f>
        <v>0</v>
      </c>
      <c r="M21" s="238">
        <f>'步驟1. 先填【114-1申請總表】第8列之B欄至CN欄'!M21</f>
        <v>0</v>
      </c>
      <c r="N21" s="238">
        <f>'步驟1. 先填【114-1申請總表】第8列之B欄至CN欄'!N21</f>
        <v>0</v>
      </c>
      <c r="O21" s="238" t="str">
        <f>'步驟1. 先填【114-1申請總表】第8列之B欄至CN欄'!O21</f>
        <v>XX縣XX鄉XX村XX鄰XX路XX號XX樓</v>
      </c>
      <c r="P21" s="238" t="str">
        <f>'步驟1. 先填【114-1申請總表】第8列之B欄至CN欄'!P21</f>
        <v>1.助學獎學金</v>
      </c>
      <c r="Q21" s="238">
        <f>'步驟1. 先填【114-1申請總表】第8列之B欄至CN欄'!Q21</f>
        <v>0</v>
      </c>
      <c r="R21" s="238">
        <f>'步驟1. 先填【114-1申請總表】第8列之B欄至CN欄'!R21</f>
        <v>0</v>
      </c>
      <c r="S21" s="238">
        <f>'步驟1. 先填【114-1申請總表】第8列之B欄至CN欄'!S21</f>
        <v>0</v>
      </c>
      <c r="T21" s="238">
        <f>'步驟1. 先填【114-1申請總表】第8列之B欄至CN欄'!T21</f>
        <v>0</v>
      </c>
      <c r="U21" s="238">
        <f>'步驟1. 先填【114-1申請總表】第8列之B欄至CN欄'!U21</f>
        <v>0</v>
      </c>
      <c r="V21" s="238">
        <f>'步驟1. 先填【114-1申請總表】第8列之B欄至CN欄'!V21</f>
        <v>0</v>
      </c>
      <c r="W21" s="238">
        <f>'步驟1. 先填【114-1申請總表】第8列之B欄至CN欄'!W21</f>
        <v>0</v>
      </c>
      <c r="X21" s="238">
        <f>'步驟1. 先填【114-1申請總表】第8列之B欄至CN欄'!X21</f>
        <v>0</v>
      </c>
      <c r="Y21" s="238">
        <f>'步驟1. 先填【114-1申請總表】第8列之B欄至CN欄'!Y21</f>
        <v>0</v>
      </c>
      <c r="Z21" s="238">
        <f>'步驟1. 先填【114-1申請總表】第8列之B欄至CN欄'!Z21</f>
        <v>0</v>
      </c>
      <c r="AA21" s="238">
        <f>'步驟1. 先填【114-1申請總表】第8列之B欄至CN欄'!AA21</f>
        <v>0</v>
      </c>
      <c r="AB21" s="238">
        <f>'步驟1. 先填【114-1申請總表】第8列之B欄至CN欄'!AB21</f>
        <v>0</v>
      </c>
      <c r="AC21" s="238">
        <f>'步驟1. 先填【114-1申請總表】第8列之B欄至CN欄'!AC21</f>
        <v>0</v>
      </c>
      <c r="AD21" s="238">
        <f>'步驟1. 先填【114-1申請總表】第8列之B欄至CN欄'!AD21</f>
        <v>0</v>
      </c>
      <c r="AE21" s="238">
        <f>'步驟1. 先填【114-1申請總表】第8列之B欄至CN欄'!AE21</f>
        <v>0</v>
      </c>
      <c r="AF21" s="238">
        <f>'步驟1. 先填【114-1申請總表】第8列之B欄至CN欄'!AF21</f>
        <v>0</v>
      </c>
      <c r="AG21" s="238">
        <f>'步驟1. 先填【114-1申請總表】第8列之B欄至CN欄'!AG21</f>
        <v>0</v>
      </c>
      <c r="AH21" s="238">
        <f>'步驟1. 先填【114-1申請總表】第8列之B欄至CN欄'!AH21</f>
        <v>0</v>
      </c>
      <c r="AI21" s="238">
        <f>'步驟1. 先填【114-1申請總表】第8列之B欄至CN欄'!AI21</f>
        <v>0</v>
      </c>
      <c r="AJ21" s="238">
        <f>'步驟1. 先填【114-1申請總表】第8列之B欄至CN欄'!AJ21</f>
        <v>0</v>
      </c>
      <c r="AK21" s="238">
        <f>'步驟1. 先填【114-1申請總表】第8列之B欄至CN欄'!AK21</f>
        <v>0</v>
      </c>
      <c r="AL21" s="238">
        <f>'步驟1. 先填【114-1申請總表】第8列之B欄至CN欄'!AL21</f>
        <v>0</v>
      </c>
      <c r="AM21" s="238">
        <f>'步驟1. 先填【114-1申請總表】第8列之B欄至CN欄'!AM21</f>
        <v>0</v>
      </c>
      <c r="AN21" s="238">
        <f>'步驟1. 先填【114-1申請總表】第8列之B欄至CN欄'!AN21</f>
        <v>0</v>
      </c>
      <c r="AO21" s="238">
        <f>'步驟1. 先填【114-1申請總表】第8列之B欄至CN欄'!AO21</f>
        <v>0</v>
      </c>
      <c r="AP21" s="238">
        <f>'步驟1. 先填【114-1申請總表】第8列之B欄至CN欄'!AP21</f>
        <v>0</v>
      </c>
      <c r="AQ21" s="238">
        <f>'步驟1. 先填【114-1申請總表】第8列之B欄至CN欄'!AQ21</f>
        <v>0</v>
      </c>
      <c r="AR21" s="238">
        <f>'步驟1. 先填【114-1申請總表】第8列之B欄至CN欄'!AR21</f>
        <v>0</v>
      </c>
      <c r="AS21" s="238">
        <f>'步驟1. 先填【114-1申請總表】第8列之B欄至CN欄'!AS21</f>
        <v>0</v>
      </c>
      <c r="AT21" s="238">
        <f>'步驟1. 先填【114-1申請總表】第8列之B欄至CN欄'!AT21</f>
        <v>0</v>
      </c>
      <c r="AU21" s="238">
        <f>'步驟1. 先填【114-1申請總表】第8列之B欄至CN欄'!AU21</f>
        <v>0</v>
      </c>
      <c r="AV21" s="238">
        <f>'步驟1. 先填【114-1申請總表】第8列之B欄至CN欄'!AV21</f>
        <v>0</v>
      </c>
      <c r="AW21" s="238">
        <f>'步驟1. 先填【114-1申請總表】第8列之B欄至CN欄'!AW21</f>
        <v>0</v>
      </c>
      <c r="AX21" s="238">
        <f>'步驟1. 先填【114-1申請總表】第8列之B欄至CN欄'!AX21</f>
        <v>0</v>
      </c>
      <c r="AY21" s="238">
        <f>'步驟1. 先填【114-1申請總表】第8列之B欄至CN欄'!AY21</f>
        <v>0</v>
      </c>
      <c r="AZ21" s="238">
        <f>'步驟1. 先填【114-1申請總表】第8列之B欄至CN欄'!AZ21</f>
        <v>0</v>
      </c>
      <c r="BA21" s="238">
        <f>'步驟1. 先填【114-1申請總表】第8列之B欄至CN欄'!BA21</f>
        <v>0</v>
      </c>
      <c r="BB21" s="238">
        <f>'步驟1. 先填【114-1申請總表】第8列之B欄至CN欄'!BB21</f>
        <v>0</v>
      </c>
      <c r="BC21" s="238">
        <f>'步驟1. 先填【114-1申請總表】第8列之B欄至CN欄'!BC21</f>
        <v>0</v>
      </c>
      <c r="BD21" s="238">
        <f>'步驟1. 先填【114-1申請總表】第8列之B欄至CN欄'!BD21</f>
        <v>0</v>
      </c>
      <c r="BE21" s="238">
        <f>'步驟1. 先填【114-1申請總表】第8列之B欄至CN欄'!BE21</f>
        <v>0</v>
      </c>
      <c r="BF21" s="238">
        <f>'步驟1. 先填【114-1申請總表】第8列之B欄至CN欄'!BF21</f>
        <v>0</v>
      </c>
      <c r="BG21" s="238">
        <f>'步驟1. 先填【114-1申請總表】第8列之B欄至CN欄'!BG21</f>
        <v>0</v>
      </c>
      <c r="BH21" s="238">
        <f>'步驟1. 先填【114-1申請總表】第8列之B欄至CN欄'!BH21</f>
        <v>0</v>
      </c>
      <c r="BI21" s="238">
        <f>'步驟1. 先填【114-1申請總表】第8列之B欄至CN欄'!BI21</f>
        <v>0</v>
      </c>
      <c r="BJ21" s="238">
        <f>'步驟1. 先填【114-1申請總表】第8列之B欄至CN欄'!BJ21</f>
        <v>0</v>
      </c>
      <c r="BK21" s="238">
        <f>'步驟1. 先填【114-1申請總表】第8列之B欄至CN欄'!BK21</f>
        <v>0</v>
      </c>
      <c r="BL21" s="238">
        <f>'步驟1. 先填【114-1申請總表】第8列之B欄至CN欄'!BL21</f>
        <v>0</v>
      </c>
      <c r="BM21" s="238">
        <f>'步驟1. 先填【114-1申請總表】第8列之B欄至CN欄'!BM21</f>
        <v>0</v>
      </c>
      <c r="BN21" s="238">
        <f>'步驟1. 先填【114-1申請總表】第8列之B欄至CN欄'!BN21</f>
        <v>0</v>
      </c>
      <c r="BO21" s="238">
        <f>'步驟1. 先填【114-1申請總表】第8列之B欄至CN欄'!BO21</f>
        <v>0</v>
      </c>
      <c r="BP21" s="238">
        <f>'步驟1. 先填【114-1申請總表】第8列之B欄至CN欄'!BP21</f>
        <v>0</v>
      </c>
      <c r="BQ21" s="238">
        <f>'步驟1. 先填【114-1申請總表】第8列之B欄至CN欄'!BQ21</f>
        <v>0</v>
      </c>
      <c r="BR21" s="238">
        <f>'步驟1. 先填【114-1申請總表】第8列之B欄至CN欄'!BR21</f>
        <v>0</v>
      </c>
      <c r="BS21" s="238">
        <f>'步驟1. 先填【114-1申請總表】第8列之B欄至CN欄'!BS21</f>
        <v>0</v>
      </c>
      <c r="BT21" s="238">
        <f>'步驟1. 先填【114-1申請總表】第8列之B欄至CN欄'!BT21</f>
        <v>0</v>
      </c>
      <c r="BU21" s="238">
        <f>'步驟1. 先填【114-1申請總表】第8列之B欄至CN欄'!BU21</f>
        <v>0</v>
      </c>
      <c r="BV21" s="238">
        <f>'步驟1. 先填【114-1申請總表】第8列之B欄至CN欄'!BV21</f>
        <v>0</v>
      </c>
      <c r="BW21" s="238" t="str">
        <f>'步驟1. 先填【114-1申請總表】第8列之B欄至CN欄'!BW21</f>
        <v xml:space="preserve">學科:
</v>
      </c>
      <c r="BX21" s="238" t="str">
        <f>'步驟1. 先填【114-1申請總表】第8列之B欄至CN欄'!BX21</f>
        <v xml:space="preserve">題型:
</v>
      </c>
      <c r="BY21" s="238">
        <f>'步驟1. 先填【114-1申請總表】第8列之B欄至CN欄'!BY21</f>
        <v>0</v>
      </c>
      <c r="BZ21" s="238" t="str">
        <f>'步驟1. 先填【114-1申請總表】第8列之B欄至CN欄'!BZ21</f>
        <v xml:space="preserve">學科:
</v>
      </c>
      <c r="CA21" s="238" t="str">
        <f>'步驟1. 先填【114-1申請總表】第8列之B欄至CN欄'!CA21</f>
        <v xml:space="preserve">題型:
</v>
      </c>
      <c r="CB21" s="238">
        <f>'步驟1. 先填【114-1申請總表】第8列之B欄至CN欄'!CB21</f>
        <v>0</v>
      </c>
      <c r="CC21" s="238" t="str">
        <f>'步驟1. 先填【114-1申請總表】第8列之B欄至CN欄'!CC21</f>
        <v>有無參加:</v>
      </c>
      <c r="CD21" s="238" t="str">
        <f>'步驟1. 先填【114-1申請總表】第8列之B欄至CN欄'!CD21</f>
        <v xml:space="preserve">社團或活動:
</v>
      </c>
      <c r="CE21" s="238">
        <f>'步驟1. 先填【114-1申請總表】第8列之B欄至CN欄'!CE21</f>
        <v>0</v>
      </c>
      <c r="CF21" s="238">
        <f>'步驟1. 先填【114-1申請總表】第8列之B欄至CN欄'!CF21</f>
        <v>0</v>
      </c>
      <c r="CG21" s="238">
        <f>'步驟1. 先填【114-1申請總表】第8列之B欄至CN欄'!CG21</f>
        <v>0</v>
      </c>
      <c r="CH21" s="238" t="str">
        <f>'步驟1. 先填【114-1申請總表】第8列之B欄至CN欄'!CH21</f>
        <v xml:space="preserve">無達到學習目標之原因:
</v>
      </c>
      <c r="CI21" s="238" t="str">
        <f>'步驟1. 先填【114-1申請總表】第8列之B欄至CN欄'!CI21</f>
        <v xml:space="preserve">改善方法:
</v>
      </c>
      <c r="CJ21" s="238" t="str">
        <f>'步驟1. 先填【114-1申請總表】第8列之B欄至CN欄'!CJ21</f>
        <v xml:space="preserve">最喜歡的課後休閒活動:
</v>
      </c>
      <c r="CK21" s="238" t="str">
        <f>'步驟1. 先填【114-1申請總表】第8列之B欄至CN欄'!CK21</f>
        <v xml:space="preserve">收穫:
</v>
      </c>
      <c r="CL21" s="238">
        <f>'步驟1. 先填【114-1申請總表】第8列之B欄至CN欄'!CL21</f>
        <v>0</v>
      </c>
      <c r="CM21" s="238">
        <f>'步驟1. 先填【114-1申請總表】第8列之B欄至CN欄'!CM21</f>
        <v>0</v>
      </c>
      <c r="CN21" s="238">
        <f>'步驟1. 先填【114-1申請總表】第8列之B欄至CN欄'!CN21</f>
        <v>0</v>
      </c>
      <c r="CO21" s="244">
        <f>'步驟1. 先填【114-1申請總表】第8列之B欄至CN欄'!CO21</f>
        <v>0</v>
      </c>
      <c r="CP21" s="244" t="str">
        <f>'步驟1. 先填【114-1申請總表】第8列之B欄至CN欄'!CP21</f>
        <v>7000021</v>
      </c>
      <c r="CQ21" s="244" t="str">
        <f>'步驟1. 先填【114-1申請總表】第8列之B欄至CN欄'!CQ21</f>
        <v/>
      </c>
      <c r="CR21" s="244" t="str">
        <f>'步驟1. 先填【114-1申請總表】第8列之B欄至CN欄'!CR21</f>
        <v/>
      </c>
      <c r="CS21" s="244">
        <f>'步驟1. 先填【114-1申請總表】第8列之B欄至CN欄'!CS21</f>
        <v>0</v>
      </c>
      <c r="CT21" s="244" t="str">
        <f>'步驟1. 先填【114-1申請總表】第8列之B欄至CN欄'!CT21</f>
        <v/>
      </c>
      <c r="CU21" s="244" t="str">
        <f>'步驟1. 先填【114-1申請總表】第8列之B欄至CN欄'!CU21</f>
        <v/>
      </c>
      <c r="CV21" s="244" t="str">
        <f>'步驟1. 先填【114-1申請總表】第8列之B欄至CN欄'!CV21</f>
        <v/>
      </c>
      <c r="CW21" s="244" t="str">
        <f>'步驟1. 先填【114-1申請總表】第8列之B欄至CN欄'!CW21</f>
        <v/>
      </c>
      <c r="CX21" s="244" t="str">
        <f>'步驟1. 先填【114-1申請總表】第8列之B欄至CN欄'!CX21</f>
        <v/>
      </c>
      <c r="CY21" s="244" t="str">
        <f>'步驟1. 先填【114-1申請總表】第8列之B欄至CN欄'!CY21</f>
        <v/>
      </c>
      <c r="CZ21" s="244" t="str">
        <f>'步驟1. 先填【114-1申請總表】第8列之B欄至CN欄'!CZ21</f>
        <v/>
      </c>
      <c r="DA21" s="244">
        <f>'步驟1. 先填【114-1申請總表】第8列之B欄至CN欄'!DA21</f>
        <v>0</v>
      </c>
      <c r="DB21" s="244">
        <f>'步驟1. 先填【114-1申請總表】第8列之B欄至CN欄'!DB21</f>
        <v>0</v>
      </c>
      <c r="DC21" s="244">
        <f>'步驟1. 先填【114-1申請總表】第8列之B欄至CN欄'!DC21</f>
        <v>0</v>
      </c>
      <c r="DD21" s="244">
        <f>'步驟1. 先填【114-1申請總表】第8列之B欄至CN欄'!DD21</f>
        <v>0</v>
      </c>
      <c r="DE21" s="244">
        <f>'步驟1. 先填【114-1申請總表】第8列之B欄至CN欄'!DE21</f>
        <v>0</v>
      </c>
      <c r="DF21" s="244">
        <f>'步驟1. 先填【114-1申請總表】第8列之B欄至CN欄'!DF21</f>
        <v>1</v>
      </c>
      <c r="DG21" s="244">
        <f>'步驟1. 先填【114-1申請總表】第8列之B欄至CN欄'!DG21</f>
        <v>0</v>
      </c>
      <c r="DH21" s="244">
        <f>'步驟1. 先填【114-1申請總表】第8列之B欄至CN欄'!DH21</f>
        <v>0</v>
      </c>
      <c r="DI21" s="244">
        <f>'步驟1. 先填【114-1申請總表】第8列之B欄至CN欄'!DI21</f>
        <v>0</v>
      </c>
      <c r="DJ21" s="244">
        <f>'步驟1. 先填【114-1申請總表】第8列之B欄至CN欄'!DJ21</f>
        <v>0</v>
      </c>
      <c r="DK21" s="244">
        <f>'步驟1. 先填【114-1申請總表】第8列之B欄至CN欄'!DK21</f>
        <v>0</v>
      </c>
      <c r="DL21" s="244">
        <f>'步驟1. 先填【114-1申請總表】第8列之B欄至CN欄'!DL21</f>
        <v>0</v>
      </c>
      <c r="DM21" s="244">
        <f>'步驟1. 先填【114-1申請總表】第8列之B欄至CN欄'!DM21</f>
        <v>0</v>
      </c>
      <c r="DN21" s="244">
        <f>'步驟1. 先填【114-1申請總表】第8列之B欄至CN欄'!DN21</f>
        <v>0</v>
      </c>
      <c r="DO21" s="267" t="str">
        <f t="shared" si="0"/>
        <v>身份別輸入錯誤</v>
      </c>
      <c r="DP21" s="267" t="str">
        <f t="shared" si="1"/>
        <v>身份別輸入錯誤</v>
      </c>
      <c r="DQ21" s="267" t="str">
        <f t="shared" si="2"/>
        <v>身份別輸入錯誤</v>
      </c>
      <c r="DR21" s="268">
        <v>0</v>
      </c>
      <c r="DS21" s="268"/>
      <c r="DT21" s="268"/>
      <c r="DU21" s="268"/>
      <c r="DV21" s="268"/>
      <c r="DW21" s="268"/>
      <c r="DX21" s="268"/>
      <c r="DY21" s="268"/>
      <c r="DZ21" s="268"/>
      <c r="EA21" s="268"/>
      <c r="EB21" s="268">
        <f t="shared" si="22"/>
        <v>0</v>
      </c>
      <c r="EC21" s="268"/>
      <c r="ED21" s="268"/>
      <c r="EE21" s="268"/>
      <c r="EF21" s="268"/>
      <c r="EG21" s="268"/>
      <c r="EH21" s="268"/>
      <c r="EI21" s="268"/>
      <c r="EJ21" s="268"/>
      <c r="EK21" s="268"/>
      <c r="EL21" s="268"/>
      <c r="EM21" s="268"/>
      <c r="EN21" s="268"/>
      <c r="EO21" s="268"/>
      <c r="EP21" s="268"/>
      <c r="EQ21" s="268"/>
      <c r="ER21" s="268"/>
      <c r="ES21" s="268"/>
      <c r="ET21" s="268"/>
      <c r="EU21" s="259"/>
      <c r="EV21" s="259"/>
      <c r="EW21" s="259"/>
      <c r="EX21" s="258" t="str">
        <f t="shared" si="3"/>
        <v>已提交</v>
      </c>
      <c r="EY21" s="258" t="str">
        <f t="shared" si="4"/>
        <v>已提交</v>
      </c>
      <c r="EZ21" s="258" t="str">
        <f t="shared" si="5"/>
        <v>已提交</v>
      </c>
      <c r="FA21" s="259" t="str">
        <f t="shared" si="6"/>
        <v>已提交</v>
      </c>
      <c r="FB21" s="259" t="str">
        <f t="shared" si="7"/>
        <v>已提交</v>
      </c>
      <c r="FC21" s="259" t="str">
        <f t="shared" si="8"/>
        <v>已提交</v>
      </c>
      <c r="FD21" s="259" t="str">
        <f t="shared" si="9"/>
        <v>已提交</v>
      </c>
      <c r="FE21" s="259" t="str">
        <f t="shared" si="10"/>
        <v>已提交</v>
      </c>
      <c r="FF21" s="259" t="str">
        <f t="shared" si="11"/>
        <v>已提交</v>
      </c>
      <c r="FG21" s="259" t="str">
        <f t="shared" si="12"/>
        <v>已提交</v>
      </c>
      <c r="FH21" s="259" t="str">
        <f t="shared" si="13"/>
        <v>已提交</v>
      </c>
      <c r="FI21" s="258" t="str">
        <f t="shared" si="14"/>
        <v>已提交</v>
      </c>
      <c r="FJ21" s="260" t="str">
        <f t="shared" si="15"/>
        <v>已提交</v>
      </c>
      <c r="FK21" s="259" t="str">
        <f t="shared" si="16"/>
        <v>已提交</v>
      </c>
      <c r="FL21" s="259" t="str">
        <f t="shared" si="17"/>
        <v>已提交</v>
      </c>
      <c r="FM21" s="259" t="str">
        <f t="shared" si="18"/>
        <v>已提交</v>
      </c>
      <c r="FN21" s="259"/>
      <c r="FO21" s="259"/>
      <c r="FP21" s="259"/>
      <c r="FQ21" s="259"/>
      <c r="FR21" s="259"/>
      <c r="FS21" s="259"/>
      <c r="FT21" s="259"/>
      <c r="FU21" s="259"/>
      <c r="FV21" s="259" t="str">
        <f t="shared" si="19"/>
        <v/>
      </c>
      <c r="FW21" s="259" t="str">
        <f t="shared" si="20"/>
        <v/>
      </c>
      <c r="FX21" s="259" t="str">
        <f t="shared" si="21"/>
        <v/>
      </c>
      <c r="FY21" s="259"/>
      <c r="FZ21" s="259"/>
      <c r="GA21" s="259"/>
      <c r="GB21" s="259"/>
      <c r="GC21" s="259"/>
      <c r="GD21" s="259"/>
      <c r="GE21" s="259"/>
      <c r="GF21" s="259"/>
      <c r="GG21" s="259"/>
      <c r="GH21" s="259"/>
      <c r="GI21" s="259"/>
      <c r="GJ21" s="259"/>
      <c r="GK21" s="259"/>
      <c r="GL21" s="259"/>
      <c r="GM21" s="259"/>
      <c r="GN21" s="259"/>
      <c r="GO21" s="259" t="s">
        <v>263</v>
      </c>
      <c r="GP21" s="259"/>
      <c r="GQ21" s="259"/>
      <c r="GR21" s="259"/>
      <c r="GS21" s="259"/>
    </row>
    <row r="22" spans="1:201" s="271" customFormat="1" ht="79.5" customHeight="1">
      <c r="A22" s="287" t="str">
        <f t="shared" si="23"/>
        <v>114學年度第二學期</v>
      </c>
      <c r="B22" s="238">
        <f>'步驟1. 先填【114-1申請總表】第8列之B欄至CN欄'!B22</f>
        <v>0</v>
      </c>
      <c r="C22" s="238">
        <f>'步驟1. 先填【114-1申請總表】第8列之B欄至CN欄'!C22</f>
        <v>0</v>
      </c>
      <c r="D22" s="238" t="str">
        <f>'步驟1. 先填【114-1申請總表】第8列之B欄至CN欄'!D22</f>
        <v>15</v>
      </c>
      <c r="E22" s="238">
        <f>'步驟1. 先填【114-1申請總表】第8列之B欄至CN欄'!E22</f>
        <v>0</v>
      </c>
      <c r="F22" s="238">
        <f>'步驟1. 先填【114-1申請總表】第8列之B欄至CN欄'!F22</f>
        <v>0</v>
      </c>
      <c r="G22" s="238">
        <f>'步驟1. 先填【114-1申請總表】第8列之B欄至CN欄'!G22</f>
        <v>0</v>
      </c>
      <c r="H22" s="238">
        <f>'步驟1. 先填【114-1申請總表】第8列之B欄至CN欄'!H22</f>
        <v>0</v>
      </c>
      <c r="I22" s="238">
        <f>'步驟1. 先填【114-1申請總表】第8列之B欄至CN欄'!I22</f>
        <v>0</v>
      </c>
      <c r="J22" s="238">
        <f>'步驟1. 先填【114-1申請總表】第8列之B欄至CN欄'!J22</f>
        <v>0</v>
      </c>
      <c r="K22" s="238">
        <f>'步驟1. 先填【114-1申請總表】第8列之B欄至CN欄'!K22</f>
        <v>0</v>
      </c>
      <c r="L22" s="238">
        <f>'步驟1. 先填【114-1申請總表】第8列之B欄至CN欄'!L22</f>
        <v>0</v>
      </c>
      <c r="M22" s="238">
        <f>'步驟1. 先填【114-1申請總表】第8列之B欄至CN欄'!M22</f>
        <v>0</v>
      </c>
      <c r="N22" s="238">
        <f>'步驟1. 先填【114-1申請總表】第8列之B欄至CN欄'!N22</f>
        <v>0</v>
      </c>
      <c r="O22" s="238" t="str">
        <f>'步驟1. 先填【114-1申請總表】第8列之B欄至CN欄'!O22</f>
        <v>XX縣XX鄉XX村XX鄰XX路XX號XX樓</v>
      </c>
      <c r="P22" s="238" t="str">
        <f>'步驟1. 先填【114-1申請總表】第8列之B欄至CN欄'!P22</f>
        <v>1.助學獎學金</v>
      </c>
      <c r="Q22" s="238">
        <f>'步驟1. 先填【114-1申請總表】第8列之B欄至CN欄'!Q22</f>
        <v>0</v>
      </c>
      <c r="R22" s="238">
        <f>'步驟1. 先填【114-1申請總表】第8列之B欄至CN欄'!R22</f>
        <v>0</v>
      </c>
      <c r="S22" s="238">
        <f>'步驟1. 先填【114-1申請總表】第8列之B欄至CN欄'!S22</f>
        <v>0</v>
      </c>
      <c r="T22" s="238">
        <f>'步驟1. 先填【114-1申請總表】第8列之B欄至CN欄'!T22</f>
        <v>0</v>
      </c>
      <c r="U22" s="238">
        <f>'步驟1. 先填【114-1申請總表】第8列之B欄至CN欄'!U22</f>
        <v>0</v>
      </c>
      <c r="V22" s="238">
        <f>'步驟1. 先填【114-1申請總表】第8列之B欄至CN欄'!V22</f>
        <v>0</v>
      </c>
      <c r="W22" s="238">
        <f>'步驟1. 先填【114-1申請總表】第8列之B欄至CN欄'!W22</f>
        <v>0</v>
      </c>
      <c r="X22" s="238">
        <f>'步驟1. 先填【114-1申請總表】第8列之B欄至CN欄'!X22</f>
        <v>0</v>
      </c>
      <c r="Y22" s="238">
        <f>'步驟1. 先填【114-1申請總表】第8列之B欄至CN欄'!Y22</f>
        <v>0</v>
      </c>
      <c r="Z22" s="238">
        <f>'步驟1. 先填【114-1申請總表】第8列之B欄至CN欄'!Z22</f>
        <v>0</v>
      </c>
      <c r="AA22" s="238">
        <f>'步驟1. 先填【114-1申請總表】第8列之B欄至CN欄'!AA22</f>
        <v>0</v>
      </c>
      <c r="AB22" s="238">
        <f>'步驟1. 先填【114-1申請總表】第8列之B欄至CN欄'!AB22</f>
        <v>0</v>
      </c>
      <c r="AC22" s="238">
        <f>'步驟1. 先填【114-1申請總表】第8列之B欄至CN欄'!AC22</f>
        <v>0</v>
      </c>
      <c r="AD22" s="238">
        <f>'步驟1. 先填【114-1申請總表】第8列之B欄至CN欄'!AD22</f>
        <v>0</v>
      </c>
      <c r="AE22" s="238">
        <f>'步驟1. 先填【114-1申請總表】第8列之B欄至CN欄'!AE22</f>
        <v>0</v>
      </c>
      <c r="AF22" s="238">
        <f>'步驟1. 先填【114-1申請總表】第8列之B欄至CN欄'!AF22</f>
        <v>0</v>
      </c>
      <c r="AG22" s="238">
        <f>'步驟1. 先填【114-1申請總表】第8列之B欄至CN欄'!AG22</f>
        <v>0</v>
      </c>
      <c r="AH22" s="238">
        <f>'步驟1. 先填【114-1申請總表】第8列之B欄至CN欄'!AH22</f>
        <v>0</v>
      </c>
      <c r="AI22" s="238">
        <f>'步驟1. 先填【114-1申請總表】第8列之B欄至CN欄'!AI22</f>
        <v>0</v>
      </c>
      <c r="AJ22" s="238">
        <f>'步驟1. 先填【114-1申請總表】第8列之B欄至CN欄'!AJ22</f>
        <v>0</v>
      </c>
      <c r="AK22" s="238">
        <f>'步驟1. 先填【114-1申請總表】第8列之B欄至CN欄'!AK22</f>
        <v>0</v>
      </c>
      <c r="AL22" s="238">
        <f>'步驟1. 先填【114-1申請總表】第8列之B欄至CN欄'!AL22</f>
        <v>0</v>
      </c>
      <c r="AM22" s="238">
        <f>'步驟1. 先填【114-1申請總表】第8列之B欄至CN欄'!AM22</f>
        <v>0</v>
      </c>
      <c r="AN22" s="238">
        <f>'步驟1. 先填【114-1申請總表】第8列之B欄至CN欄'!AN22</f>
        <v>0</v>
      </c>
      <c r="AO22" s="238">
        <f>'步驟1. 先填【114-1申請總表】第8列之B欄至CN欄'!AO22</f>
        <v>0</v>
      </c>
      <c r="AP22" s="238">
        <f>'步驟1. 先填【114-1申請總表】第8列之B欄至CN欄'!AP22</f>
        <v>0</v>
      </c>
      <c r="AQ22" s="238">
        <f>'步驟1. 先填【114-1申請總表】第8列之B欄至CN欄'!AQ22</f>
        <v>0</v>
      </c>
      <c r="AR22" s="238">
        <f>'步驟1. 先填【114-1申請總表】第8列之B欄至CN欄'!AR22</f>
        <v>0</v>
      </c>
      <c r="AS22" s="238">
        <f>'步驟1. 先填【114-1申請總表】第8列之B欄至CN欄'!AS22</f>
        <v>0</v>
      </c>
      <c r="AT22" s="238">
        <f>'步驟1. 先填【114-1申請總表】第8列之B欄至CN欄'!AT22</f>
        <v>0</v>
      </c>
      <c r="AU22" s="238">
        <f>'步驟1. 先填【114-1申請總表】第8列之B欄至CN欄'!AU22</f>
        <v>0</v>
      </c>
      <c r="AV22" s="238">
        <f>'步驟1. 先填【114-1申請總表】第8列之B欄至CN欄'!AV22</f>
        <v>0</v>
      </c>
      <c r="AW22" s="238">
        <f>'步驟1. 先填【114-1申請總表】第8列之B欄至CN欄'!AW22</f>
        <v>0</v>
      </c>
      <c r="AX22" s="238">
        <f>'步驟1. 先填【114-1申請總表】第8列之B欄至CN欄'!AX22</f>
        <v>0</v>
      </c>
      <c r="AY22" s="238">
        <f>'步驟1. 先填【114-1申請總表】第8列之B欄至CN欄'!AY22</f>
        <v>0</v>
      </c>
      <c r="AZ22" s="238">
        <f>'步驟1. 先填【114-1申請總表】第8列之B欄至CN欄'!AZ22</f>
        <v>0</v>
      </c>
      <c r="BA22" s="238">
        <f>'步驟1. 先填【114-1申請總表】第8列之B欄至CN欄'!BA22</f>
        <v>0</v>
      </c>
      <c r="BB22" s="238">
        <f>'步驟1. 先填【114-1申請總表】第8列之B欄至CN欄'!BB22</f>
        <v>0</v>
      </c>
      <c r="BC22" s="238">
        <f>'步驟1. 先填【114-1申請總表】第8列之B欄至CN欄'!BC22</f>
        <v>0</v>
      </c>
      <c r="BD22" s="238">
        <f>'步驟1. 先填【114-1申請總表】第8列之B欄至CN欄'!BD22</f>
        <v>0</v>
      </c>
      <c r="BE22" s="238">
        <f>'步驟1. 先填【114-1申請總表】第8列之B欄至CN欄'!BE22</f>
        <v>0</v>
      </c>
      <c r="BF22" s="238">
        <f>'步驟1. 先填【114-1申請總表】第8列之B欄至CN欄'!BF22</f>
        <v>0</v>
      </c>
      <c r="BG22" s="238">
        <f>'步驟1. 先填【114-1申請總表】第8列之B欄至CN欄'!BG22</f>
        <v>0</v>
      </c>
      <c r="BH22" s="238">
        <f>'步驟1. 先填【114-1申請總表】第8列之B欄至CN欄'!BH22</f>
        <v>0</v>
      </c>
      <c r="BI22" s="238">
        <f>'步驟1. 先填【114-1申請總表】第8列之B欄至CN欄'!BI22</f>
        <v>0</v>
      </c>
      <c r="BJ22" s="238">
        <f>'步驟1. 先填【114-1申請總表】第8列之B欄至CN欄'!BJ22</f>
        <v>0</v>
      </c>
      <c r="BK22" s="238">
        <f>'步驟1. 先填【114-1申請總表】第8列之B欄至CN欄'!BK22</f>
        <v>0</v>
      </c>
      <c r="BL22" s="238">
        <f>'步驟1. 先填【114-1申請總表】第8列之B欄至CN欄'!BL22</f>
        <v>0</v>
      </c>
      <c r="BM22" s="238">
        <f>'步驟1. 先填【114-1申請總表】第8列之B欄至CN欄'!BM22</f>
        <v>0</v>
      </c>
      <c r="BN22" s="238">
        <f>'步驟1. 先填【114-1申請總表】第8列之B欄至CN欄'!BN22</f>
        <v>0</v>
      </c>
      <c r="BO22" s="238">
        <f>'步驟1. 先填【114-1申請總表】第8列之B欄至CN欄'!BO22</f>
        <v>0</v>
      </c>
      <c r="BP22" s="238">
        <f>'步驟1. 先填【114-1申請總表】第8列之B欄至CN欄'!BP22</f>
        <v>0</v>
      </c>
      <c r="BQ22" s="238">
        <f>'步驟1. 先填【114-1申請總表】第8列之B欄至CN欄'!BQ22</f>
        <v>0</v>
      </c>
      <c r="BR22" s="238">
        <f>'步驟1. 先填【114-1申請總表】第8列之B欄至CN欄'!BR22</f>
        <v>0</v>
      </c>
      <c r="BS22" s="238">
        <f>'步驟1. 先填【114-1申請總表】第8列之B欄至CN欄'!BS22</f>
        <v>0</v>
      </c>
      <c r="BT22" s="238">
        <f>'步驟1. 先填【114-1申請總表】第8列之B欄至CN欄'!BT22</f>
        <v>0</v>
      </c>
      <c r="BU22" s="238">
        <f>'步驟1. 先填【114-1申請總表】第8列之B欄至CN欄'!BU22</f>
        <v>0</v>
      </c>
      <c r="BV22" s="238">
        <f>'步驟1. 先填【114-1申請總表】第8列之B欄至CN欄'!BV22</f>
        <v>0</v>
      </c>
      <c r="BW22" s="238" t="str">
        <f>'步驟1. 先填【114-1申請總表】第8列之B欄至CN欄'!BW22</f>
        <v xml:space="preserve">學科:
</v>
      </c>
      <c r="BX22" s="238" t="str">
        <f>'步驟1. 先填【114-1申請總表】第8列之B欄至CN欄'!BX22</f>
        <v xml:space="preserve">題型:
</v>
      </c>
      <c r="BY22" s="238">
        <f>'步驟1. 先填【114-1申請總表】第8列之B欄至CN欄'!BY22</f>
        <v>0</v>
      </c>
      <c r="BZ22" s="238" t="str">
        <f>'步驟1. 先填【114-1申請總表】第8列之B欄至CN欄'!BZ22</f>
        <v xml:space="preserve">學科:
</v>
      </c>
      <c r="CA22" s="238" t="str">
        <f>'步驟1. 先填【114-1申請總表】第8列之B欄至CN欄'!CA22</f>
        <v xml:space="preserve">題型:
</v>
      </c>
      <c r="CB22" s="238">
        <f>'步驟1. 先填【114-1申請總表】第8列之B欄至CN欄'!CB22</f>
        <v>0</v>
      </c>
      <c r="CC22" s="238" t="str">
        <f>'步驟1. 先填【114-1申請總表】第8列之B欄至CN欄'!CC22</f>
        <v>有無參加:</v>
      </c>
      <c r="CD22" s="238" t="str">
        <f>'步驟1. 先填【114-1申請總表】第8列之B欄至CN欄'!CD22</f>
        <v xml:space="preserve">社團或活動:
</v>
      </c>
      <c r="CE22" s="238">
        <f>'步驟1. 先填【114-1申請總表】第8列之B欄至CN欄'!CE22</f>
        <v>0</v>
      </c>
      <c r="CF22" s="238">
        <f>'步驟1. 先填【114-1申請總表】第8列之B欄至CN欄'!CF22</f>
        <v>0</v>
      </c>
      <c r="CG22" s="238">
        <f>'步驟1. 先填【114-1申請總表】第8列之B欄至CN欄'!CG22</f>
        <v>0</v>
      </c>
      <c r="CH22" s="238" t="str">
        <f>'步驟1. 先填【114-1申請總表】第8列之B欄至CN欄'!CH22</f>
        <v xml:space="preserve">無達到學習目標之原因:
</v>
      </c>
      <c r="CI22" s="238" t="str">
        <f>'步驟1. 先填【114-1申請總表】第8列之B欄至CN欄'!CI22</f>
        <v xml:space="preserve">改善方法:
</v>
      </c>
      <c r="CJ22" s="238" t="str">
        <f>'步驟1. 先填【114-1申請總表】第8列之B欄至CN欄'!CJ22</f>
        <v xml:space="preserve">最喜歡的課後休閒活動:
</v>
      </c>
      <c r="CK22" s="238" t="str">
        <f>'步驟1. 先填【114-1申請總表】第8列之B欄至CN欄'!CK22</f>
        <v xml:space="preserve">收穫:
</v>
      </c>
      <c r="CL22" s="238">
        <f>'步驟1. 先填【114-1申請總表】第8列之B欄至CN欄'!CL22</f>
        <v>0</v>
      </c>
      <c r="CM22" s="238">
        <f>'步驟1. 先填【114-1申請總表】第8列之B欄至CN欄'!CM22</f>
        <v>0</v>
      </c>
      <c r="CN22" s="238">
        <f>'步驟1. 先填【114-1申請總表】第8列之B欄至CN欄'!CN22</f>
        <v>0</v>
      </c>
      <c r="CO22" s="244">
        <f>'步驟1. 先填【114-1申請總表】第8列之B欄至CN欄'!CO22</f>
        <v>0</v>
      </c>
      <c r="CP22" s="244" t="str">
        <f>'步驟1. 先填【114-1申請總表】第8列之B欄至CN欄'!CP22</f>
        <v>7000021</v>
      </c>
      <c r="CQ22" s="244" t="str">
        <f>'步驟1. 先填【114-1申請總表】第8列之B欄至CN欄'!CQ22</f>
        <v/>
      </c>
      <c r="CR22" s="244" t="str">
        <f>'步驟1. 先填【114-1申請總表】第8列之B欄至CN欄'!CR22</f>
        <v/>
      </c>
      <c r="CS22" s="244">
        <f>'步驟1. 先填【114-1申請總表】第8列之B欄至CN欄'!CS22</f>
        <v>0</v>
      </c>
      <c r="CT22" s="244" t="str">
        <f>'步驟1. 先填【114-1申請總表】第8列之B欄至CN欄'!CT22</f>
        <v/>
      </c>
      <c r="CU22" s="244" t="str">
        <f>'步驟1. 先填【114-1申請總表】第8列之B欄至CN欄'!CU22</f>
        <v/>
      </c>
      <c r="CV22" s="244" t="str">
        <f>'步驟1. 先填【114-1申請總表】第8列之B欄至CN欄'!CV22</f>
        <v/>
      </c>
      <c r="CW22" s="244" t="str">
        <f>'步驟1. 先填【114-1申請總表】第8列之B欄至CN欄'!CW22</f>
        <v/>
      </c>
      <c r="CX22" s="244" t="str">
        <f>'步驟1. 先填【114-1申請總表】第8列之B欄至CN欄'!CX22</f>
        <v/>
      </c>
      <c r="CY22" s="244" t="str">
        <f>'步驟1. 先填【114-1申請總表】第8列之B欄至CN欄'!CY22</f>
        <v/>
      </c>
      <c r="CZ22" s="244" t="str">
        <f>'步驟1. 先填【114-1申請總表】第8列之B欄至CN欄'!CZ22</f>
        <v/>
      </c>
      <c r="DA22" s="244">
        <f>'步驟1. 先填【114-1申請總表】第8列之B欄至CN欄'!DA22</f>
        <v>0</v>
      </c>
      <c r="DB22" s="244">
        <f>'步驟1. 先填【114-1申請總表】第8列之B欄至CN欄'!DB22</f>
        <v>0</v>
      </c>
      <c r="DC22" s="244">
        <f>'步驟1. 先填【114-1申請總表】第8列之B欄至CN欄'!DC22</f>
        <v>0</v>
      </c>
      <c r="DD22" s="244">
        <f>'步驟1. 先填【114-1申請總表】第8列之B欄至CN欄'!DD22</f>
        <v>0</v>
      </c>
      <c r="DE22" s="244">
        <f>'步驟1. 先填【114-1申請總表】第8列之B欄至CN欄'!DE22</f>
        <v>0</v>
      </c>
      <c r="DF22" s="244">
        <f>'步驟1. 先填【114-1申請總表】第8列之B欄至CN欄'!DF22</f>
        <v>1</v>
      </c>
      <c r="DG22" s="244">
        <f>'步驟1. 先填【114-1申請總表】第8列之B欄至CN欄'!DG22</f>
        <v>0</v>
      </c>
      <c r="DH22" s="244">
        <f>'步驟1. 先填【114-1申請總表】第8列之B欄至CN欄'!DH22</f>
        <v>0</v>
      </c>
      <c r="DI22" s="244">
        <f>'步驟1. 先填【114-1申請總表】第8列之B欄至CN欄'!DI22</f>
        <v>0</v>
      </c>
      <c r="DJ22" s="244">
        <f>'步驟1. 先填【114-1申請總表】第8列之B欄至CN欄'!DJ22</f>
        <v>0</v>
      </c>
      <c r="DK22" s="244">
        <f>'步驟1. 先填【114-1申請總表】第8列之B欄至CN欄'!DK22</f>
        <v>0</v>
      </c>
      <c r="DL22" s="244">
        <f>'步驟1. 先填【114-1申請總表】第8列之B欄至CN欄'!DL22</f>
        <v>0</v>
      </c>
      <c r="DM22" s="244">
        <f>'步驟1. 先填【114-1申請總表】第8列之B欄至CN欄'!DM22</f>
        <v>0</v>
      </c>
      <c r="DN22" s="244">
        <f>'步驟1. 先填【114-1申請總表】第8列之B欄至CN欄'!DN22</f>
        <v>0</v>
      </c>
      <c r="DO22" s="267" t="str">
        <f t="shared" si="0"/>
        <v>身份別輸入錯誤</v>
      </c>
      <c r="DP22" s="267" t="str">
        <f t="shared" si="1"/>
        <v>身份別輸入錯誤</v>
      </c>
      <c r="DQ22" s="267" t="str">
        <f t="shared" si="2"/>
        <v>身份別輸入錯誤</v>
      </c>
      <c r="DR22" s="268">
        <v>0</v>
      </c>
      <c r="DS22" s="268"/>
      <c r="DT22" s="268"/>
      <c r="DU22" s="268"/>
      <c r="DV22" s="268"/>
      <c r="DW22" s="268"/>
      <c r="DX22" s="268"/>
      <c r="DY22" s="268"/>
      <c r="DZ22" s="268"/>
      <c r="EA22" s="268"/>
      <c r="EB22" s="268">
        <f t="shared" si="22"/>
        <v>0</v>
      </c>
      <c r="EC22" s="268"/>
      <c r="ED22" s="268"/>
      <c r="EE22" s="268"/>
      <c r="EF22" s="268"/>
      <c r="EG22" s="268"/>
      <c r="EH22" s="268"/>
      <c r="EI22" s="268"/>
      <c r="EJ22" s="268"/>
      <c r="EK22" s="268"/>
      <c r="EL22" s="268"/>
      <c r="EM22" s="268"/>
      <c r="EN22" s="268"/>
      <c r="EO22" s="268"/>
      <c r="EP22" s="268"/>
      <c r="EQ22" s="268"/>
      <c r="ER22" s="268"/>
      <c r="ES22" s="268"/>
      <c r="ET22" s="268"/>
      <c r="EU22" s="259"/>
      <c r="EV22" s="259"/>
      <c r="EW22" s="259"/>
      <c r="EX22" s="258" t="str">
        <f t="shared" si="3"/>
        <v>已提交</v>
      </c>
      <c r="EY22" s="258" t="str">
        <f t="shared" si="4"/>
        <v>已提交</v>
      </c>
      <c r="EZ22" s="258" t="str">
        <f t="shared" si="5"/>
        <v>已提交</v>
      </c>
      <c r="FA22" s="259" t="str">
        <f t="shared" si="6"/>
        <v>已提交</v>
      </c>
      <c r="FB22" s="259" t="str">
        <f t="shared" si="7"/>
        <v>已提交</v>
      </c>
      <c r="FC22" s="259" t="str">
        <f t="shared" si="8"/>
        <v>已提交</v>
      </c>
      <c r="FD22" s="259" t="str">
        <f t="shared" si="9"/>
        <v>已提交</v>
      </c>
      <c r="FE22" s="259" t="str">
        <f t="shared" si="10"/>
        <v>已提交</v>
      </c>
      <c r="FF22" s="259" t="str">
        <f t="shared" si="11"/>
        <v>已提交</v>
      </c>
      <c r="FG22" s="259" t="str">
        <f t="shared" si="12"/>
        <v>已提交</v>
      </c>
      <c r="FH22" s="259" t="str">
        <f t="shared" si="13"/>
        <v>已提交</v>
      </c>
      <c r="FI22" s="258" t="str">
        <f t="shared" si="14"/>
        <v>已提交</v>
      </c>
      <c r="FJ22" s="260" t="str">
        <f t="shared" si="15"/>
        <v>已提交</v>
      </c>
      <c r="FK22" s="259" t="str">
        <f t="shared" si="16"/>
        <v>已提交</v>
      </c>
      <c r="FL22" s="259" t="str">
        <f t="shared" si="17"/>
        <v>已提交</v>
      </c>
      <c r="FM22" s="259" t="str">
        <f t="shared" si="18"/>
        <v>已提交</v>
      </c>
      <c r="FN22" s="259"/>
      <c r="FO22" s="259"/>
      <c r="FP22" s="259"/>
      <c r="FQ22" s="259"/>
      <c r="FR22" s="259"/>
      <c r="FS22" s="259"/>
      <c r="FT22" s="259"/>
      <c r="FU22" s="259"/>
      <c r="FV22" s="259" t="str">
        <f t="shared" si="19"/>
        <v/>
      </c>
      <c r="FW22" s="259" t="str">
        <f t="shared" si="20"/>
        <v/>
      </c>
      <c r="FX22" s="259" t="str">
        <f t="shared" si="21"/>
        <v/>
      </c>
      <c r="FY22" s="259"/>
      <c r="FZ22" s="259"/>
      <c r="GA22" s="259"/>
      <c r="GB22" s="259"/>
      <c r="GC22" s="259"/>
      <c r="GD22" s="259"/>
      <c r="GE22" s="259"/>
      <c r="GF22" s="259"/>
      <c r="GG22" s="259"/>
      <c r="GH22" s="259"/>
      <c r="GI22" s="259"/>
      <c r="GJ22" s="259"/>
      <c r="GK22" s="259"/>
      <c r="GL22" s="259"/>
      <c r="GM22" s="259"/>
      <c r="GN22" s="259"/>
      <c r="GO22" s="259" t="s">
        <v>263</v>
      </c>
      <c r="GP22" s="259"/>
      <c r="GQ22" s="259"/>
      <c r="GR22" s="259"/>
      <c r="GS22" s="259"/>
    </row>
    <row r="23" spans="1:201" s="271" customFormat="1" ht="79.5" customHeight="1">
      <c r="A23" s="287" t="str">
        <f t="shared" si="23"/>
        <v>114學年度第二學期</v>
      </c>
      <c r="B23" s="238">
        <f>'步驟1. 先填【114-1申請總表】第8列之B欄至CN欄'!B23</f>
        <v>0</v>
      </c>
      <c r="C23" s="238">
        <f>'步驟1. 先填【114-1申請總表】第8列之B欄至CN欄'!C23</f>
        <v>0</v>
      </c>
      <c r="D23" s="238" t="str">
        <f>'步驟1. 先填【114-1申請總表】第8列之B欄至CN欄'!D23</f>
        <v>16</v>
      </c>
      <c r="E23" s="238">
        <f>'步驟1. 先填【114-1申請總表】第8列之B欄至CN欄'!E23</f>
        <v>0</v>
      </c>
      <c r="F23" s="238">
        <f>'步驟1. 先填【114-1申請總表】第8列之B欄至CN欄'!F23</f>
        <v>0</v>
      </c>
      <c r="G23" s="238">
        <f>'步驟1. 先填【114-1申請總表】第8列之B欄至CN欄'!G23</f>
        <v>0</v>
      </c>
      <c r="H23" s="238">
        <f>'步驟1. 先填【114-1申請總表】第8列之B欄至CN欄'!H23</f>
        <v>0</v>
      </c>
      <c r="I23" s="238">
        <f>'步驟1. 先填【114-1申請總表】第8列之B欄至CN欄'!I23</f>
        <v>0</v>
      </c>
      <c r="J23" s="238">
        <f>'步驟1. 先填【114-1申請總表】第8列之B欄至CN欄'!J23</f>
        <v>0</v>
      </c>
      <c r="K23" s="238">
        <f>'步驟1. 先填【114-1申請總表】第8列之B欄至CN欄'!K23</f>
        <v>0</v>
      </c>
      <c r="L23" s="238">
        <f>'步驟1. 先填【114-1申請總表】第8列之B欄至CN欄'!L23</f>
        <v>0</v>
      </c>
      <c r="M23" s="238">
        <f>'步驟1. 先填【114-1申請總表】第8列之B欄至CN欄'!M23</f>
        <v>0</v>
      </c>
      <c r="N23" s="238">
        <f>'步驟1. 先填【114-1申請總表】第8列之B欄至CN欄'!N23</f>
        <v>0</v>
      </c>
      <c r="O23" s="238" t="str">
        <f>'步驟1. 先填【114-1申請總表】第8列之B欄至CN欄'!O23</f>
        <v>XX縣XX鄉XX村XX鄰XX路XX號XX樓</v>
      </c>
      <c r="P23" s="238" t="str">
        <f>'步驟1. 先填【114-1申請總表】第8列之B欄至CN欄'!P23</f>
        <v>1.助學獎學金</v>
      </c>
      <c r="Q23" s="238">
        <f>'步驟1. 先填【114-1申請總表】第8列之B欄至CN欄'!Q23</f>
        <v>0</v>
      </c>
      <c r="R23" s="238">
        <f>'步驟1. 先填【114-1申請總表】第8列之B欄至CN欄'!R23</f>
        <v>0</v>
      </c>
      <c r="S23" s="238">
        <f>'步驟1. 先填【114-1申請總表】第8列之B欄至CN欄'!S23</f>
        <v>0</v>
      </c>
      <c r="T23" s="238">
        <f>'步驟1. 先填【114-1申請總表】第8列之B欄至CN欄'!T23</f>
        <v>0</v>
      </c>
      <c r="U23" s="238">
        <f>'步驟1. 先填【114-1申請總表】第8列之B欄至CN欄'!U23</f>
        <v>0</v>
      </c>
      <c r="V23" s="238">
        <f>'步驟1. 先填【114-1申請總表】第8列之B欄至CN欄'!V23</f>
        <v>0</v>
      </c>
      <c r="W23" s="238">
        <f>'步驟1. 先填【114-1申請總表】第8列之B欄至CN欄'!W23</f>
        <v>0</v>
      </c>
      <c r="X23" s="238">
        <f>'步驟1. 先填【114-1申請總表】第8列之B欄至CN欄'!X23</f>
        <v>0</v>
      </c>
      <c r="Y23" s="238">
        <f>'步驟1. 先填【114-1申請總表】第8列之B欄至CN欄'!Y23</f>
        <v>0</v>
      </c>
      <c r="Z23" s="238">
        <f>'步驟1. 先填【114-1申請總表】第8列之B欄至CN欄'!Z23</f>
        <v>0</v>
      </c>
      <c r="AA23" s="238">
        <f>'步驟1. 先填【114-1申請總表】第8列之B欄至CN欄'!AA23</f>
        <v>0</v>
      </c>
      <c r="AB23" s="238">
        <f>'步驟1. 先填【114-1申請總表】第8列之B欄至CN欄'!AB23</f>
        <v>0</v>
      </c>
      <c r="AC23" s="238">
        <f>'步驟1. 先填【114-1申請總表】第8列之B欄至CN欄'!AC23</f>
        <v>0</v>
      </c>
      <c r="AD23" s="238">
        <f>'步驟1. 先填【114-1申請總表】第8列之B欄至CN欄'!AD23</f>
        <v>0</v>
      </c>
      <c r="AE23" s="238">
        <f>'步驟1. 先填【114-1申請總表】第8列之B欄至CN欄'!AE23</f>
        <v>0</v>
      </c>
      <c r="AF23" s="238">
        <f>'步驟1. 先填【114-1申請總表】第8列之B欄至CN欄'!AF23</f>
        <v>0</v>
      </c>
      <c r="AG23" s="238">
        <f>'步驟1. 先填【114-1申請總表】第8列之B欄至CN欄'!AG23</f>
        <v>0</v>
      </c>
      <c r="AH23" s="238">
        <f>'步驟1. 先填【114-1申請總表】第8列之B欄至CN欄'!AH23</f>
        <v>0</v>
      </c>
      <c r="AI23" s="238">
        <f>'步驟1. 先填【114-1申請總表】第8列之B欄至CN欄'!AI23</f>
        <v>0</v>
      </c>
      <c r="AJ23" s="238">
        <f>'步驟1. 先填【114-1申請總表】第8列之B欄至CN欄'!AJ23</f>
        <v>0</v>
      </c>
      <c r="AK23" s="238">
        <f>'步驟1. 先填【114-1申請總表】第8列之B欄至CN欄'!AK23</f>
        <v>0</v>
      </c>
      <c r="AL23" s="238">
        <f>'步驟1. 先填【114-1申請總表】第8列之B欄至CN欄'!AL23</f>
        <v>0</v>
      </c>
      <c r="AM23" s="238">
        <f>'步驟1. 先填【114-1申請總表】第8列之B欄至CN欄'!AM23</f>
        <v>0</v>
      </c>
      <c r="AN23" s="238">
        <f>'步驟1. 先填【114-1申請總表】第8列之B欄至CN欄'!AN23</f>
        <v>0</v>
      </c>
      <c r="AO23" s="238">
        <f>'步驟1. 先填【114-1申請總表】第8列之B欄至CN欄'!AO23</f>
        <v>0</v>
      </c>
      <c r="AP23" s="238">
        <f>'步驟1. 先填【114-1申請總表】第8列之B欄至CN欄'!AP23</f>
        <v>0</v>
      </c>
      <c r="AQ23" s="238">
        <f>'步驟1. 先填【114-1申請總表】第8列之B欄至CN欄'!AQ23</f>
        <v>0</v>
      </c>
      <c r="AR23" s="238">
        <f>'步驟1. 先填【114-1申請總表】第8列之B欄至CN欄'!AR23</f>
        <v>0</v>
      </c>
      <c r="AS23" s="238">
        <f>'步驟1. 先填【114-1申請總表】第8列之B欄至CN欄'!AS23</f>
        <v>0</v>
      </c>
      <c r="AT23" s="238">
        <f>'步驟1. 先填【114-1申請總表】第8列之B欄至CN欄'!AT23</f>
        <v>0</v>
      </c>
      <c r="AU23" s="238">
        <f>'步驟1. 先填【114-1申請總表】第8列之B欄至CN欄'!AU23</f>
        <v>0</v>
      </c>
      <c r="AV23" s="238">
        <f>'步驟1. 先填【114-1申請總表】第8列之B欄至CN欄'!AV23</f>
        <v>0</v>
      </c>
      <c r="AW23" s="238">
        <f>'步驟1. 先填【114-1申請總表】第8列之B欄至CN欄'!AW23</f>
        <v>0</v>
      </c>
      <c r="AX23" s="238">
        <f>'步驟1. 先填【114-1申請總表】第8列之B欄至CN欄'!AX23</f>
        <v>0</v>
      </c>
      <c r="AY23" s="238">
        <f>'步驟1. 先填【114-1申請總表】第8列之B欄至CN欄'!AY23</f>
        <v>0</v>
      </c>
      <c r="AZ23" s="238">
        <f>'步驟1. 先填【114-1申請總表】第8列之B欄至CN欄'!AZ23</f>
        <v>0</v>
      </c>
      <c r="BA23" s="238">
        <f>'步驟1. 先填【114-1申請總表】第8列之B欄至CN欄'!BA23</f>
        <v>0</v>
      </c>
      <c r="BB23" s="238">
        <f>'步驟1. 先填【114-1申請總表】第8列之B欄至CN欄'!BB23</f>
        <v>0</v>
      </c>
      <c r="BC23" s="238">
        <f>'步驟1. 先填【114-1申請總表】第8列之B欄至CN欄'!BC23</f>
        <v>0</v>
      </c>
      <c r="BD23" s="238">
        <f>'步驟1. 先填【114-1申請總表】第8列之B欄至CN欄'!BD23</f>
        <v>0</v>
      </c>
      <c r="BE23" s="238">
        <f>'步驟1. 先填【114-1申請總表】第8列之B欄至CN欄'!BE23</f>
        <v>0</v>
      </c>
      <c r="BF23" s="238">
        <f>'步驟1. 先填【114-1申請總表】第8列之B欄至CN欄'!BF23</f>
        <v>0</v>
      </c>
      <c r="BG23" s="238">
        <f>'步驟1. 先填【114-1申請總表】第8列之B欄至CN欄'!BG23</f>
        <v>0</v>
      </c>
      <c r="BH23" s="238">
        <f>'步驟1. 先填【114-1申請總表】第8列之B欄至CN欄'!BH23</f>
        <v>0</v>
      </c>
      <c r="BI23" s="238">
        <f>'步驟1. 先填【114-1申請總表】第8列之B欄至CN欄'!BI23</f>
        <v>0</v>
      </c>
      <c r="BJ23" s="238">
        <f>'步驟1. 先填【114-1申請總表】第8列之B欄至CN欄'!BJ23</f>
        <v>0</v>
      </c>
      <c r="BK23" s="238">
        <f>'步驟1. 先填【114-1申請總表】第8列之B欄至CN欄'!BK23</f>
        <v>0</v>
      </c>
      <c r="BL23" s="238">
        <f>'步驟1. 先填【114-1申請總表】第8列之B欄至CN欄'!BL23</f>
        <v>0</v>
      </c>
      <c r="BM23" s="238">
        <f>'步驟1. 先填【114-1申請總表】第8列之B欄至CN欄'!BM23</f>
        <v>0</v>
      </c>
      <c r="BN23" s="238">
        <f>'步驟1. 先填【114-1申請總表】第8列之B欄至CN欄'!BN23</f>
        <v>0</v>
      </c>
      <c r="BO23" s="238">
        <f>'步驟1. 先填【114-1申請總表】第8列之B欄至CN欄'!BO23</f>
        <v>0</v>
      </c>
      <c r="BP23" s="238">
        <f>'步驟1. 先填【114-1申請總表】第8列之B欄至CN欄'!BP23</f>
        <v>0</v>
      </c>
      <c r="BQ23" s="238">
        <f>'步驟1. 先填【114-1申請總表】第8列之B欄至CN欄'!BQ23</f>
        <v>0</v>
      </c>
      <c r="BR23" s="238">
        <f>'步驟1. 先填【114-1申請總表】第8列之B欄至CN欄'!BR23</f>
        <v>0</v>
      </c>
      <c r="BS23" s="238">
        <f>'步驟1. 先填【114-1申請總表】第8列之B欄至CN欄'!BS23</f>
        <v>0</v>
      </c>
      <c r="BT23" s="238">
        <f>'步驟1. 先填【114-1申請總表】第8列之B欄至CN欄'!BT23</f>
        <v>0</v>
      </c>
      <c r="BU23" s="238">
        <f>'步驟1. 先填【114-1申請總表】第8列之B欄至CN欄'!BU23</f>
        <v>0</v>
      </c>
      <c r="BV23" s="238">
        <f>'步驟1. 先填【114-1申請總表】第8列之B欄至CN欄'!BV23</f>
        <v>0</v>
      </c>
      <c r="BW23" s="238" t="str">
        <f>'步驟1. 先填【114-1申請總表】第8列之B欄至CN欄'!BW23</f>
        <v xml:space="preserve">學科:
</v>
      </c>
      <c r="BX23" s="238" t="str">
        <f>'步驟1. 先填【114-1申請總表】第8列之B欄至CN欄'!BX23</f>
        <v xml:space="preserve">題型:
</v>
      </c>
      <c r="BY23" s="238">
        <f>'步驟1. 先填【114-1申請總表】第8列之B欄至CN欄'!BY23</f>
        <v>0</v>
      </c>
      <c r="BZ23" s="238" t="str">
        <f>'步驟1. 先填【114-1申請總表】第8列之B欄至CN欄'!BZ23</f>
        <v xml:space="preserve">學科:
</v>
      </c>
      <c r="CA23" s="238" t="str">
        <f>'步驟1. 先填【114-1申請總表】第8列之B欄至CN欄'!CA23</f>
        <v xml:space="preserve">題型:
</v>
      </c>
      <c r="CB23" s="238">
        <f>'步驟1. 先填【114-1申請總表】第8列之B欄至CN欄'!CB23</f>
        <v>0</v>
      </c>
      <c r="CC23" s="238" t="str">
        <f>'步驟1. 先填【114-1申請總表】第8列之B欄至CN欄'!CC23</f>
        <v>有無參加:</v>
      </c>
      <c r="CD23" s="238" t="str">
        <f>'步驟1. 先填【114-1申請總表】第8列之B欄至CN欄'!CD23</f>
        <v xml:space="preserve">社團或活動:
</v>
      </c>
      <c r="CE23" s="238">
        <f>'步驟1. 先填【114-1申請總表】第8列之B欄至CN欄'!CE23</f>
        <v>0</v>
      </c>
      <c r="CF23" s="238">
        <f>'步驟1. 先填【114-1申請總表】第8列之B欄至CN欄'!CF23</f>
        <v>0</v>
      </c>
      <c r="CG23" s="238">
        <f>'步驟1. 先填【114-1申請總表】第8列之B欄至CN欄'!CG23</f>
        <v>0</v>
      </c>
      <c r="CH23" s="238" t="str">
        <f>'步驟1. 先填【114-1申請總表】第8列之B欄至CN欄'!CH23</f>
        <v xml:space="preserve">無達到學習目標之原因:
</v>
      </c>
      <c r="CI23" s="238" t="str">
        <f>'步驟1. 先填【114-1申請總表】第8列之B欄至CN欄'!CI23</f>
        <v xml:space="preserve">改善方法:
</v>
      </c>
      <c r="CJ23" s="238" t="str">
        <f>'步驟1. 先填【114-1申請總表】第8列之B欄至CN欄'!CJ23</f>
        <v xml:space="preserve">最喜歡的課後休閒活動:
</v>
      </c>
      <c r="CK23" s="238" t="str">
        <f>'步驟1. 先填【114-1申請總表】第8列之B欄至CN欄'!CK23</f>
        <v xml:space="preserve">收穫:
</v>
      </c>
      <c r="CL23" s="238">
        <f>'步驟1. 先填【114-1申請總表】第8列之B欄至CN欄'!CL23</f>
        <v>0</v>
      </c>
      <c r="CM23" s="238">
        <f>'步驟1. 先填【114-1申請總表】第8列之B欄至CN欄'!CM23</f>
        <v>0</v>
      </c>
      <c r="CN23" s="238">
        <f>'步驟1. 先填【114-1申請總表】第8列之B欄至CN欄'!CN23</f>
        <v>0</v>
      </c>
      <c r="CO23" s="244">
        <f>'步驟1. 先填【114-1申請總表】第8列之B欄至CN欄'!CO23</f>
        <v>0</v>
      </c>
      <c r="CP23" s="244" t="str">
        <f>'步驟1. 先填【114-1申請總表】第8列之B欄至CN欄'!CP23</f>
        <v>7000021</v>
      </c>
      <c r="CQ23" s="244" t="str">
        <f>'步驟1. 先填【114-1申請總表】第8列之B欄至CN欄'!CQ23</f>
        <v/>
      </c>
      <c r="CR23" s="244" t="str">
        <f>'步驟1. 先填【114-1申請總表】第8列之B欄至CN欄'!CR23</f>
        <v/>
      </c>
      <c r="CS23" s="244">
        <f>'步驟1. 先填【114-1申請總表】第8列之B欄至CN欄'!CS23</f>
        <v>0</v>
      </c>
      <c r="CT23" s="244" t="str">
        <f>'步驟1. 先填【114-1申請總表】第8列之B欄至CN欄'!CT23</f>
        <v/>
      </c>
      <c r="CU23" s="244" t="str">
        <f>'步驟1. 先填【114-1申請總表】第8列之B欄至CN欄'!CU23</f>
        <v/>
      </c>
      <c r="CV23" s="244" t="str">
        <f>'步驟1. 先填【114-1申請總表】第8列之B欄至CN欄'!CV23</f>
        <v/>
      </c>
      <c r="CW23" s="244" t="str">
        <f>'步驟1. 先填【114-1申請總表】第8列之B欄至CN欄'!CW23</f>
        <v/>
      </c>
      <c r="CX23" s="244" t="str">
        <f>'步驟1. 先填【114-1申請總表】第8列之B欄至CN欄'!CX23</f>
        <v/>
      </c>
      <c r="CY23" s="244" t="str">
        <f>'步驟1. 先填【114-1申請總表】第8列之B欄至CN欄'!CY23</f>
        <v/>
      </c>
      <c r="CZ23" s="244" t="str">
        <f>'步驟1. 先填【114-1申請總表】第8列之B欄至CN欄'!CZ23</f>
        <v/>
      </c>
      <c r="DA23" s="244">
        <f>'步驟1. 先填【114-1申請總表】第8列之B欄至CN欄'!DA23</f>
        <v>0</v>
      </c>
      <c r="DB23" s="244">
        <f>'步驟1. 先填【114-1申請總表】第8列之B欄至CN欄'!DB23</f>
        <v>0</v>
      </c>
      <c r="DC23" s="244">
        <f>'步驟1. 先填【114-1申請總表】第8列之B欄至CN欄'!DC23</f>
        <v>0</v>
      </c>
      <c r="DD23" s="244">
        <f>'步驟1. 先填【114-1申請總表】第8列之B欄至CN欄'!DD23</f>
        <v>0</v>
      </c>
      <c r="DE23" s="244">
        <f>'步驟1. 先填【114-1申請總表】第8列之B欄至CN欄'!DE23</f>
        <v>0</v>
      </c>
      <c r="DF23" s="244">
        <f>'步驟1. 先填【114-1申請總表】第8列之B欄至CN欄'!DF23</f>
        <v>1</v>
      </c>
      <c r="DG23" s="244">
        <f>'步驟1. 先填【114-1申請總表】第8列之B欄至CN欄'!DG23</f>
        <v>0</v>
      </c>
      <c r="DH23" s="244">
        <f>'步驟1. 先填【114-1申請總表】第8列之B欄至CN欄'!DH23</f>
        <v>0</v>
      </c>
      <c r="DI23" s="244">
        <f>'步驟1. 先填【114-1申請總表】第8列之B欄至CN欄'!DI23</f>
        <v>0</v>
      </c>
      <c r="DJ23" s="244">
        <f>'步驟1. 先填【114-1申請總表】第8列之B欄至CN欄'!DJ23</f>
        <v>0</v>
      </c>
      <c r="DK23" s="244">
        <f>'步驟1. 先填【114-1申請總表】第8列之B欄至CN欄'!DK23</f>
        <v>0</v>
      </c>
      <c r="DL23" s="244">
        <f>'步驟1. 先填【114-1申請總表】第8列之B欄至CN欄'!DL23</f>
        <v>0</v>
      </c>
      <c r="DM23" s="244">
        <f>'步驟1. 先填【114-1申請總表】第8列之B欄至CN欄'!DM23</f>
        <v>0</v>
      </c>
      <c r="DN23" s="244">
        <f>'步驟1. 先填【114-1申請總表】第8列之B欄至CN欄'!DN23</f>
        <v>0</v>
      </c>
      <c r="DO23" s="267" t="str">
        <f t="shared" si="0"/>
        <v>身份別輸入錯誤</v>
      </c>
      <c r="DP23" s="267" t="str">
        <f t="shared" si="1"/>
        <v>身份別輸入錯誤</v>
      </c>
      <c r="DQ23" s="267" t="str">
        <f t="shared" si="2"/>
        <v>身份別輸入錯誤</v>
      </c>
      <c r="DR23" s="268">
        <v>0</v>
      </c>
      <c r="DS23" s="268"/>
      <c r="DT23" s="268"/>
      <c r="DU23" s="268"/>
      <c r="DV23" s="268"/>
      <c r="DW23" s="268"/>
      <c r="DX23" s="268"/>
      <c r="DY23" s="268"/>
      <c r="DZ23" s="268"/>
      <c r="EA23" s="268"/>
      <c r="EB23" s="268">
        <f t="shared" si="22"/>
        <v>0</v>
      </c>
      <c r="EC23" s="268"/>
      <c r="ED23" s="268"/>
      <c r="EE23" s="268"/>
      <c r="EF23" s="268"/>
      <c r="EG23" s="268"/>
      <c r="EH23" s="268"/>
      <c r="EI23" s="268"/>
      <c r="EJ23" s="268"/>
      <c r="EK23" s="268"/>
      <c r="EL23" s="268"/>
      <c r="EM23" s="268"/>
      <c r="EN23" s="268"/>
      <c r="EO23" s="268"/>
      <c r="EP23" s="268"/>
      <c r="EQ23" s="268"/>
      <c r="ER23" s="268"/>
      <c r="ES23" s="268"/>
      <c r="ET23" s="268"/>
      <c r="EU23" s="259"/>
      <c r="EV23" s="259"/>
      <c r="EW23" s="259"/>
      <c r="EX23" s="258" t="str">
        <f t="shared" si="3"/>
        <v>已提交</v>
      </c>
      <c r="EY23" s="258" t="str">
        <f t="shared" si="4"/>
        <v>已提交</v>
      </c>
      <c r="EZ23" s="258" t="str">
        <f t="shared" si="5"/>
        <v>已提交</v>
      </c>
      <c r="FA23" s="259" t="str">
        <f t="shared" si="6"/>
        <v>已提交</v>
      </c>
      <c r="FB23" s="259" t="str">
        <f t="shared" si="7"/>
        <v>已提交</v>
      </c>
      <c r="FC23" s="259" t="str">
        <f t="shared" si="8"/>
        <v>已提交</v>
      </c>
      <c r="FD23" s="259" t="str">
        <f t="shared" si="9"/>
        <v>已提交</v>
      </c>
      <c r="FE23" s="259" t="str">
        <f t="shared" si="10"/>
        <v>已提交</v>
      </c>
      <c r="FF23" s="259" t="str">
        <f t="shared" si="11"/>
        <v>已提交</v>
      </c>
      <c r="FG23" s="259" t="str">
        <f t="shared" si="12"/>
        <v>已提交</v>
      </c>
      <c r="FH23" s="259" t="str">
        <f t="shared" si="13"/>
        <v>已提交</v>
      </c>
      <c r="FI23" s="258" t="str">
        <f t="shared" si="14"/>
        <v>已提交</v>
      </c>
      <c r="FJ23" s="260" t="str">
        <f t="shared" si="15"/>
        <v>已提交</v>
      </c>
      <c r="FK23" s="259" t="str">
        <f t="shared" si="16"/>
        <v>已提交</v>
      </c>
      <c r="FL23" s="259" t="str">
        <f t="shared" si="17"/>
        <v>已提交</v>
      </c>
      <c r="FM23" s="259" t="str">
        <f t="shared" si="18"/>
        <v>已提交</v>
      </c>
      <c r="FN23" s="259"/>
      <c r="FO23" s="259"/>
      <c r="FP23" s="259"/>
      <c r="FQ23" s="259"/>
      <c r="FR23" s="259"/>
      <c r="FS23" s="259"/>
      <c r="FT23" s="259"/>
      <c r="FU23" s="259"/>
      <c r="FV23" s="259" t="str">
        <f t="shared" si="19"/>
        <v/>
      </c>
      <c r="FW23" s="259" t="str">
        <f t="shared" si="20"/>
        <v/>
      </c>
      <c r="FX23" s="259" t="str">
        <f t="shared" si="21"/>
        <v/>
      </c>
      <c r="FY23" s="259"/>
      <c r="FZ23" s="259"/>
      <c r="GA23" s="259"/>
      <c r="GB23" s="259"/>
      <c r="GC23" s="259"/>
      <c r="GD23" s="259"/>
      <c r="GE23" s="259"/>
      <c r="GF23" s="259"/>
      <c r="GG23" s="259"/>
      <c r="GH23" s="259"/>
      <c r="GI23" s="259"/>
      <c r="GJ23" s="259"/>
      <c r="GK23" s="259"/>
      <c r="GL23" s="259"/>
      <c r="GM23" s="259"/>
      <c r="GN23" s="259"/>
      <c r="GO23" s="259" t="s">
        <v>263</v>
      </c>
      <c r="GP23" s="259"/>
      <c r="GQ23" s="259"/>
      <c r="GR23" s="259"/>
      <c r="GS23" s="259"/>
    </row>
    <row r="24" spans="1:201" s="271" customFormat="1" ht="79.5" customHeight="1">
      <c r="A24" s="287" t="str">
        <f t="shared" si="23"/>
        <v>114學年度第二學期</v>
      </c>
      <c r="B24" s="238">
        <f>'步驟1. 先填【114-1申請總表】第8列之B欄至CN欄'!B24</f>
        <v>0</v>
      </c>
      <c r="C24" s="238">
        <f>'步驟1. 先填【114-1申請總表】第8列之B欄至CN欄'!C24</f>
        <v>0</v>
      </c>
      <c r="D24" s="238" t="str">
        <f>'步驟1. 先填【114-1申請總表】第8列之B欄至CN欄'!D24</f>
        <v>17</v>
      </c>
      <c r="E24" s="238">
        <f>'步驟1. 先填【114-1申請總表】第8列之B欄至CN欄'!E24</f>
        <v>0</v>
      </c>
      <c r="F24" s="238">
        <f>'步驟1. 先填【114-1申請總表】第8列之B欄至CN欄'!F24</f>
        <v>0</v>
      </c>
      <c r="G24" s="238">
        <f>'步驟1. 先填【114-1申請總表】第8列之B欄至CN欄'!G24</f>
        <v>0</v>
      </c>
      <c r="H24" s="238">
        <f>'步驟1. 先填【114-1申請總表】第8列之B欄至CN欄'!H24</f>
        <v>0</v>
      </c>
      <c r="I24" s="238">
        <f>'步驟1. 先填【114-1申請總表】第8列之B欄至CN欄'!I24</f>
        <v>0</v>
      </c>
      <c r="J24" s="238">
        <f>'步驟1. 先填【114-1申請總表】第8列之B欄至CN欄'!J24</f>
        <v>0</v>
      </c>
      <c r="K24" s="238">
        <f>'步驟1. 先填【114-1申請總表】第8列之B欄至CN欄'!K24</f>
        <v>0</v>
      </c>
      <c r="L24" s="238">
        <f>'步驟1. 先填【114-1申請總表】第8列之B欄至CN欄'!L24</f>
        <v>0</v>
      </c>
      <c r="M24" s="238">
        <f>'步驟1. 先填【114-1申請總表】第8列之B欄至CN欄'!M24</f>
        <v>0</v>
      </c>
      <c r="N24" s="238">
        <f>'步驟1. 先填【114-1申請總表】第8列之B欄至CN欄'!N24</f>
        <v>0</v>
      </c>
      <c r="O24" s="238" t="str">
        <f>'步驟1. 先填【114-1申請總表】第8列之B欄至CN欄'!O24</f>
        <v>XX縣XX鄉XX村XX鄰XX路XX號XX樓</v>
      </c>
      <c r="P24" s="238" t="str">
        <f>'步驟1. 先填【114-1申請總表】第8列之B欄至CN欄'!P24</f>
        <v>1.助學獎學金</v>
      </c>
      <c r="Q24" s="238">
        <f>'步驟1. 先填【114-1申請總表】第8列之B欄至CN欄'!Q24</f>
        <v>0</v>
      </c>
      <c r="R24" s="238">
        <f>'步驟1. 先填【114-1申請總表】第8列之B欄至CN欄'!R24</f>
        <v>0</v>
      </c>
      <c r="S24" s="238">
        <f>'步驟1. 先填【114-1申請總表】第8列之B欄至CN欄'!S24</f>
        <v>0</v>
      </c>
      <c r="T24" s="238">
        <f>'步驟1. 先填【114-1申請總表】第8列之B欄至CN欄'!T24</f>
        <v>0</v>
      </c>
      <c r="U24" s="238">
        <f>'步驟1. 先填【114-1申請總表】第8列之B欄至CN欄'!U24</f>
        <v>0</v>
      </c>
      <c r="V24" s="238">
        <f>'步驟1. 先填【114-1申請總表】第8列之B欄至CN欄'!V24</f>
        <v>0</v>
      </c>
      <c r="W24" s="238">
        <f>'步驟1. 先填【114-1申請總表】第8列之B欄至CN欄'!W24</f>
        <v>0</v>
      </c>
      <c r="X24" s="238">
        <f>'步驟1. 先填【114-1申請總表】第8列之B欄至CN欄'!X24</f>
        <v>0</v>
      </c>
      <c r="Y24" s="238">
        <f>'步驟1. 先填【114-1申請總表】第8列之B欄至CN欄'!Y24</f>
        <v>0</v>
      </c>
      <c r="Z24" s="238">
        <f>'步驟1. 先填【114-1申請總表】第8列之B欄至CN欄'!Z24</f>
        <v>0</v>
      </c>
      <c r="AA24" s="238">
        <f>'步驟1. 先填【114-1申請總表】第8列之B欄至CN欄'!AA24</f>
        <v>0</v>
      </c>
      <c r="AB24" s="238">
        <f>'步驟1. 先填【114-1申請總表】第8列之B欄至CN欄'!AB24</f>
        <v>0</v>
      </c>
      <c r="AC24" s="238">
        <f>'步驟1. 先填【114-1申請總表】第8列之B欄至CN欄'!AC24</f>
        <v>0</v>
      </c>
      <c r="AD24" s="238">
        <f>'步驟1. 先填【114-1申請總表】第8列之B欄至CN欄'!AD24</f>
        <v>0</v>
      </c>
      <c r="AE24" s="238">
        <f>'步驟1. 先填【114-1申請總表】第8列之B欄至CN欄'!AE24</f>
        <v>0</v>
      </c>
      <c r="AF24" s="238">
        <f>'步驟1. 先填【114-1申請總表】第8列之B欄至CN欄'!AF24</f>
        <v>0</v>
      </c>
      <c r="AG24" s="238">
        <f>'步驟1. 先填【114-1申請總表】第8列之B欄至CN欄'!AG24</f>
        <v>0</v>
      </c>
      <c r="AH24" s="238">
        <f>'步驟1. 先填【114-1申請總表】第8列之B欄至CN欄'!AH24</f>
        <v>0</v>
      </c>
      <c r="AI24" s="238">
        <f>'步驟1. 先填【114-1申請總表】第8列之B欄至CN欄'!AI24</f>
        <v>0</v>
      </c>
      <c r="AJ24" s="238">
        <f>'步驟1. 先填【114-1申請總表】第8列之B欄至CN欄'!AJ24</f>
        <v>0</v>
      </c>
      <c r="AK24" s="238">
        <f>'步驟1. 先填【114-1申請總表】第8列之B欄至CN欄'!AK24</f>
        <v>0</v>
      </c>
      <c r="AL24" s="238">
        <f>'步驟1. 先填【114-1申請總表】第8列之B欄至CN欄'!AL24</f>
        <v>0</v>
      </c>
      <c r="AM24" s="238">
        <f>'步驟1. 先填【114-1申請總表】第8列之B欄至CN欄'!AM24</f>
        <v>0</v>
      </c>
      <c r="AN24" s="238">
        <f>'步驟1. 先填【114-1申請總表】第8列之B欄至CN欄'!AN24</f>
        <v>0</v>
      </c>
      <c r="AO24" s="238">
        <f>'步驟1. 先填【114-1申請總表】第8列之B欄至CN欄'!AO24</f>
        <v>0</v>
      </c>
      <c r="AP24" s="238">
        <f>'步驟1. 先填【114-1申請總表】第8列之B欄至CN欄'!AP24</f>
        <v>0</v>
      </c>
      <c r="AQ24" s="238">
        <f>'步驟1. 先填【114-1申請總表】第8列之B欄至CN欄'!AQ24</f>
        <v>0</v>
      </c>
      <c r="AR24" s="238">
        <f>'步驟1. 先填【114-1申請總表】第8列之B欄至CN欄'!AR24</f>
        <v>0</v>
      </c>
      <c r="AS24" s="238">
        <f>'步驟1. 先填【114-1申請總表】第8列之B欄至CN欄'!AS24</f>
        <v>0</v>
      </c>
      <c r="AT24" s="238">
        <f>'步驟1. 先填【114-1申請總表】第8列之B欄至CN欄'!AT24</f>
        <v>0</v>
      </c>
      <c r="AU24" s="238">
        <f>'步驟1. 先填【114-1申請總表】第8列之B欄至CN欄'!AU24</f>
        <v>0</v>
      </c>
      <c r="AV24" s="238">
        <f>'步驟1. 先填【114-1申請總表】第8列之B欄至CN欄'!AV24</f>
        <v>0</v>
      </c>
      <c r="AW24" s="238">
        <f>'步驟1. 先填【114-1申請總表】第8列之B欄至CN欄'!AW24</f>
        <v>0</v>
      </c>
      <c r="AX24" s="238">
        <f>'步驟1. 先填【114-1申請總表】第8列之B欄至CN欄'!AX24</f>
        <v>0</v>
      </c>
      <c r="AY24" s="238">
        <f>'步驟1. 先填【114-1申請總表】第8列之B欄至CN欄'!AY24</f>
        <v>0</v>
      </c>
      <c r="AZ24" s="238">
        <f>'步驟1. 先填【114-1申請總表】第8列之B欄至CN欄'!AZ24</f>
        <v>0</v>
      </c>
      <c r="BA24" s="238">
        <f>'步驟1. 先填【114-1申請總表】第8列之B欄至CN欄'!BA24</f>
        <v>0</v>
      </c>
      <c r="BB24" s="238">
        <f>'步驟1. 先填【114-1申請總表】第8列之B欄至CN欄'!BB24</f>
        <v>0</v>
      </c>
      <c r="BC24" s="238">
        <f>'步驟1. 先填【114-1申請總表】第8列之B欄至CN欄'!BC24</f>
        <v>0</v>
      </c>
      <c r="BD24" s="238">
        <f>'步驟1. 先填【114-1申請總表】第8列之B欄至CN欄'!BD24</f>
        <v>0</v>
      </c>
      <c r="BE24" s="238">
        <f>'步驟1. 先填【114-1申請總表】第8列之B欄至CN欄'!BE24</f>
        <v>0</v>
      </c>
      <c r="BF24" s="238">
        <f>'步驟1. 先填【114-1申請總表】第8列之B欄至CN欄'!BF24</f>
        <v>0</v>
      </c>
      <c r="BG24" s="238">
        <f>'步驟1. 先填【114-1申請總表】第8列之B欄至CN欄'!BG24</f>
        <v>0</v>
      </c>
      <c r="BH24" s="238">
        <f>'步驟1. 先填【114-1申請總表】第8列之B欄至CN欄'!BH24</f>
        <v>0</v>
      </c>
      <c r="BI24" s="238">
        <f>'步驟1. 先填【114-1申請總表】第8列之B欄至CN欄'!BI24</f>
        <v>0</v>
      </c>
      <c r="BJ24" s="238">
        <f>'步驟1. 先填【114-1申請總表】第8列之B欄至CN欄'!BJ24</f>
        <v>0</v>
      </c>
      <c r="BK24" s="238">
        <f>'步驟1. 先填【114-1申請總表】第8列之B欄至CN欄'!BK24</f>
        <v>0</v>
      </c>
      <c r="BL24" s="238">
        <f>'步驟1. 先填【114-1申請總表】第8列之B欄至CN欄'!BL24</f>
        <v>0</v>
      </c>
      <c r="BM24" s="238">
        <f>'步驟1. 先填【114-1申請總表】第8列之B欄至CN欄'!BM24</f>
        <v>0</v>
      </c>
      <c r="BN24" s="238">
        <f>'步驟1. 先填【114-1申請總表】第8列之B欄至CN欄'!BN24</f>
        <v>0</v>
      </c>
      <c r="BO24" s="238">
        <f>'步驟1. 先填【114-1申請總表】第8列之B欄至CN欄'!BO24</f>
        <v>0</v>
      </c>
      <c r="BP24" s="238">
        <f>'步驟1. 先填【114-1申請總表】第8列之B欄至CN欄'!BP24</f>
        <v>0</v>
      </c>
      <c r="BQ24" s="238">
        <f>'步驟1. 先填【114-1申請總表】第8列之B欄至CN欄'!BQ24</f>
        <v>0</v>
      </c>
      <c r="BR24" s="238">
        <f>'步驟1. 先填【114-1申請總表】第8列之B欄至CN欄'!BR24</f>
        <v>0</v>
      </c>
      <c r="BS24" s="238">
        <f>'步驟1. 先填【114-1申請總表】第8列之B欄至CN欄'!BS24</f>
        <v>0</v>
      </c>
      <c r="BT24" s="238">
        <f>'步驟1. 先填【114-1申請總表】第8列之B欄至CN欄'!BT24</f>
        <v>0</v>
      </c>
      <c r="BU24" s="238">
        <f>'步驟1. 先填【114-1申請總表】第8列之B欄至CN欄'!BU24</f>
        <v>0</v>
      </c>
      <c r="BV24" s="238">
        <f>'步驟1. 先填【114-1申請總表】第8列之B欄至CN欄'!BV24</f>
        <v>0</v>
      </c>
      <c r="BW24" s="238" t="str">
        <f>'步驟1. 先填【114-1申請總表】第8列之B欄至CN欄'!BW24</f>
        <v xml:space="preserve">學科:
</v>
      </c>
      <c r="BX24" s="238" t="str">
        <f>'步驟1. 先填【114-1申請總表】第8列之B欄至CN欄'!BX24</f>
        <v xml:space="preserve">題型:
</v>
      </c>
      <c r="BY24" s="238">
        <f>'步驟1. 先填【114-1申請總表】第8列之B欄至CN欄'!BY24</f>
        <v>0</v>
      </c>
      <c r="BZ24" s="238" t="str">
        <f>'步驟1. 先填【114-1申請總表】第8列之B欄至CN欄'!BZ24</f>
        <v xml:space="preserve">學科:
</v>
      </c>
      <c r="CA24" s="238" t="str">
        <f>'步驟1. 先填【114-1申請總表】第8列之B欄至CN欄'!CA24</f>
        <v xml:space="preserve">題型:
</v>
      </c>
      <c r="CB24" s="238">
        <f>'步驟1. 先填【114-1申請總表】第8列之B欄至CN欄'!CB24</f>
        <v>0</v>
      </c>
      <c r="CC24" s="238" t="str">
        <f>'步驟1. 先填【114-1申請總表】第8列之B欄至CN欄'!CC24</f>
        <v>有無參加:</v>
      </c>
      <c r="CD24" s="238" t="str">
        <f>'步驟1. 先填【114-1申請總表】第8列之B欄至CN欄'!CD24</f>
        <v xml:space="preserve">社團或活動:
</v>
      </c>
      <c r="CE24" s="238">
        <f>'步驟1. 先填【114-1申請總表】第8列之B欄至CN欄'!CE24</f>
        <v>0</v>
      </c>
      <c r="CF24" s="238">
        <f>'步驟1. 先填【114-1申請總表】第8列之B欄至CN欄'!CF24</f>
        <v>0</v>
      </c>
      <c r="CG24" s="238">
        <f>'步驟1. 先填【114-1申請總表】第8列之B欄至CN欄'!CG24</f>
        <v>0</v>
      </c>
      <c r="CH24" s="238" t="str">
        <f>'步驟1. 先填【114-1申請總表】第8列之B欄至CN欄'!CH24</f>
        <v xml:space="preserve">無達到學習目標之原因:
</v>
      </c>
      <c r="CI24" s="238" t="str">
        <f>'步驟1. 先填【114-1申請總表】第8列之B欄至CN欄'!CI24</f>
        <v xml:space="preserve">改善方法:
</v>
      </c>
      <c r="CJ24" s="238" t="str">
        <f>'步驟1. 先填【114-1申請總表】第8列之B欄至CN欄'!CJ24</f>
        <v xml:space="preserve">最喜歡的課後休閒活動:
</v>
      </c>
      <c r="CK24" s="238" t="str">
        <f>'步驟1. 先填【114-1申請總表】第8列之B欄至CN欄'!CK24</f>
        <v xml:space="preserve">收穫:
</v>
      </c>
      <c r="CL24" s="238">
        <f>'步驟1. 先填【114-1申請總表】第8列之B欄至CN欄'!CL24</f>
        <v>0</v>
      </c>
      <c r="CM24" s="238">
        <f>'步驟1. 先填【114-1申請總表】第8列之B欄至CN欄'!CM24</f>
        <v>0</v>
      </c>
      <c r="CN24" s="238">
        <f>'步驟1. 先填【114-1申請總表】第8列之B欄至CN欄'!CN24</f>
        <v>0</v>
      </c>
      <c r="CO24" s="244">
        <f>'步驟1. 先填【114-1申請總表】第8列之B欄至CN欄'!CO24</f>
        <v>0</v>
      </c>
      <c r="CP24" s="244" t="str">
        <f>'步驟1. 先填【114-1申請總表】第8列之B欄至CN欄'!CP24</f>
        <v>7000021</v>
      </c>
      <c r="CQ24" s="244" t="str">
        <f>'步驟1. 先填【114-1申請總表】第8列之B欄至CN欄'!CQ24</f>
        <v/>
      </c>
      <c r="CR24" s="244" t="str">
        <f>'步驟1. 先填【114-1申請總表】第8列之B欄至CN欄'!CR24</f>
        <v/>
      </c>
      <c r="CS24" s="244">
        <f>'步驟1. 先填【114-1申請總表】第8列之B欄至CN欄'!CS24</f>
        <v>0</v>
      </c>
      <c r="CT24" s="244" t="str">
        <f>'步驟1. 先填【114-1申請總表】第8列之B欄至CN欄'!CT24</f>
        <v/>
      </c>
      <c r="CU24" s="244" t="str">
        <f>'步驟1. 先填【114-1申請總表】第8列之B欄至CN欄'!CU24</f>
        <v/>
      </c>
      <c r="CV24" s="244" t="str">
        <f>'步驟1. 先填【114-1申請總表】第8列之B欄至CN欄'!CV24</f>
        <v/>
      </c>
      <c r="CW24" s="244" t="str">
        <f>'步驟1. 先填【114-1申請總表】第8列之B欄至CN欄'!CW24</f>
        <v/>
      </c>
      <c r="CX24" s="244" t="str">
        <f>'步驟1. 先填【114-1申請總表】第8列之B欄至CN欄'!CX24</f>
        <v/>
      </c>
      <c r="CY24" s="244" t="str">
        <f>'步驟1. 先填【114-1申請總表】第8列之B欄至CN欄'!CY24</f>
        <v/>
      </c>
      <c r="CZ24" s="244" t="str">
        <f>'步驟1. 先填【114-1申請總表】第8列之B欄至CN欄'!CZ24</f>
        <v/>
      </c>
      <c r="DA24" s="244">
        <f>'步驟1. 先填【114-1申請總表】第8列之B欄至CN欄'!DA24</f>
        <v>0</v>
      </c>
      <c r="DB24" s="244">
        <f>'步驟1. 先填【114-1申請總表】第8列之B欄至CN欄'!DB24</f>
        <v>0</v>
      </c>
      <c r="DC24" s="244">
        <f>'步驟1. 先填【114-1申請總表】第8列之B欄至CN欄'!DC24</f>
        <v>0</v>
      </c>
      <c r="DD24" s="244">
        <f>'步驟1. 先填【114-1申請總表】第8列之B欄至CN欄'!DD24</f>
        <v>0</v>
      </c>
      <c r="DE24" s="244">
        <f>'步驟1. 先填【114-1申請總表】第8列之B欄至CN欄'!DE24</f>
        <v>0</v>
      </c>
      <c r="DF24" s="244">
        <f>'步驟1. 先填【114-1申請總表】第8列之B欄至CN欄'!DF24</f>
        <v>1</v>
      </c>
      <c r="DG24" s="244">
        <f>'步驟1. 先填【114-1申請總表】第8列之B欄至CN欄'!DG24</f>
        <v>0</v>
      </c>
      <c r="DH24" s="244">
        <f>'步驟1. 先填【114-1申請總表】第8列之B欄至CN欄'!DH24</f>
        <v>0</v>
      </c>
      <c r="DI24" s="244">
        <f>'步驟1. 先填【114-1申請總表】第8列之B欄至CN欄'!DI24</f>
        <v>0</v>
      </c>
      <c r="DJ24" s="244">
        <f>'步驟1. 先填【114-1申請總表】第8列之B欄至CN欄'!DJ24</f>
        <v>0</v>
      </c>
      <c r="DK24" s="244">
        <f>'步驟1. 先填【114-1申請總表】第8列之B欄至CN欄'!DK24</f>
        <v>0</v>
      </c>
      <c r="DL24" s="244">
        <f>'步驟1. 先填【114-1申請總表】第8列之B欄至CN欄'!DL24</f>
        <v>0</v>
      </c>
      <c r="DM24" s="244">
        <f>'步驟1. 先填【114-1申請總表】第8列之B欄至CN欄'!DM24</f>
        <v>0</v>
      </c>
      <c r="DN24" s="244">
        <f>'步驟1. 先填【114-1申請總表】第8列之B欄至CN欄'!DN24</f>
        <v>0</v>
      </c>
      <c r="DO24" s="267" t="str">
        <f t="shared" si="0"/>
        <v>身份別輸入錯誤</v>
      </c>
      <c r="DP24" s="267" t="str">
        <f t="shared" si="1"/>
        <v>身份別輸入錯誤</v>
      </c>
      <c r="DQ24" s="267" t="str">
        <f t="shared" si="2"/>
        <v>身份別輸入錯誤</v>
      </c>
      <c r="DR24" s="268">
        <v>0</v>
      </c>
      <c r="DS24" s="268"/>
      <c r="DT24" s="268"/>
      <c r="DU24" s="268"/>
      <c r="DV24" s="268"/>
      <c r="DW24" s="268"/>
      <c r="DX24" s="268"/>
      <c r="DY24" s="268"/>
      <c r="DZ24" s="268"/>
      <c r="EA24" s="268"/>
      <c r="EB24" s="268">
        <f t="shared" si="22"/>
        <v>0</v>
      </c>
      <c r="EC24" s="268"/>
      <c r="ED24" s="268"/>
      <c r="EE24" s="268"/>
      <c r="EF24" s="268"/>
      <c r="EG24" s="268"/>
      <c r="EH24" s="268"/>
      <c r="EI24" s="268"/>
      <c r="EJ24" s="268"/>
      <c r="EK24" s="268"/>
      <c r="EL24" s="268"/>
      <c r="EM24" s="268"/>
      <c r="EN24" s="268"/>
      <c r="EO24" s="268"/>
      <c r="EP24" s="268"/>
      <c r="EQ24" s="268"/>
      <c r="ER24" s="268"/>
      <c r="ES24" s="268"/>
      <c r="ET24" s="268"/>
      <c r="EU24" s="259"/>
      <c r="EV24" s="259"/>
      <c r="EW24" s="259"/>
      <c r="EX24" s="258" t="str">
        <f t="shared" si="3"/>
        <v>已提交</v>
      </c>
      <c r="EY24" s="258" t="str">
        <f t="shared" si="4"/>
        <v>已提交</v>
      </c>
      <c r="EZ24" s="258" t="str">
        <f t="shared" si="5"/>
        <v>已提交</v>
      </c>
      <c r="FA24" s="259" t="str">
        <f t="shared" si="6"/>
        <v>已提交</v>
      </c>
      <c r="FB24" s="259" t="str">
        <f t="shared" si="7"/>
        <v>已提交</v>
      </c>
      <c r="FC24" s="259" t="str">
        <f t="shared" si="8"/>
        <v>已提交</v>
      </c>
      <c r="FD24" s="259" t="str">
        <f t="shared" si="9"/>
        <v>已提交</v>
      </c>
      <c r="FE24" s="259" t="str">
        <f t="shared" si="10"/>
        <v>已提交</v>
      </c>
      <c r="FF24" s="259" t="str">
        <f t="shared" si="11"/>
        <v>已提交</v>
      </c>
      <c r="FG24" s="259" t="str">
        <f t="shared" si="12"/>
        <v>已提交</v>
      </c>
      <c r="FH24" s="259" t="str">
        <f t="shared" si="13"/>
        <v>已提交</v>
      </c>
      <c r="FI24" s="258" t="str">
        <f t="shared" si="14"/>
        <v>已提交</v>
      </c>
      <c r="FJ24" s="260" t="str">
        <f t="shared" si="15"/>
        <v>已提交</v>
      </c>
      <c r="FK24" s="259" t="str">
        <f t="shared" si="16"/>
        <v>已提交</v>
      </c>
      <c r="FL24" s="259" t="str">
        <f t="shared" si="17"/>
        <v>已提交</v>
      </c>
      <c r="FM24" s="259" t="str">
        <f t="shared" si="18"/>
        <v>已提交</v>
      </c>
      <c r="FN24" s="259"/>
      <c r="FO24" s="259"/>
      <c r="FP24" s="259"/>
      <c r="FQ24" s="259"/>
      <c r="FR24" s="259"/>
      <c r="FS24" s="259"/>
      <c r="FT24" s="259"/>
      <c r="FU24" s="259"/>
      <c r="FV24" s="259" t="str">
        <f t="shared" si="19"/>
        <v/>
      </c>
      <c r="FW24" s="259" t="str">
        <f t="shared" si="20"/>
        <v/>
      </c>
      <c r="FX24" s="259" t="str">
        <f t="shared" si="21"/>
        <v/>
      </c>
      <c r="FY24" s="259"/>
      <c r="FZ24" s="259"/>
      <c r="GA24" s="259"/>
      <c r="GB24" s="259"/>
      <c r="GC24" s="259"/>
      <c r="GD24" s="259"/>
      <c r="GE24" s="259"/>
      <c r="GF24" s="259"/>
      <c r="GG24" s="259"/>
      <c r="GH24" s="259"/>
      <c r="GI24" s="259"/>
      <c r="GJ24" s="259"/>
      <c r="GK24" s="259"/>
      <c r="GL24" s="259"/>
      <c r="GM24" s="259"/>
      <c r="GN24" s="259"/>
      <c r="GO24" s="259" t="s">
        <v>263</v>
      </c>
      <c r="GP24" s="259"/>
      <c r="GQ24" s="259"/>
      <c r="GR24" s="259"/>
      <c r="GS24" s="259"/>
    </row>
    <row r="25" spans="1:201" s="271" customFormat="1" ht="79.5" customHeight="1">
      <c r="A25" s="287" t="str">
        <f t="shared" si="23"/>
        <v>114學年度第二學期</v>
      </c>
      <c r="B25" s="238">
        <f>'步驟1. 先填【114-1申請總表】第8列之B欄至CN欄'!B25</f>
        <v>0</v>
      </c>
      <c r="C25" s="238">
        <f>'步驟1. 先填【114-1申請總表】第8列之B欄至CN欄'!C25</f>
        <v>0</v>
      </c>
      <c r="D25" s="238" t="str">
        <f>'步驟1. 先填【114-1申請總表】第8列之B欄至CN欄'!D25</f>
        <v>18</v>
      </c>
      <c r="E25" s="238">
        <f>'步驟1. 先填【114-1申請總表】第8列之B欄至CN欄'!E25</f>
        <v>0</v>
      </c>
      <c r="F25" s="238">
        <f>'步驟1. 先填【114-1申請總表】第8列之B欄至CN欄'!F25</f>
        <v>0</v>
      </c>
      <c r="G25" s="238">
        <f>'步驟1. 先填【114-1申請總表】第8列之B欄至CN欄'!G25</f>
        <v>0</v>
      </c>
      <c r="H25" s="238">
        <f>'步驟1. 先填【114-1申請總表】第8列之B欄至CN欄'!H25</f>
        <v>0</v>
      </c>
      <c r="I25" s="238">
        <f>'步驟1. 先填【114-1申請總表】第8列之B欄至CN欄'!I25</f>
        <v>0</v>
      </c>
      <c r="J25" s="238">
        <f>'步驟1. 先填【114-1申請總表】第8列之B欄至CN欄'!J25</f>
        <v>0</v>
      </c>
      <c r="K25" s="238">
        <f>'步驟1. 先填【114-1申請總表】第8列之B欄至CN欄'!K25</f>
        <v>0</v>
      </c>
      <c r="L25" s="238">
        <f>'步驟1. 先填【114-1申請總表】第8列之B欄至CN欄'!L25</f>
        <v>0</v>
      </c>
      <c r="M25" s="238">
        <f>'步驟1. 先填【114-1申請總表】第8列之B欄至CN欄'!M25</f>
        <v>0</v>
      </c>
      <c r="N25" s="238">
        <f>'步驟1. 先填【114-1申請總表】第8列之B欄至CN欄'!N25</f>
        <v>0</v>
      </c>
      <c r="O25" s="238" t="str">
        <f>'步驟1. 先填【114-1申請總表】第8列之B欄至CN欄'!O25</f>
        <v>XX縣XX鄉XX村XX鄰XX路XX號XX樓</v>
      </c>
      <c r="P25" s="238" t="str">
        <f>'步驟1. 先填【114-1申請總表】第8列之B欄至CN欄'!P25</f>
        <v>1.助學獎學金</v>
      </c>
      <c r="Q25" s="238">
        <f>'步驟1. 先填【114-1申請總表】第8列之B欄至CN欄'!Q25</f>
        <v>0</v>
      </c>
      <c r="R25" s="238">
        <f>'步驟1. 先填【114-1申請總表】第8列之B欄至CN欄'!R25</f>
        <v>0</v>
      </c>
      <c r="S25" s="238">
        <f>'步驟1. 先填【114-1申請總表】第8列之B欄至CN欄'!S25</f>
        <v>0</v>
      </c>
      <c r="T25" s="238">
        <f>'步驟1. 先填【114-1申請總表】第8列之B欄至CN欄'!T25</f>
        <v>0</v>
      </c>
      <c r="U25" s="238">
        <f>'步驟1. 先填【114-1申請總表】第8列之B欄至CN欄'!U25</f>
        <v>0</v>
      </c>
      <c r="V25" s="238">
        <f>'步驟1. 先填【114-1申請總表】第8列之B欄至CN欄'!V25</f>
        <v>0</v>
      </c>
      <c r="W25" s="238">
        <f>'步驟1. 先填【114-1申請總表】第8列之B欄至CN欄'!W25</f>
        <v>0</v>
      </c>
      <c r="X25" s="238">
        <f>'步驟1. 先填【114-1申請總表】第8列之B欄至CN欄'!X25</f>
        <v>0</v>
      </c>
      <c r="Y25" s="238">
        <f>'步驟1. 先填【114-1申請總表】第8列之B欄至CN欄'!Y25</f>
        <v>0</v>
      </c>
      <c r="Z25" s="238">
        <f>'步驟1. 先填【114-1申請總表】第8列之B欄至CN欄'!Z25</f>
        <v>0</v>
      </c>
      <c r="AA25" s="238">
        <f>'步驟1. 先填【114-1申請總表】第8列之B欄至CN欄'!AA25</f>
        <v>0</v>
      </c>
      <c r="AB25" s="238">
        <f>'步驟1. 先填【114-1申請總表】第8列之B欄至CN欄'!AB25</f>
        <v>0</v>
      </c>
      <c r="AC25" s="238">
        <f>'步驟1. 先填【114-1申請總表】第8列之B欄至CN欄'!AC25</f>
        <v>0</v>
      </c>
      <c r="AD25" s="238">
        <f>'步驟1. 先填【114-1申請總表】第8列之B欄至CN欄'!AD25</f>
        <v>0</v>
      </c>
      <c r="AE25" s="238">
        <f>'步驟1. 先填【114-1申請總表】第8列之B欄至CN欄'!AE25</f>
        <v>0</v>
      </c>
      <c r="AF25" s="238">
        <f>'步驟1. 先填【114-1申請總表】第8列之B欄至CN欄'!AF25</f>
        <v>0</v>
      </c>
      <c r="AG25" s="238">
        <f>'步驟1. 先填【114-1申請總表】第8列之B欄至CN欄'!AG25</f>
        <v>0</v>
      </c>
      <c r="AH25" s="238">
        <f>'步驟1. 先填【114-1申請總表】第8列之B欄至CN欄'!AH25</f>
        <v>0</v>
      </c>
      <c r="AI25" s="238">
        <f>'步驟1. 先填【114-1申請總表】第8列之B欄至CN欄'!AI25</f>
        <v>0</v>
      </c>
      <c r="AJ25" s="238">
        <f>'步驟1. 先填【114-1申請總表】第8列之B欄至CN欄'!AJ25</f>
        <v>0</v>
      </c>
      <c r="AK25" s="238">
        <f>'步驟1. 先填【114-1申請總表】第8列之B欄至CN欄'!AK25</f>
        <v>0</v>
      </c>
      <c r="AL25" s="238">
        <f>'步驟1. 先填【114-1申請總表】第8列之B欄至CN欄'!AL25</f>
        <v>0</v>
      </c>
      <c r="AM25" s="238">
        <f>'步驟1. 先填【114-1申請總表】第8列之B欄至CN欄'!AM25</f>
        <v>0</v>
      </c>
      <c r="AN25" s="238">
        <f>'步驟1. 先填【114-1申請總表】第8列之B欄至CN欄'!AN25</f>
        <v>0</v>
      </c>
      <c r="AO25" s="238">
        <f>'步驟1. 先填【114-1申請總表】第8列之B欄至CN欄'!AO25</f>
        <v>0</v>
      </c>
      <c r="AP25" s="238">
        <f>'步驟1. 先填【114-1申請總表】第8列之B欄至CN欄'!AP25</f>
        <v>0</v>
      </c>
      <c r="AQ25" s="238">
        <f>'步驟1. 先填【114-1申請總表】第8列之B欄至CN欄'!AQ25</f>
        <v>0</v>
      </c>
      <c r="AR25" s="238">
        <f>'步驟1. 先填【114-1申請總表】第8列之B欄至CN欄'!AR25</f>
        <v>0</v>
      </c>
      <c r="AS25" s="238">
        <f>'步驟1. 先填【114-1申請總表】第8列之B欄至CN欄'!AS25</f>
        <v>0</v>
      </c>
      <c r="AT25" s="238">
        <f>'步驟1. 先填【114-1申請總表】第8列之B欄至CN欄'!AT25</f>
        <v>0</v>
      </c>
      <c r="AU25" s="238">
        <f>'步驟1. 先填【114-1申請總表】第8列之B欄至CN欄'!AU25</f>
        <v>0</v>
      </c>
      <c r="AV25" s="238">
        <f>'步驟1. 先填【114-1申請總表】第8列之B欄至CN欄'!AV25</f>
        <v>0</v>
      </c>
      <c r="AW25" s="238">
        <f>'步驟1. 先填【114-1申請總表】第8列之B欄至CN欄'!AW25</f>
        <v>0</v>
      </c>
      <c r="AX25" s="238">
        <f>'步驟1. 先填【114-1申請總表】第8列之B欄至CN欄'!AX25</f>
        <v>0</v>
      </c>
      <c r="AY25" s="238">
        <f>'步驟1. 先填【114-1申請總表】第8列之B欄至CN欄'!AY25</f>
        <v>0</v>
      </c>
      <c r="AZ25" s="238">
        <f>'步驟1. 先填【114-1申請總表】第8列之B欄至CN欄'!AZ25</f>
        <v>0</v>
      </c>
      <c r="BA25" s="238">
        <f>'步驟1. 先填【114-1申請總表】第8列之B欄至CN欄'!BA25</f>
        <v>0</v>
      </c>
      <c r="BB25" s="238">
        <f>'步驟1. 先填【114-1申請總表】第8列之B欄至CN欄'!BB25</f>
        <v>0</v>
      </c>
      <c r="BC25" s="238">
        <f>'步驟1. 先填【114-1申請總表】第8列之B欄至CN欄'!BC25</f>
        <v>0</v>
      </c>
      <c r="BD25" s="238">
        <f>'步驟1. 先填【114-1申請總表】第8列之B欄至CN欄'!BD25</f>
        <v>0</v>
      </c>
      <c r="BE25" s="238">
        <f>'步驟1. 先填【114-1申請總表】第8列之B欄至CN欄'!BE25</f>
        <v>0</v>
      </c>
      <c r="BF25" s="238">
        <f>'步驟1. 先填【114-1申請總表】第8列之B欄至CN欄'!BF25</f>
        <v>0</v>
      </c>
      <c r="BG25" s="238">
        <f>'步驟1. 先填【114-1申請總表】第8列之B欄至CN欄'!BG25</f>
        <v>0</v>
      </c>
      <c r="BH25" s="238">
        <f>'步驟1. 先填【114-1申請總表】第8列之B欄至CN欄'!BH25</f>
        <v>0</v>
      </c>
      <c r="BI25" s="238">
        <f>'步驟1. 先填【114-1申請總表】第8列之B欄至CN欄'!BI25</f>
        <v>0</v>
      </c>
      <c r="BJ25" s="238">
        <f>'步驟1. 先填【114-1申請總表】第8列之B欄至CN欄'!BJ25</f>
        <v>0</v>
      </c>
      <c r="BK25" s="238">
        <f>'步驟1. 先填【114-1申請總表】第8列之B欄至CN欄'!BK25</f>
        <v>0</v>
      </c>
      <c r="BL25" s="238">
        <f>'步驟1. 先填【114-1申請總表】第8列之B欄至CN欄'!BL25</f>
        <v>0</v>
      </c>
      <c r="BM25" s="238">
        <f>'步驟1. 先填【114-1申請總表】第8列之B欄至CN欄'!BM25</f>
        <v>0</v>
      </c>
      <c r="BN25" s="238">
        <f>'步驟1. 先填【114-1申請總表】第8列之B欄至CN欄'!BN25</f>
        <v>0</v>
      </c>
      <c r="BO25" s="238">
        <f>'步驟1. 先填【114-1申請總表】第8列之B欄至CN欄'!BO25</f>
        <v>0</v>
      </c>
      <c r="BP25" s="238">
        <f>'步驟1. 先填【114-1申請總表】第8列之B欄至CN欄'!BP25</f>
        <v>0</v>
      </c>
      <c r="BQ25" s="238">
        <f>'步驟1. 先填【114-1申請總表】第8列之B欄至CN欄'!BQ25</f>
        <v>0</v>
      </c>
      <c r="BR25" s="238">
        <f>'步驟1. 先填【114-1申請總表】第8列之B欄至CN欄'!BR25</f>
        <v>0</v>
      </c>
      <c r="BS25" s="238">
        <f>'步驟1. 先填【114-1申請總表】第8列之B欄至CN欄'!BS25</f>
        <v>0</v>
      </c>
      <c r="BT25" s="238">
        <f>'步驟1. 先填【114-1申請總表】第8列之B欄至CN欄'!BT25</f>
        <v>0</v>
      </c>
      <c r="BU25" s="238">
        <f>'步驟1. 先填【114-1申請總表】第8列之B欄至CN欄'!BU25</f>
        <v>0</v>
      </c>
      <c r="BV25" s="238">
        <f>'步驟1. 先填【114-1申請總表】第8列之B欄至CN欄'!BV25</f>
        <v>0</v>
      </c>
      <c r="BW25" s="238" t="str">
        <f>'步驟1. 先填【114-1申請總表】第8列之B欄至CN欄'!BW25</f>
        <v xml:space="preserve">學科:
</v>
      </c>
      <c r="BX25" s="238" t="str">
        <f>'步驟1. 先填【114-1申請總表】第8列之B欄至CN欄'!BX25</f>
        <v xml:space="preserve">題型:
</v>
      </c>
      <c r="BY25" s="238">
        <f>'步驟1. 先填【114-1申請總表】第8列之B欄至CN欄'!BY25</f>
        <v>0</v>
      </c>
      <c r="BZ25" s="238" t="str">
        <f>'步驟1. 先填【114-1申請總表】第8列之B欄至CN欄'!BZ25</f>
        <v xml:space="preserve">學科:
</v>
      </c>
      <c r="CA25" s="238" t="str">
        <f>'步驟1. 先填【114-1申請總表】第8列之B欄至CN欄'!CA25</f>
        <v xml:space="preserve">題型:
</v>
      </c>
      <c r="CB25" s="238">
        <f>'步驟1. 先填【114-1申請總表】第8列之B欄至CN欄'!CB25</f>
        <v>0</v>
      </c>
      <c r="CC25" s="238" t="str">
        <f>'步驟1. 先填【114-1申請總表】第8列之B欄至CN欄'!CC25</f>
        <v>有無參加:</v>
      </c>
      <c r="CD25" s="238" t="str">
        <f>'步驟1. 先填【114-1申請總表】第8列之B欄至CN欄'!CD25</f>
        <v xml:space="preserve">社團或活動:
</v>
      </c>
      <c r="CE25" s="238">
        <f>'步驟1. 先填【114-1申請總表】第8列之B欄至CN欄'!CE25</f>
        <v>0</v>
      </c>
      <c r="CF25" s="238">
        <f>'步驟1. 先填【114-1申請總表】第8列之B欄至CN欄'!CF25</f>
        <v>0</v>
      </c>
      <c r="CG25" s="238">
        <f>'步驟1. 先填【114-1申請總表】第8列之B欄至CN欄'!CG25</f>
        <v>0</v>
      </c>
      <c r="CH25" s="238" t="str">
        <f>'步驟1. 先填【114-1申請總表】第8列之B欄至CN欄'!CH25</f>
        <v xml:space="preserve">無達到學習目標之原因:
</v>
      </c>
      <c r="CI25" s="238" t="str">
        <f>'步驟1. 先填【114-1申請總表】第8列之B欄至CN欄'!CI25</f>
        <v xml:space="preserve">改善方法:
</v>
      </c>
      <c r="CJ25" s="238" t="str">
        <f>'步驟1. 先填【114-1申請總表】第8列之B欄至CN欄'!CJ25</f>
        <v xml:space="preserve">最喜歡的課後休閒活動:
</v>
      </c>
      <c r="CK25" s="238" t="str">
        <f>'步驟1. 先填【114-1申請總表】第8列之B欄至CN欄'!CK25</f>
        <v xml:space="preserve">收穫:
</v>
      </c>
      <c r="CL25" s="238">
        <f>'步驟1. 先填【114-1申請總表】第8列之B欄至CN欄'!CL25</f>
        <v>0</v>
      </c>
      <c r="CM25" s="238">
        <f>'步驟1. 先填【114-1申請總表】第8列之B欄至CN欄'!CM25</f>
        <v>0</v>
      </c>
      <c r="CN25" s="238">
        <f>'步驟1. 先填【114-1申請總表】第8列之B欄至CN欄'!CN25</f>
        <v>0</v>
      </c>
      <c r="CO25" s="244">
        <f>'步驟1. 先填【114-1申請總表】第8列之B欄至CN欄'!CO25</f>
        <v>0</v>
      </c>
      <c r="CP25" s="244" t="str">
        <f>'步驟1. 先填【114-1申請總表】第8列之B欄至CN欄'!CP25</f>
        <v>7000021</v>
      </c>
      <c r="CQ25" s="244" t="str">
        <f>'步驟1. 先填【114-1申請總表】第8列之B欄至CN欄'!CQ25</f>
        <v/>
      </c>
      <c r="CR25" s="244" t="str">
        <f>'步驟1. 先填【114-1申請總表】第8列之B欄至CN欄'!CR25</f>
        <v/>
      </c>
      <c r="CS25" s="244">
        <f>'步驟1. 先填【114-1申請總表】第8列之B欄至CN欄'!CS25</f>
        <v>0</v>
      </c>
      <c r="CT25" s="244" t="str">
        <f>'步驟1. 先填【114-1申請總表】第8列之B欄至CN欄'!CT25</f>
        <v/>
      </c>
      <c r="CU25" s="244" t="str">
        <f>'步驟1. 先填【114-1申請總表】第8列之B欄至CN欄'!CU25</f>
        <v/>
      </c>
      <c r="CV25" s="244" t="str">
        <f>'步驟1. 先填【114-1申請總表】第8列之B欄至CN欄'!CV25</f>
        <v/>
      </c>
      <c r="CW25" s="244" t="str">
        <f>'步驟1. 先填【114-1申請總表】第8列之B欄至CN欄'!CW25</f>
        <v/>
      </c>
      <c r="CX25" s="244" t="str">
        <f>'步驟1. 先填【114-1申請總表】第8列之B欄至CN欄'!CX25</f>
        <v/>
      </c>
      <c r="CY25" s="244" t="str">
        <f>'步驟1. 先填【114-1申請總表】第8列之B欄至CN欄'!CY25</f>
        <v/>
      </c>
      <c r="CZ25" s="244" t="str">
        <f>'步驟1. 先填【114-1申請總表】第8列之B欄至CN欄'!CZ25</f>
        <v/>
      </c>
      <c r="DA25" s="244">
        <f>'步驟1. 先填【114-1申請總表】第8列之B欄至CN欄'!DA25</f>
        <v>0</v>
      </c>
      <c r="DB25" s="244">
        <f>'步驟1. 先填【114-1申請總表】第8列之B欄至CN欄'!DB25</f>
        <v>0</v>
      </c>
      <c r="DC25" s="244">
        <f>'步驟1. 先填【114-1申請總表】第8列之B欄至CN欄'!DC25</f>
        <v>0</v>
      </c>
      <c r="DD25" s="244">
        <f>'步驟1. 先填【114-1申請總表】第8列之B欄至CN欄'!DD25</f>
        <v>0</v>
      </c>
      <c r="DE25" s="244">
        <f>'步驟1. 先填【114-1申請總表】第8列之B欄至CN欄'!DE25</f>
        <v>0</v>
      </c>
      <c r="DF25" s="244">
        <f>'步驟1. 先填【114-1申請總表】第8列之B欄至CN欄'!DF25</f>
        <v>1</v>
      </c>
      <c r="DG25" s="244">
        <f>'步驟1. 先填【114-1申請總表】第8列之B欄至CN欄'!DG25</f>
        <v>0</v>
      </c>
      <c r="DH25" s="244">
        <f>'步驟1. 先填【114-1申請總表】第8列之B欄至CN欄'!DH25</f>
        <v>0</v>
      </c>
      <c r="DI25" s="244">
        <f>'步驟1. 先填【114-1申請總表】第8列之B欄至CN欄'!DI25</f>
        <v>0</v>
      </c>
      <c r="DJ25" s="244">
        <f>'步驟1. 先填【114-1申請總表】第8列之B欄至CN欄'!DJ25</f>
        <v>0</v>
      </c>
      <c r="DK25" s="244">
        <f>'步驟1. 先填【114-1申請總表】第8列之B欄至CN欄'!DK25</f>
        <v>0</v>
      </c>
      <c r="DL25" s="244">
        <f>'步驟1. 先填【114-1申請總表】第8列之B欄至CN欄'!DL25</f>
        <v>0</v>
      </c>
      <c r="DM25" s="244">
        <f>'步驟1. 先填【114-1申請總表】第8列之B欄至CN欄'!DM25</f>
        <v>0</v>
      </c>
      <c r="DN25" s="244">
        <f>'步驟1. 先填【114-1申請總表】第8列之B欄至CN欄'!DN25</f>
        <v>0</v>
      </c>
      <c r="DO25" s="267" t="str">
        <f t="shared" si="0"/>
        <v>身份別輸入錯誤</v>
      </c>
      <c r="DP25" s="267" t="str">
        <f t="shared" si="1"/>
        <v>身份別輸入錯誤</v>
      </c>
      <c r="DQ25" s="267" t="str">
        <f t="shared" si="2"/>
        <v>身份別輸入錯誤</v>
      </c>
      <c r="DR25" s="268">
        <v>0</v>
      </c>
      <c r="DS25" s="268"/>
      <c r="DT25" s="268"/>
      <c r="DU25" s="268"/>
      <c r="DV25" s="268"/>
      <c r="DW25" s="268"/>
      <c r="DX25" s="268"/>
      <c r="DY25" s="268"/>
      <c r="DZ25" s="268"/>
      <c r="EA25" s="268"/>
      <c r="EB25" s="268">
        <f t="shared" si="22"/>
        <v>0</v>
      </c>
      <c r="EC25" s="268"/>
      <c r="ED25" s="268"/>
      <c r="EE25" s="268"/>
      <c r="EF25" s="268"/>
      <c r="EG25" s="268"/>
      <c r="EH25" s="268"/>
      <c r="EI25" s="268"/>
      <c r="EJ25" s="268"/>
      <c r="EK25" s="268"/>
      <c r="EL25" s="268"/>
      <c r="EM25" s="268"/>
      <c r="EN25" s="268"/>
      <c r="EO25" s="268"/>
      <c r="EP25" s="268"/>
      <c r="EQ25" s="268"/>
      <c r="ER25" s="268"/>
      <c r="ES25" s="268"/>
      <c r="ET25" s="268"/>
      <c r="EU25" s="259"/>
      <c r="EV25" s="259"/>
      <c r="EW25" s="259"/>
      <c r="EX25" s="258" t="str">
        <f t="shared" si="3"/>
        <v>已提交</v>
      </c>
      <c r="EY25" s="258" t="str">
        <f t="shared" si="4"/>
        <v>已提交</v>
      </c>
      <c r="EZ25" s="258" t="str">
        <f t="shared" si="5"/>
        <v>已提交</v>
      </c>
      <c r="FA25" s="259" t="str">
        <f t="shared" si="6"/>
        <v>已提交</v>
      </c>
      <c r="FB25" s="259" t="str">
        <f t="shared" si="7"/>
        <v>已提交</v>
      </c>
      <c r="FC25" s="259" t="str">
        <f t="shared" si="8"/>
        <v>已提交</v>
      </c>
      <c r="FD25" s="259" t="str">
        <f t="shared" si="9"/>
        <v>已提交</v>
      </c>
      <c r="FE25" s="259" t="str">
        <f t="shared" si="10"/>
        <v>已提交</v>
      </c>
      <c r="FF25" s="259" t="str">
        <f t="shared" si="11"/>
        <v>已提交</v>
      </c>
      <c r="FG25" s="259" t="str">
        <f t="shared" si="12"/>
        <v>已提交</v>
      </c>
      <c r="FH25" s="259" t="str">
        <f t="shared" si="13"/>
        <v>已提交</v>
      </c>
      <c r="FI25" s="258" t="str">
        <f t="shared" si="14"/>
        <v>已提交</v>
      </c>
      <c r="FJ25" s="260" t="str">
        <f t="shared" si="15"/>
        <v>已提交</v>
      </c>
      <c r="FK25" s="259" t="str">
        <f t="shared" si="16"/>
        <v>已提交</v>
      </c>
      <c r="FL25" s="259" t="str">
        <f t="shared" si="17"/>
        <v>已提交</v>
      </c>
      <c r="FM25" s="259" t="str">
        <f t="shared" si="18"/>
        <v>已提交</v>
      </c>
      <c r="FN25" s="259"/>
      <c r="FO25" s="259"/>
      <c r="FP25" s="259"/>
      <c r="FQ25" s="259"/>
      <c r="FR25" s="259"/>
      <c r="FS25" s="259"/>
      <c r="FT25" s="259"/>
      <c r="FU25" s="259"/>
      <c r="FV25" s="259" t="str">
        <f t="shared" si="19"/>
        <v/>
      </c>
      <c r="FW25" s="259" t="str">
        <f t="shared" si="20"/>
        <v/>
      </c>
      <c r="FX25" s="259" t="str">
        <f t="shared" si="21"/>
        <v/>
      </c>
      <c r="FY25" s="259"/>
      <c r="FZ25" s="259"/>
      <c r="GA25" s="259"/>
      <c r="GB25" s="259"/>
      <c r="GC25" s="259"/>
      <c r="GD25" s="259"/>
      <c r="GE25" s="259"/>
      <c r="GF25" s="259"/>
      <c r="GG25" s="259"/>
      <c r="GH25" s="259"/>
      <c r="GI25" s="259"/>
      <c r="GJ25" s="259"/>
      <c r="GK25" s="259"/>
      <c r="GL25" s="259"/>
      <c r="GM25" s="259"/>
      <c r="GN25" s="259"/>
      <c r="GO25" s="259" t="s">
        <v>263</v>
      </c>
      <c r="GP25" s="259"/>
      <c r="GQ25" s="259"/>
      <c r="GR25" s="259"/>
      <c r="GS25" s="259"/>
    </row>
    <row r="26" spans="1:201" s="271" customFormat="1" ht="79.5" customHeight="1">
      <c r="A26" s="287" t="str">
        <f t="shared" si="23"/>
        <v>114學年度第二學期</v>
      </c>
      <c r="B26" s="238">
        <f>'步驟1. 先填【114-1申請總表】第8列之B欄至CN欄'!B26</f>
        <v>0</v>
      </c>
      <c r="C26" s="238">
        <f>'步驟1. 先填【114-1申請總表】第8列之B欄至CN欄'!C26</f>
        <v>0</v>
      </c>
      <c r="D26" s="238" t="str">
        <f>'步驟1. 先填【114-1申請總表】第8列之B欄至CN欄'!D26</f>
        <v>19</v>
      </c>
      <c r="E26" s="238">
        <f>'步驟1. 先填【114-1申請總表】第8列之B欄至CN欄'!E26</f>
        <v>0</v>
      </c>
      <c r="F26" s="238">
        <f>'步驟1. 先填【114-1申請總表】第8列之B欄至CN欄'!F26</f>
        <v>0</v>
      </c>
      <c r="G26" s="238">
        <f>'步驟1. 先填【114-1申請總表】第8列之B欄至CN欄'!G26</f>
        <v>0</v>
      </c>
      <c r="H26" s="238">
        <f>'步驟1. 先填【114-1申請總表】第8列之B欄至CN欄'!H26</f>
        <v>0</v>
      </c>
      <c r="I26" s="238">
        <f>'步驟1. 先填【114-1申請總表】第8列之B欄至CN欄'!I26</f>
        <v>0</v>
      </c>
      <c r="J26" s="238">
        <f>'步驟1. 先填【114-1申請總表】第8列之B欄至CN欄'!J26</f>
        <v>0</v>
      </c>
      <c r="K26" s="238">
        <f>'步驟1. 先填【114-1申請總表】第8列之B欄至CN欄'!K26</f>
        <v>0</v>
      </c>
      <c r="L26" s="238">
        <f>'步驟1. 先填【114-1申請總表】第8列之B欄至CN欄'!L26</f>
        <v>0</v>
      </c>
      <c r="M26" s="238">
        <f>'步驟1. 先填【114-1申請總表】第8列之B欄至CN欄'!M26</f>
        <v>0</v>
      </c>
      <c r="N26" s="238">
        <f>'步驟1. 先填【114-1申請總表】第8列之B欄至CN欄'!N26</f>
        <v>0</v>
      </c>
      <c r="O26" s="238" t="str">
        <f>'步驟1. 先填【114-1申請總表】第8列之B欄至CN欄'!O26</f>
        <v>XX縣XX鄉XX村XX鄰XX路XX號XX樓</v>
      </c>
      <c r="P26" s="238" t="str">
        <f>'步驟1. 先填【114-1申請總表】第8列之B欄至CN欄'!P26</f>
        <v>1.助學獎學金</v>
      </c>
      <c r="Q26" s="238">
        <f>'步驟1. 先填【114-1申請總表】第8列之B欄至CN欄'!Q26</f>
        <v>0</v>
      </c>
      <c r="R26" s="238">
        <f>'步驟1. 先填【114-1申請總表】第8列之B欄至CN欄'!R26</f>
        <v>0</v>
      </c>
      <c r="S26" s="238">
        <f>'步驟1. 先填【114-1申請總表】第8列之B欄至CN欄'!S26</f>
        <v>0</v>
      </c>
      <c r="T26" s="238">
        <f>'步驟1. 先填【114-1申請總表】第8列之B欄至CN欄'!T26</f>
        <v>0</v>
      </c>
      <c r="U26" s="238">
        <f>'步驟1. 先填【114-1申請總表】第8列之B欄至CN欄'!U26</f>
        <v>0</v>
      </c>
      <c r="V26" s="238">
        <f>'步驟1. 先填【114-1申請總表】第8列之B欄至CN欄'!V26</f>
        <v>0</v>
      </c>
      <c r="W26" s="238">
        <f>'步驟1. 先填【114-1申請總表】第8列之B欄至CN欄'!W26</f>
        <v>0</v>
      </c>
      <c r="X26" s="238">
        <f>'步驟1. 先填【114-1申請總表】第8列之B欄至CN欄'!X26</f>
        <v>0</v>
      </c>
      <c r="Y26" s="238">
        <f>'步驟1. 先填【114-1申請總表】第8列之B欄至CN欄'!Y26</f>
        <v>0</v>
      </c>
      <c r="Z26" s="238">
        <f>'步驟1. 先填【114-1申請總表】第8列之B欄至CN欄'!Z26</f>
        <v>0</v>
      </c>
      <c r="AA26" s="238">
        <f>'步驟1. 先填【114-1申請總表】第8列之B欄至CN欄'!AA26</f>
        <v>0</v>
      </c>
      <c r="AB26" s="238">
        <f>'步驟1. 先填【114-1申請總表】第8列之B欄至CN欄'!AB26</f>
        <v>0</v>
      </c>
      <c r="AC26" s="238">
        <f>'步驟1. 先填【114-1申請總表】第8列之B欄至CN欄'!AC26</f>
        <v>0</v>
      </c>
      <c r="AD26" s="238">
        <f>'步驟1. 先填【114-1申請總表】第8列之B欄至CN欄'!AD26</f>
        <v>0</v>
      </c>
      <c r="AE26" s="238">
        <f>'步驟1. 先填【114-1申請總表】第8列之B欄至CN欄'!AE26</f>
        <v>0</v>
      </c>
      <c r="AF26" s="238">
        <f>'步驟1. 先填【114-1申請總表】第8列之B欄至CN欄'!AF26</f>
        <v>0</v>
      </c>
      <c r="AG26" s="238">
        <f>'步驟1. 先填【114-1申請總表】第8列之B欄至CN欄'!AG26</f>
        <v>0</v>
      </c>
      <c r="AH26" s="238">
        <f>'步驟1. 先填【114-1申請總表】第8列之B欄至CN欄'!AH26</f>
        <v>0</v>
      </c>
      <c r="AI26" s="238">
        <f>'步驟1. 先填【114-1申請總表】第8列之B欄至CN欄'!AI26</f>
        <v>0</v>
      </c>
      <c r="AJ26" s="238">
        <f>'步驟1. 先填【114-1申請總表】第8列之B欄至CN欄'!AJ26</f>
        <v>0</v>
      </c>
      <c r="AK26" s="238">
        <f>'步驟1. 先填【114-1申請總表】第8列之B欄至CN欄'!AK26</f>
        <v>0</v>
      </c>
      <c r="AL26" s="238">
        <f>'步驟1. 先填【114-1申請總表】第8列之B欄至CN欄'!AL26</f>
        <v>0</v>
      </c>
      <c r="AM26" s="238">
        <f>'步驟1. 先填【114-1申請總表】第8列之B欄至CN欄'!AM26</f>
        <v>0</v>
      </c>
      <c r="AN26" s="238">
        <f>'步驟1. 先填【114-1申請總表】第8列之B欄至CN欄'!AN26</f>
        <v>0</v>
      </c>
      <c r="AO26" s="238">
        <f>'步驟1. 先填【114-1申請總表】第8列之B欄至CN欄'!AO26</f>
        <v>0</v>
      </c>
      <c r="AP26" s="238">
        <f>'步驟1. 先填【114-1申請總表】第8列之B欄至CN欄'!AP26</f>
        <v>0</v>
      </c>
      <c r="AQ26" s="238">
        <f>'步驟1. 先填【114-1申請總表】第8列之B欄至CN欄'!AQ26</f>
        <v>0</v>
      </c>
      <c r="AR26" s="238">
        <f>'步驟1. 先填【114-1申請總表】第8列之B欄至CN欄'!AR26</f>
        <v>0</v>
      </c>
      <c r="AS26" s="238">
        <f>'步驟1. 先填【114-1申請總表】第8列之B欄至CN欄'!AS26</f>
        <v>0</v>
      </c>
      <c r="AT26" s="238">
        <f>'步驟1. 先填【114-1申請總表】第8列之B欄至CN欄'!AT26</f>
        <v>0</v>
      </c>
      <c r="AU26" s="238">
        <f>'步驟1. 先填【114-1申請總表】第8列之B欄至CN欄'!AU26</f>
        <v>0</v>
      </c>
      <c r="AV26" s="238">
        <f>'步驟1. 先填【114-1申請總表】第8列之B欄至CN欄'!AV26</f>
        <v>0</v>
      </c>
      <c r="AW26" s="238">
        <f>'步驟1. 先填【114-1申請總表】第8列之B欄至CN欄'!AW26</f>
        <v>0</v>
      </c>
      <c r="AX26" s="238">
        <f>'步驟1. 先填【114-1申請總表】第8列之B欄至CN欄'!AX26</f>
        <v>0</v>
      </c>
      <c r="AY26" s="238">
        <f>'步驟1. 先填【114-1申請總表】第8列之B欄至CN欄'!AY26</f>
        <v>0</v>
      </c>
      <c r="AZ26" s="238">
        <f>'步驟1. 先填【114-1申請總表】第8列之B欄至CN欄'!AZ26</f>
        <v>0</v>
      </c>
      <c r="BA26" s="238">
        <f>'步驟1. 先填【114-1申請總表】第8列之B欄至CN欄'!BA26</f>
        <v>0</v>
      </c>
      <c r="BB26" s="238">
        <f>'步驟1. 先填【114-1申請總表】第8列之B欄至CN欄'!BB26</f>
        <v>0</v>
      </c>
      <c r="BC26" s="238">
        <f>'步驟1. 先填【114-1申請總表】第8列之B欄至CN欄'!BC26</f>
        <v>0</v>
      </c>
      <c r="BD26" s="238">
        <f>'步驟1. 先填【114-1申請總表】第8列之B欄至CN欄'!BD26</f>
        <v>0</v>
      </c>
      <c r="BE26" s="238">
        <f>'步驟1. 先填【114-1申請總表】第8列之B欄至CN欄'!BE26</f>
        <v>0</v>
      </c>
      <c r="BF26" s="238">
        <f>'步驟1. 先填【114-1申請總表】第8列之B欄至CN欄'!BF26</f>
        <v>0</v>
      </c>
      <c r="BG26" s="238">
        <f>'步驟1. 先填【114-1申請總表】第8列之B欄至CN欄'!BG26</f>
        <v>0</v>
      </c>
      <c r="BH26" s="238">
        <f>'步驟1. 先填【114-1申請總表】第8列之B欄至CN欄'!BH26</f>
        <v>0</v>
      </c>
      <c r="BI26" s="238">
        <f>'步驟1. 先填【114-1申請總表】第8列之B欄至CN欄'!BI26</f>
        <v>0</v>
      </c>
      <c r="BJ26" s="238">
        <f>'步驟1. 先填【114-1申請總表】第8列之B欄至CN欄'!BJ26</f>
        <v>0</v>
      </c>
      <c r="BK26" s="238">
        <f>'步驟1. 先填【114-1申請總表】第8列之B欄至CN欄'!BK26</f>
        <v>0</v>
      </c>
      <c r="BL26" s="238">
        <f>'步驟1. 先填【114-1申請總表】第8列之B欄至CN欄'!BL26</f>
        <v>0</v>
      </c>
      <c r="BM26" s="238">
        <f>'步驟1. 先填【114-1申請總表】第8列之B欄至CN欄'!BM26</f>
        <v>0</v>
      </c>
      <c r="BN26" s="238">
        <f>'步驟1. 先填【114-1申請總表】第8列之B欄至CN欄'!BN26</f>
        <v>0</v>
      </c>
      <c r="BO26" s="238">
        <f>'步驟1. 先填【114-1申請總表】第8列之B欄至CN欄'!BO26</f>
        <v>0</v>
      </c>
      <c r="BP26" s="238">
        <f>'步驟1. 先填【114-1申請總表】第8列之B欄至CN欄'!BP26</f>
        <v>0</v>
      </c>
      <c r="BQ26" s="238">
        <f>'步驟1. 先填【114-1申請總表】第8列之B欄至CN欄'!BQ26</f>
        <v>0</v>
      </c>
      <c r="BR26" s="238">
        <f>'步驟1. 先填【114-1申請總表】第8列之B欄至CN欄'!BR26</f>
        <v>0</v>
      </c>
      <c r="BS26" s="238">
        <f>'步驟1. 先填【114-1申請總表】第8列之B欄至CN欄'!BS26</f>
        <v>0</v>
      </c>
      <c r="BT26" s="238">
        <f>'步驟1. 先填【114-1申請總表】第8列之B欄至CN欄'!BT26</f>
        <v>0</v>
      </c>
      <c r="BU26" s="238">
        <f>'步驟1. 先填【114-1申請總表】第8列之B欄至CN欄'!BU26</f>
        <v>0</v>
      </c>
      <c r="BV26" s="238">
        <f>'步驟1. 先填【114-1申請總表】第8列之B欄至CN欄'!BV26</f>
        <v>0</v>
      </c>
      <c r="BW26" s="238" t="str">
        <f>'步驟1. 先填【114-1申請總表】第8列之B欄至CN欄'!BW26</f>
        <v xml:space="preserve">學科:
</v>
      </c>
      <c r="BX26" s="238" t="str">
        <f>'步驟1. 先填【114-1申請總表】第8列之B欄至CN欄'!BX26</f>
        <v xml:space="preserve">題型:
</v>
      </c>
      <c r="BY26" s="238">
        <f>'步驟1. 先填【114-1申請總表】第8列之B欄至CN欄'!BY26</f>
        <v>0</v>
      </c>
      <c r="BZ26" s="238" t="str">
        <f>'步驟1. 先填【114-1申請總表】第8列之B欄至CN欄'!BZ26</f>
        <v xml:space="preserve">學科:
</v>
      </c>
      <c r="CA26" s="238" t="str">
        <f>'步驟1. 先填【114-1申請總表】第8列之B欄至CN欄'!CA26</f>
        <v xml:space="preserve">題型:
</v>
      </c>
      <c r="CB26" s="238">
        <f>'步驟1. 先填【114-1申請總表】第8列之B欄至CN欄'!CB26</f>
        <v>0</v>
      </c>
      <c r="CC26" s="238" t="str">
        <f>'步驟1. 先填【114-1申請總表】第8列之B欄至CN欄'!CC26</f>
        <v>有無參加:</v>
      </c>
      <c r="CD26" s="238" t="str">
        <f>'步驟1. 先填【114-1申請總表】第8列之B欄至CN欄'!CD26</f>
        <v xml:space="preserve">社團或活動:
</v>
      </c>
      <c r="CE26" s="238">
        <f>'步驟1. 先填【114-1申請總表】第8列之B欄至CN欄'!CE26</f>
        <v>0</v>
      </c>
      <c r="CF26" s="238">
        <f>'步驟1. 先填【114-1申請總表】第8列之B欄至CN欄'!CF26</f>
        <v>0</v>
      </c>
      <c r="CG26" s="238">
        <f>'步驟1. 先填【114-1申請總表】第8列之B欄至CN欄'!CG26</f>
        <v>0</v>
      </c>
      <c r="CH26" s="238" t="str">
        <f>'步驟1. 先填【114-1申請總表】第8列之B欄至CN欄'!CH26</f>
        <v xml:space="preserve">無達到學習目標之原因:
</v>
      </c>
      <c r="CI26" s="238" t="str">
        <f>'步驟1. 先填【114-1申請總表】第8列之B欄至CN欄'!CI26</f>
        <v xml:space="preserve">改善方法:
</v>
      </c>
      <c r="CJ26" s="238" t="str">
        <f>'步驟1. 先填【114-1申請總表】第8列之B欄至CN欄'!CJ26</f>
        <v xml:space="preserve">最喜歡的課後休閒活動:
</v>
      </c>
      <c r="CK26" s="238" t="str">
        <f>'步驟1. 先填【114-1申請總表】第8列之B欄至CN欄'!CK26</f>
        <v xml:space="preserve">收穫:
</v>
      </c>
      <c r="CL26" s="238">
        <f>'步驟1. 先填【114-1申請總表】第8列之B欄至CN欄'!CL26</f>
        <v>0</v>
      </c>
      <c r="CM26" s="238">
        <f>'步驟1. 先填【114-1申請總表】第8列之B欄至CN欄'!CM26</f>
        <v>0</v>
      </c>
      <c r="CN26" s="238">
        <f>'步驟1. 先填【114-1申請總表】第8列之B欄至CN欄'!CN26</f>
        <v>0</v>
      </c>
      <c r="CO26" s="244">
        <f>'步驟1. 先填【114-1申請總表】第8列之B欄至CN欄'!CO26</f>
        <v>0</v>
      </c>
      <c r="CP26" s="244" t="str">
        <f>'步驟1. 先填【114-1申請總表】第8列之B欄至CN欄'!CP26</f>
        <v>7000021</v>
      </c>
      <c r="CQ26" s="244" t="str">
        <f>'步驟1. 先填【114-1申請總表】第8列之B欄至CN欄'!CQ26</f>
        <v/>
      </c>
      <c r="CR26" s="244" t="str">
        <f>'步驟1. 先填【114-1申請總表】第8列之B欄至CN欄'!CR26</f>
        <v/>
      </c>
      <c r="CS26" s="244">
        <f>'步驟1. 先填【114-1申請總表】第8列之B欄至CN欄'!CS26</f>
        <v>0</v>
      </c>
      <c r="CT26" s="244" t="str">
        <f>'步驟1. 先填【114-1申請總表】第8列之B欄至CN欄'!CT26</f>
        <v/>
      </c>
      <c r="CU26" s="244" t="str">
        <f>'步驟1. 先填【114-1申請總表】第8列之B欄至CN欄'!CU26</f>
        <v/>
      </c>
      <c r="CV26" s="244" t="str">
        <f>'步驟1. 先填【114-1申請總表】第8列之B欄至CN欄'!CV26</f>
        <v/>
      </c>
      <c r="CW26" s="244" t="str">
        <f>'步驟1. 先填【114-1申請總表】第8列之B欄至CN欄'!CW26</f>
        <v/>
      </c>
      <c r="CX26" s="244" t="str">
        <f>'步驟1. 先填【114-1申請總表】第8列之B欄至CN欄'!CX26</f>
        <v/>
      </c>
      <c r="CY26" s="244" t="str">
        <f>'步驟1. 先填【114-1申請總表】第8列之B欄至CN欄'!CY26</f>
        <v/>
      </c>
      <c r="CZ26" s="244" t="str">
        <f>'步驟1. 先填【114-1申請總表】第8列之B欄至CN欄'!CZ26</f>
        <v/>
      </c>
      <c r="DA26" s="244">
        <f>'步驟1. 先填【114-1申請總表】第8列之B欄至CN欄'!DA26</f>
        <v>0</v>
      </c>
      <c r="DB26" s="244">
        <f>'步驟1. 先填【114-1申請總表】第8列之B欄至CN欄'!DB26</f>
        <v>0</v>
      </c>
      <c r="DC26" s="244">
        <f>'步驟1. 先填【114-1申請總表】第8列之B欄至CN欄'!DC26</f>
        <v>0</v>
      </c>
      <c r="DD26" s="244">
        <f>'步驟1. 先填【114-1申請總表】第8列之B欄至CN欄'!DD26</f>
        <v>0</v>
      </c>
      <c r="DE26" s="244">
        <f>'步驟1. 先填【114-1申請總表】第8列之B欄至CN欄'!DE26</f>
        <v>0</v>
      </c>
      <c r="DF26" s="244">
        <f>'步驟1. 先填【114-1申請總表】第8列之B欄至CN欄'!DF26</f>
        <v>1</v>
      </c>
      <c r="DG26" s="244">
        <f>'步驟1. 先填【114-1申請總表】第8列之B欄至CN欄'!DG26</f>
        <v>0</v>
      </c>
      <c r="DH26" s="244">
        <f>'步驟1. 先填【114-1申請總表】第8列之B欄至CN欄'!DH26</f>
        <v>0</v>
      </c>
      <c r="DI26" s="244">
        <f>'步驟1. 先填【114-1申請總表】第8列之B欄至CN欄'!DI26</f>
        <v>0</v>
      </c>
      <c r="DJ26" s="244">
        <f>'步驟1. 先填【114-1申請總表】第8列之B欄至CN欄'!DJ26</f>
        <v>0</v>
      </c>
      <c r="DK26" s="244">
        <f>'步驟1. 先填【114-1申請總表】第8列之B欄至CN欄'!DK26</f>
        <v>0</v>
      </c>
      <c r="DL26" s="244">
        <f>'步驟1. 先填【114-1申請總表】第8列之B欄至CN欄'!DL26</f>
        <v>0</v>
      </c>
      <c r="DM26" s="244">
        <f>'步驟1. 先填【114-1申請總表】第8列之B欄至CN欄'!DM26</f>
        <v>0</v>
      </c>
      <c r="DN26" s="244">
        <f>'步驟1. 先填【114-1申請總表】第8列之B欄至CN欄'!DN26</f>
        <v>0</v>
      </c>
      <c r="DO26" s="267" t="str">
        <f t="shared" si="0"/>
        <v>身份別輸入錯誤</v>
      </c>
      <c r="DP26" s="267" t="str">
        <f t="shared" si="1"/>
        <v>身份別輸入錯誤</v>
      </c>
      <c r="DQ26" s="267" t="str">
        <f t="shared" si="2"/>
        <v>身份別輸入錯誤</v>
      </c>
      <c r="DR26" s="268">
        <v>0</v>
      </c>
      <c r="DS26" s="268"/>
      <c r="DT26" s="268"/>
      <c r="DU26" s="268"/>
      <c r="DV26" s="268"/>
      <c r="DW26" s="268"/>
      <c r="DX26" s="268"/>
      <c r="DY26" s="268"/>
      <c r="DZ26" s="268"/>
      <c r="EA26" s="268"/>
      <c r="EB26" s="268">
        <f t="shared" si="22"/>
        <v>0</v>
      </c>
      <c r="EC26" s="268"/>
      <c r="ED26" s="268"/>
      <c r="EE26" s="268"/>
      <c r="EF26" s="268"/>
      <c r="EG26" s="268"/>
      <c r="EH26" s="268"/>
      <c r="EI26" s="268"/>
      <c r="EJ26" s="268"/>
      <c r="EK26" s="268"/>
      <c r="EL26" s="268"/>
      <c r="EM26" s="268"/>
      <c r="EN26" s="268"/>
      <c r="EO26" s="268"/>
      <c r="EP26" s="268"/>
      <c r="EQ26" s="268"/>
      <c r="ER26" s="268"/>
      <c r="ES26" s="268"/>
      <c r="ET26" s="268"/>
      <c r="EU26" s="259"/>
      <c r="EV26" s="259"/>
      <c r="EW26" s="259"/>
      <c r="EX26" s="258" t="str">
        <f t="shared" si="3"/>
        <v>已提交</v>
      </c>
      <c r="EY26" s="258" t="str">
        <f t="shared" si="4"/>
        <v>已提交</v>
      </c>
      <c r="EZ26" s="258" t="str">
        <f t="shared" si="5"/>
        <v>已提交</v>
      </c>
      <c r="FA26" s="259" t="str">
        <f t="shared" si="6"/>
        <v>已提交</v>
      </c>
      <c r="FB26" s="259" t="str">
        <f t="shared" si="7"/>
        <v>已提交</v>
      </c>
      <c r="FC26" s="259" t="str">
        <f t="shared" si="8"/>
        <v>已提交</v>
      </c>
      <c r="FD26" s="259" t="str">
        <f t="shared" si="9"/>
        <v>已提交</v>
      </c>
      <c r="FE26" s="259" t="str">
        <f t="shared" si="10"/>
        <v>已提交</v>
      </c>
      <c r="FF26" s="259" t="str">
        <f t="shared" si="11"/>
        <v>已提交</v>
      </c>
      <c r="FG26" s="259" t="str">
        <f t="shared" si="12"/>
        <v>已提交</v>
      </c>
      <c r="FH26" s="259" t="str">
        <f t="shared" si="13"/>
        <v>已提交</v>
      </c>
      <c r="FI26" s="258" t="str">
        <f t="shared" si="14"/>
        <v>已提交</v>
      </c>
      <c r="FJ26" s="260" t="str">
        <f t="shared" si="15"/>
        <v>已提交</v>
      </c>
      <c r="FK26" s="259" t="str">
        <f t="shared" si="16"/>
        <v>已提交</v>
      </c>
      <c r="FL26" s="259" t="str">
        <f t="shared" si="17"/>
        <v>已提交</v>
      </c>
      <c r="FM26" s="259" t="str">
        <f t="shared" si="18"/>
        <v>已提交</v>
      </c>
      <c r="FN26" s="259"/>
      <c r="FO26" s="259"/>
      <c r="FP26" s="259"/>
      <c r="FQ26" s="259"/>
      <c r="FR26" s="259"/>
      <c r="FS26" s="259"/>
      <c r="FT26" s="259"/>
      <c r="FU26" s="259"/>
      <c r="FV26" s="259" t="str">
        <f t="shared" si="19"/>
        <v/>
      </c>
      <c r="FW26" s="259" t="str">
        <f t="shared" si="20"/>
        <v/>
      </c>
      <c r="FX26" s="259" t="str">
        <f t="shared" si="21"/>
        <v/>
      </c>
      <c r="FY26" s="259"/>
      <c r="FZ26" s="259"/>
      <c r="GA26" s="259"/>
      <c r="GB26" s="259"/>
      <c r="GC26" s="259"/>
      <c r="GD26" s="259"/>
      <c r="GE26" s="259"/>
      <c r="GF26" s="259"/>
      <c r="GG26" s="259"/>
      <c r="GH26" s="259"/>
      <c r="GI26" s="259"/>
      <c r="GJ26" s="259"/>
      <c r="GK26" s="259"/>
      <c r="GL26" s="259"/>
      <c r="GM26" s="259"/>
      <c r="GN26" s="259"/>
      <c r="GO26" s="259" t="s">
        <v>263</v>
      </c>
      <c r="GP26" s="259"/>
      <c r="GQ26" s="259"/>
      <c r="GR26" s="259"/>
      <c r="GS26" s="259"/>
    </row>
    <row r="27" spans="1:201" s="271" customFormat="1" ht="79.5" customHeight="1">
      <c r="A27" s="287" t="str">
        <f t="shared" si="23"/>
        <v>114學年度第二學期</v>
      </c>
      <c r="B27" s="238">
        <f>'步驟1. 先填【114-1申請總表】第8列之B欄至CN欄'!B27</f>
        <v>0</v>
      </c>
      <c r="C27" s="238">
        <f>'步驟1. 先填【114-1申請總表】第8列之B欄至CN欄'!C27</f>
        <v>0</v>
      </c>
      <c r="D27" s="238" t="str">
        <f>'步驟1. 先填【114-1申請總表】第8列之B欄至CN欄'!D27</f>
        <v>20</v>
      </c>
      <c r="E27" s="238">
        <f>'步驟1. 先填【114-1申請總表】第8列之B欄至CN欄'!E27</f>
        <v>0</v>
      </c>
      <c r="F27" s="238">
        <f>'步驟1. 先填【114-1申請總表】第8列之B欄至CN欄'!F27</f>
        <v>0</v>
      </c>
      <c r="G27" s="238">
        <f>'步驟1. 先填【114-1申請總表】第8列之B欄至CN欄'!G27</f>
        <v>0</v>
      </c>
      <c r="H27" s="238">
        <f>'步驟1. 先填【114-1申請總表】第8列之B欄至CN欄'!H27</f>
        <v>0</v>
      </c>
      <c r="I27" s="238">
        <f>'步驟1. 先填【114-1申請總表】第8列之B欄至CN欄'!I27</f>
        <v>0</v>
      </c>
      <c r="J27" s="238">
        <f>'步驟1. 先填【114-1申請總表】第8列之B欄至CN欄'!J27</f>
        <v>0</v>
      </c>
      <c r="K27" s="238">
        <f>'步驟1. 先填【114-1申請總表】第8列之B欄至CN欄'!K27</f>
        <v>0</v>
      </c>
      <c r="L27" s="238">
        <f>'步驟1. 先填【114-1申請總表】第8列之B欄至CN欄'!L27</f>
        <v>0</v>
      </c>
      <c r="M27" s="238">
        <f>'步驟1. 先填【114-1申請總表】第8列之B欄至CN欄'!M27</f>
        <v>0</v>
      </c>
      <c r="N27" s="238">
        <f>'步驟1. 先填【114-1申請總表】第8列之B欄至CN欄'!N27</f>
        <v>0</v>
      </c>
      <c r="O27" s="238" t="str">
        <f>'步驟1. 先填【114-1申請總表】第8列之B欄至CN欄'!O27</f>
        <v>XX縣XX鄉XX村XX鄰XX路XX號XX樓</v>
      </c>
      <c r="P27" s="238" t="str">
        <f>'步驟1. 先填【114-1申請總表】第8列之B欄至CN欄'!P27</f>
        <v>1.助學獎學金</v>
      </c>
      <c r="Q27" s="238">
        <f>'步驟1. 先填【114-1申請總表】第8列之B欄至CN欄'!Q27</f>
        <v>0</v>
      </c>
      <c r="R27" s="238">
        <f>'步驟1. 先填【114-1申請總表】第8列之B欄至CN欄'!R27</f>
        <v>0</v>
      </c>
      <c r="S27" s="238">
        <f>'步驟1. 先填【114-1申請總表】第8列之B欄至CN欄'!S27</f>
        <v>0</v>
      </c>
      <c r="T27" s="238">
        <f>'步驟1. 先填【114-1申請總表】第8列之B欄至CN欄'!T27</f>
        <v>0</v>
      </c>
      <c r="U27" s="238">
        <f>'步驟1. 先填【114-1申請總表】第8列之B欄至CN欄'!U27</f>
        <v>0</v>
      </c>
      <c r="V27" s="238">
        <f>'步驟1. 先填【114-1申請總表】第8列之B欄至CN欄'!V27</f>
        <v>0</v>
      </c>
      <c r="W27" s="238">
        <f>'步驟1. 先填【114-1申請總表】第8列之B欄至CN欄'!W27</f>
        <v>0</v>
      </c>
      <c r="X27" s="238">
        <f>'步驟1. 先填【114-1申請總表】第8列之B欄至CN欄'!X27</f>
        <v>0</v>
      </c>
      <c r="Y27" s="238">
        <f>'步驟1. 先填【114-1申請總表】第8列之B欄至CN欄'!Y27</f>
        <v>0</v>
      </c>
      <c r="Z27" s="238">
        <f>'步驟1. 先填【114-1申請總表】第8列之B欄至CN欄'!Z27</f>
        <v>0</v>
      </c>
      <c r="AA27" s="238">
        <f>'步驟1. 先填【114-1申請總表】第8列之B欄至CN欄'!AA27</f>
        <v>0</v>
      </c>
      <c r="AB27" s="238">
        <f>'步驟1. 先填【114-1申請總表】第8列之B欄至CN欄'!AB27</f>
        <v>0</v>
      </c>
      <c r="AC27" s="238">
        <f>'步驟1. 先填【114-1申請總表】第8列之B欄至CN欄'!AC27</f>
        <v>0</v>
      </c>
      <c r="AD27" s="238">
        <f>'步驟1. 先填【114-1申請總表】第8列之B欄至CN欄'!AD27</f>
        <v>0</v>
      </c>
      <c r="AE27" s="238">
        <f>'步驟1. 先填【114-1申請總表】第8列之B欄至CN欄'!AE27</f>
        <v>0</v>
      </c>
      <c r="AF27" s="238">
        <f>'步驟1. 先填【114-1申請總表】第8列之B欄至CN欄'!AF27</f>
        <v>0</v>
      </c>
      <c r="AG27" s="238">
        <f>'步驟1. 先填【114-1申請總表】第8列之B欄至CN欄'!AG27</f>
        <v>0</v>
      </c>
      <c r="AH27" s="238">
        <f>'步驟1. 先填【114-1申請總表】第8列之B欄至CN欄'!AH27</f>
        <v>0</v>
      </c>
      <c r="AI27" s="238">
        <f>'步驟1. 先填【114-1申請總表】第8列之B欄至CN欄'!AI27</f>
        <v>0</v>
      </c>
      <c r="AJ27" s="238">
        <f>'步驟1. 先填【114-1申請總表】第8列之B欄至CN欄'!AJ27</f>
        <v>0</v>
      </c>
      <c r="AK27" s="238">
        <f>'步驟1. 先填【114-1申請總表】第8列之B欄至CN欄'!AK27</f>
        <v>0</v>
      </c>
      <c r="AL27" s="238">
        <f>'步驟1. 先填【114-1申請總表】第8列之B欄至CN欄'!AL27</f>
        <v>0</v>
      </c>
      <c r="AM27" s="238">
        <f>'步驟1. 先填【114-1申請總表】第8列之B欄至CN欄'!AM27</f>
        <v>0</v>
      </c>
      <c r="AN27" s="238">
        <f>'步驟1. 先填【114-1申請總表】第8列之B欄至CN欄'!AN27</f>
        <v>0</v>
      </c>
      <c r="AO27" s="238">
        <f>'步驟1. 先填【114-1申請總表】第8列之B欄至CN欄'!AO27</f>
        <v>0</v>
      </c>
      <c r="AP27" s="238">
        <f>'步驟1. 先填【114-1申請總表】第8列之B欄至CN欄'!AP27</f>
        <v>0</v>
      </c>
      <c r="AQ27" s="238">
        <f>'步驟1. 先填【114-1申請總表】第8列之B欄至CN欄'!AQ27</f>
        <v>0</v>
      </c>
      <c r="AR27" s="238">
        <f>'步驟1. 先填【114-1申請總表】第8列之B欄至CN欄'!AR27</f>
        <v>0</v>
      </c>
      <c r="AS27" s="238">
        <f>'步驟1. 先填【114-1申請總表】第8列之B欄至CN欄'!AS27</f>
        <v>0</v>
      </c>
      <c r="AT27" s="238">
        <f>'步驟1. 先填【114-1申請總表】第8列之B欄至CN欄'!AT27</f>
        <v>0</v>
      </c>
      <c r="AU27" s="238">
        <f>'步驟1. 先填【114-1申請總表】第8列之B欄至CN欄'!AU27</f>
        <v>0</v>
      </c>
      <c r="AV27" s="238">
        <f>'步驟1. 先填【114-1申請總表】第8列之B欄至CN欄'!AV27</f>
        <v>0</v>
      </c>
      <c r="AW27" s="238">
        <f>'步驟1. 先填【114-1申請總表】第8列之B欄至CN欄'!AW27</f>
        <v>0</v>
      </c>
      <c r="AX27" s="238">
        <f>'步驟1. 先填【114-1申請總表】第8列之B欄至CN欄'!AX27</f>
        <v>0</v>
      </c>
      <c r="AY27" s="238">
        <f>'步驟1. 先填【114-1申請總表】第8列之B欄至CN欄'!AY27</f>
        <v>0</v>
      </c>
      <c r="AZ27" s="238">
        <f>'步驟1. 先填【114-1申請總表】第8列之B欄至CN欄'!AZ27</f>
        <v>0</v>
      </c>
      <c r="BA27" s="238">
        <f>'步驟1. 先填【114-1申請總表】第8列之B欄至CN欄'!BA27</f>
        <v>0</v>
      </c>
      <c r="BB27" s="238">
        <f>'步驟1. 先填【114-1申請總表】第8列之B欄至CN欄'!BB27</f>
        <v>0</v>
      </c>
      <c r="BC27" s="238">
        <f>'步驟1. 先填【114-1申請總表】第8列之B欄至CN欄'!BC27</f>
        <v>0</v>
      </c>
      <c r="BD27" s="238">
        <f>'步驟1. 先填【114-1申請總表】第8列之B欄至CN欄'!BD27</f>
        <v>0</v>
      </c>
      <c r="BE27" s="238">
        <f>'步驟1. 先填【114-1申請總表】第8列之B欄至CN欄'!BE27</f>
        <v>0</v>
      </c>
      <c r="BF27" s="238">
        <f>'步驟1. 先填【114-1申請總表】第8列之B欄至CN欄'!BF27</f>
        <v>0</v>
      </c>
      <c r="BG27" s="238">
        <f>'步驟1. 先填【114-1申請總表】第8列之B欄至CN欄'!BG27</f>
        <v>0</v>
      </c>
      <c r="BH27" s="238">
        <f>'步驟1. 先填【114-1申請總表】第8列之B欄至CN欄'!BH27</f>
        <v>0</v>
      </c>
      <c r="BI27" s="238">
        <f>'步驟1. 先填【114-1申請總表】第8列之B欄至CN欄'!BI27</f>
        <v>0</v>
      </c>
      <c r="BJ27" s="238">
        <f>'步驟1. 先填【114-1申請總表】第8列之B欄至CN欄'!BJ27</f>
        <v>0</v>
      </c>
      <c r="BK27" s="238">
        <f>'步驟1. 先填【114-1申請總表】第8列之B欄至CN欄'!BK27</f>
        <v>0</v>
      </c>
      <c r="BL27" s="238">
        <f>'步驟1. 先填【114-1申請總表】第8列之B欄至CN欄'!BL27</f>
        <v>0</v>
      </c>
      <c r="BM27" s="238">
        <f>'步驟1. 先填【114-1申請總表】第8列之B欄至CN欄'!BM27</f>
        <v>0</v>
      </c>
      <c r="BN27" s="238">
        <f>'步驟1. 先填【114-1申請總表】第8列之B欄至CN欄'!BN27</f>
        <v>0</v>
      </c>
      <c r="BO27" s="238">
        <f>'步驟1. 先填【114-1申請總表】第8列之B欄至CN欄'!BO27</f>
        <v>0</v>
      </c>
      <c r="BP27" s="238">
        <f>'步驟1. 先填【114-1申請總表】第8列之B欄至CN欄'!BP27</f>
        <v>0</v>
      </c>
      <c r="BQ27" s="238">
        <f>'步驟1. 先填【114-1申請總表】第8列之B欄至CN欄'!BQ27</f>
        <v>0</v>
      </c>
      <c r="BR27" s="238">
        <f>'步驟1. 先填【114-1申請總表】第8列之B欄至CN欄'!BR27</f>
        <v>0</v>
      </c>
      <c r="BS27" s="238">
        <f>'步驟1. 先填【114-1申請總表】第8列之B欄至CN欄'!BS27</f>
        <v>0</v>
      </c>
      <c r="BT27" s="238">
        <f>'步驟1. 先填【114-1申請總表】第8列之B欄至CN欄'!BT27</f>
        <v>0</v>
      </c>
      <c r="BU27" s="238">
        <f>'步驟1. 先填【114-1申請總表】第8列之B欄至CN欄'!BU27</f>
        <v>0</v>
      </c>
      <c r="BV27" s="238">
        <f>'步驟1. 先填【114-1申請總表】第8列之B欄至CN欄'!BV27</f>
        <v>0</v>
      </c>
      <c r="BW27" s="238" t="str">
        <f>'步驟1. 先填【114-1申請總表】第8列之B欄至CN欄'!BW27</f>
        <v xml:space="preserve">學科:
</v>
      </c>
      <c r="BX27" s="238" t="str">
        <f>'步驟1. 先填【114-1申請總表】第8列之B欄至CN欄'!BX27</f>
        <v xml:space="preserve">題型:
</v>
      </c>
      <c r="BY27" s="238">
        <f>'步驟1. 先填【114-1申請總表】第8列之B欄至CN欄'!BY27</f>
        <v>0</v>
      </c>
      <c r="BZ27" s="238" t="str">
        <f>'步驟1. 先填【114-1申請總表】第8列之B欄至CN欄'!BZ27</f>
        <v xml:space="preserve">學科:
</v>
      </c>
      <c r="CA27" s="238" t="str">
        <f>'步驟1. 先填【114-1申請總表】第8列之B欄至CN欄'!CA27</f>
        <v xml:space="preserve">題型:
</v>
      </c>
      <c r="CB27" s="238">
        <f>'步驟1. 先填【114-1申請總表】第8列之B欄至CN欄'!CB27</f>
        <v>0</v>
      </c>
      <c r="CC27" s="238" t="str">
        <f>'步驟1. 先填【114-1申請總表】第8列之B欄至CN欄'!CC27</f>
        <v>有無參加:</v>
      </c>
      <c r="CD27" s="238" t="str">
        <f>'步驟1. 先填【114-1申請總表】第8列之B欄至CN欄'!CD27</f>
        <v xml:space="preserve">社團或活動:
</v>
      </c>
      <c r="CE27" s="238">
        <f>'步驟1. 先填【114-1申請總表】第8列之B欄至CN欄'!CE27</f>
        <v>0</v>
      </c>
      <c r="CF27" s="238">
        <f>'步驟1. 先填【114-1申請總表】第8列之B欄至CN欄'!CF27</f>
        <v>0</v>
      </c>
      <c r="CG27" s="238">
        <f>'步驟1. 先填【114-1申請總表】第8列之B欄至CN欄'!CG27</f>
        <v>0</v>
      </c>
      <c r="CH27" s="238" t="str">
        <f>'步驟1. 先填【114-1申請總表】第8列之B欄至CN欄'!CH27</f>
        <v xml:space="preserve">無達到學習目標之原因:
</v>
      </c>
      <c r="CI27" s="238" t="str">
        <f>'步驟1. 先填【114-1申請總表】第8列之B欄至CN欄'!CI27</f>
        <v xml:space="preserve">改善方法:
</v>
      </c>
      <c r="CJ27" s="238" t="str">
        <f>'步驟1. 先填【114-1申請總表】第8列之B欄至CN欄'!CJ27</f>
        <v xml:space="preserve">最喜歡的課後休閒活動:
</v>
      </c>
      <c r="CK27" s="238" t="str">
        <f>'步驟1. 先填【114-1申請總表】第8列之B欄至CN欄'!CK27</f>
        <v xml:space="preserve">收穫:
</v>
      </c>
      <c r="CL27" s="238">
        <f>'步驟1. 先填【114-1申請總表】第8列之B欄至CN欄'!CL27</f>
        <v>0</v>
      </c>
      <c r="CM27" s="238">
        <f>'步驟1. 先填【114-1申請總表】第8列之B欄至CN欄'!CM27</f>
        <v>0</v>
      </c>
      <c r="CN27" s="238">
        <f>'步驟1. 先填【114-1申請總表】第8列之B欄至CN欄'!CN27</f>
        <v>0</v>
      </c>
      <c r="CO27" s="244">
        <f>'步驟1. 先填【114-1申請總表】第8列之B欄至CN欄'!CO27</f>
        <v>0</v>
      </c>
      <c r="CP27" s="244" t="str">
        <f>'步驟1. 先填【114-1申請總表】第8列之B欄至CN欄'!CP27</f>
        <v>7000021</v>
      </c>
      <c r="CQ27" s="244" t="str">
        <f>'步驟1. 先填【114-1申請總表】第8列之B欄至CN欄'!CQ27</f>
        <v/>
      </c>
      <c r="CR27" s="244" t="str">
        <f>'步驟1. 先填【114-1申請總表】第8列之B欄至CN欄'!CR27</f>
        <v/>
      </c>
      <c r="CS27" s="244">
        <f>'步驟1. 先填【114-1申請總表】第8列之B欄至CN欄'!CS27</f>
        <v>0</v>
      </c>
      <c r="CT27" s="244" t="str">
        <f>'步驟1. 先填【114-1申請總表】第8列之B欄至CN欄'!CT27</f>
        <v/>
      </c>
      <c r="CU27" s="244" t="str">
        <f>'步驟1. 先填【114-1申請總表】第8列之B欄至CN欄'!CU27</f>
        <v/>
      </c>
      <c r="CV27" s="244" t="str">
        <f>'步驟1. 先填【114-1申請總表】第8列之B欄至CN欄'!CV27</f>
        <v/>
      </c>
      <c r="CW27" s="244" t="str">
        <f>'步驟1. 先填【114-1申請總表】第8列之B欄至CN欄'!CW27</f>
        <v/>
      </c>
      <c r="CX27" s="244" t="str">
        <f>'步驟1. 先填【114-1申請總表】第8列之B欄至CN欄'!CX27</f>
        <v/>
      </c>
      <c r="CY27" s="244" t="str">
        <f>'步驟1. 先填【114-1申請總表】第8列之B欄至CN欄'!CY27</f>
        <v/>
      </c>
      <c r="CZ27" s="244" t="str">
        <f>'步驟1. 先填【114-1申請總表】第8列之B欄至CN欄'!CZ27</f>
        <v/>
      </c>
      <c r="DA27" s="244">
        <f>'步驟1. 先填【114-1申請總表】第8列之B欄至CN欄'!DA27</f>
        <v>0</v>
      </c>
      <c r="DB27" s="244">
        <f>'步驟1. 先填【114-1申請總表】第8列之B欄至CN欄'!DB27</f>
        <v>0</v>
      </c>
      <c r="DC27" s="244">
        <f>'步驟1. 先填【114-1申請總表】第8列之B欄至CN欄'!DC27</f>
        <v>0</v>
      </c>
      <c r="DD27" s="244">
        <f>'步驟1. 先填【114-1申請總表】第8列之B欄至CN欄'!DD27</f>
        <v>0</v>
      </c>
      <c r="DE27" s="244">
        <f>'步驟1. 先填【114-1申請總表】第8列之B欄至CN欄'!DE27</f>
        <v>0</v>
      </c>
      <c r="DF27" s="244">
        <f>'步驟1. 先填【114-1申請總表】第8列之B欄至CN欄'!DF27</f>
        <v>1</v>
      </c>
      <c r="DG27" s="244">
        <f>'步驟1. 先填【114-1申請總表】第8列之B欄至CN欄'!DG27</f>
        <v>0</v>
      </c>
      <c r="DH27" s="244">
        <f>'步驟1. 先填【114-1申請總表】第8列之B欄至CN欄'!DH27</f>
        <v>0</v>
      </c>
      <c r="DI27" s="244">
        <f>'步驟1. 先填【114-1申請總表】第8列之B欄至CN欄'!DI27</f>
        <v>0</v>
      </c>
      <c r="DJ27" s="244">
        <f>'步驟1. 先填【114-1申請總表】第8列之B欄至CN欄'!DJ27</f>
        <v>0</v>
      </c>
      <c r="DK27" s="244">
        <f>'步驟1. 先填【114-1申請總表】第8列之B欄至CN欄'!DK27</f>
        <v>0</v>
      </c>
      <c r="DL27" s="244">
        <f>'步驟1. 先填【114-1申請總表】第8列之B欄至CN欄'!DL27</f>
        <v>0</v>
      </c>
      <c r="DM27" s="244">
        <f>'步驟1. 先填【114-1申請總表】第8列之B欄至CN欄'!DM27</f>
        <v>0</v>
      </c>
      <c r="DN27" s="244">
        <f>'步驟1. 先填【114-1申請總表】第8列之B欄至CN欄'!DN27</f>
        <v>0</v>
      </c>
      <c r="DO27" s="267" t="str">
        <f t="shared" si="0"/>
        <v>身份別輸入錯誤</v>
      </c>
      <c r="DP27" s="267" t="str">
        <f t="shared" si="1"/>
        <v>身份別輸入錯誤</v>
      </c>
      <c r="DQ27" s="267" t="str">
        <f t="shared" si="2"/>
        <v>身份別輸入錯誤</v>
      </c>
      <c r="DR27" s="268">
        <v>0</v>
      </c>
      <c r="DS27" s="268"/>
      <c r="DT27" s="268"/>
      <c r="DU27" s="268"/>
      <c r="DV27" s="268"/>
      <c r="DW27" s="268"/>
      <c r="DX27" s="268"/>
      <c r="DY27" s="268"/>
      <c r="DZ27" s="268"/>
      <c r="EA27" s="268"/>
      <c r="EB27" s="268">
        <f t="shared" si="22"/>
        <v>0</v>
      </c>
      <c r="EC27" s="268"/>
      <c r="ED27" s="268"/>
      <c r="EE27" s="268"/>
      <c r="EF27" s="268"/>
      <c r="EG27" s="268"/>
      <c r="EH27" s="268"/>
      <c r="EI27" s="268"/>
      <c r="EJ27" s="268"/>
      <c r="EK27" s="268"/>
      <c r="EL27" s="268"/>
      <c r="EM27" s="268"/>
      <c r="EN27" s="268"/>
      <c r="EO27" s="268"/>
      <c r="EP27" s="268"/>
      <c r="EQ27" s="268"/>
      <c r="ER27" s="268"/>
      <c r="ES27" s="268"/>
      <c r="ET27" s="268"/>
      <c r="EU27" s="259"/>
      <c r="EV27" s="259"/>
      <c r="EW27" s="259"/>
      <c r="EX27" s="258" t="str">
        <f t="shared" si="3"/>
        <v>已提交</v>
      </c>
      <c r="EY27" s="258" t="str">
        <f t="shared" si="4"/>
        <v>已提交</v>
      </c>
      <c r="EZ27" s="258" t="str">
        <f t="shared" si="5"/>
        <v>已提交</v>
      </c>
      <c r="FA27" s="259" t="str">
        <f t="shared" si="6"/>
        <v>已提交</v>
      </c>
      <c r="FB27" s="259" t="str">
        <f t="shared" si="7"/>
        <v>已提交</v>
      </c>
      <c r="FC27" s="259" t="str">
        <f t="shared" si="8"/>
        <v>已提交</v>
      </c>
      <c r="FD27" s="259" t="str">
        <f t="shared" si="9"/>
        <v>已提交</v>
      </c>
      <c r="FE27" s="259" t="str">
        <f t="shared" si="10"/>
        <v>已提交</v>
      </c>
      <c r="FF27" s="259" t="str">
        <f t="shared" si="11"/>
        <v>已提交</v>
      </c>
      <c r="FG27" s="259" t="str">
        <f t="shared" si="12"/>
        <v>已提交</v>
      </c>
      <c r="FH27" s="259" t="str">
        <f t="shared" si="13"/>
        <v>已提交</v>
      </c>
      <c r="FI27" s="258" t="str">
        <f t="shared" si="14"/>
        <v>已提交</v>
      </c>
      <c r="FJ27" s="260" t="str">
        <f t="shared" si="15"/>
        <v>已提交</v>
      </c>
      <c r="FK27" s="259" t="str">
        <f t="shared" si="16"/>
        <v>已提交</v>
      </c>
      <c r="FL27" s="259" t="str">
        <f t="shared" si="17"/>
        <v>已提交</v>
      </c>
      <c r="FM27" s="259" t="str">
        <f t="shared" si="18"/>
        <v>已提交</v>
      </c>
      <c r="FN27" s="259"/>
      <c r="FO27" s="259"/>
      <c r="FP27" s="259"/>
      <c r="FQ27" s="259"/>
      <c r="FR27" s="259"/>
      <c r="FS27" s="259"/>
      <c r="FT27" s="259"/>
      <c r="FU27" s="259"/>
      <c r="FV27" s="259" t="str">
        <f t="shared" si="19"/>
        <v/>
      </c>
      <c r="FW27" s="259" t="str">
        <f t="shared" si="20"/>
        <v/>
      </c>
      <c r="FX27" s="259" t="str">
        <f t="shared" si="21"/>
        <v/>
      </c>
      <c r="FY27" s="259"/>
      <c r="FZ27" s="259"/>
      <c r="GA27" s="259"/>
      <c r="GB27" s="259"/>
      <c r="GC27" s="259"/>
      <c r="GD27" s="259"/>
      <c r="GE27" s="259"/>
      <c r="GF27" s="259"/>
      <c r="GG27" s="259"/>
      <c r="GH27" s="259"/>
      <c r="GI27" s="259"/>
      <c r="GJ27" s="259"/>
      <c r="GK27" s="259"/>
      <c r="GL27" s="259"/>
      <c r="GM27" s="259"/>
      <c r="GN27" s="259"/>
      <c r="GO27" s="259" t="s">
        <v>263</v>
      </c>
      <c r="GP27" s="259"/>
      <c r="GQ27" s="259"/>
      <c r="GR27" s="259"/>
      <c r="GS27" s="259"/>
    </row>
    <row r="28" spans="1:201" s="271" customFormat="1" ht="79.5" customHeight="1">
      <c r="A28" s="287" t="str">
        <f t="shared" si="23"/>
        <v>114學年度第二學期</v>
      </c>
      <c r="B28" s="238">
        <f>'步驟1. 先填【114-1申請總表】第8列之B欄至CN欄'!B28</f>
        <v>0</v>
      </c>
      <c r="C28" s="238">
        <f>'步驟1. 先填【114-1申請總表】第8列之B欄至CN欄'!C28</f>
        <v>0</v>
      </c>
      <c r="D28" s="238" t="str">
        <f>'步驟1. 先填【114-1申請總表】第8列之B欄至CN欄'!D28</f>
        <v>21</v>
      </c>
      <c r="E28" s="238">
        <f>'步驟1. 先填【114-1申請總表】第8列之B欄至CN欄'!E28</f>
        <v>0</v>
      </c>
      <c r="F28" s="238">
        <f>'步驟1. 先填【114-1申請總表】第8列之B欄至CN欄'!F28</f>
        <v>0</v>
      </c>
      <c r="G28" s="238">
        <f>'步驟1. 先填【114-1申請總表】第8列之B欄至CN欄'!G28</f>
        <v>0</v>
      </c>
      <c r="H28" s="238">
        <f>'步驟1. 先填【114-1申請總表】第8列之B欄至CN欄'!H28</f>
        <v>0</v>
      </c>
      <c r="I28" s="238">
        <f>'步驟1. 先填【114-1申請總表】第8列之B欄至CN欄'!I28</f>
        <v>0</v>
      </c>
      <c r="J28" s="238">
        <f>'步驟1. 先填【114-1申請總表】第8列之B欄至CN欄'!J28</f>
        <v>0</v>
      </c>
      <c r="K28" s="238">
        <f>'步驟1. 先填【114-1申請總表】第8列之B欄至CN欄'!K28</f>
        <v>0</v>
      </c>
      <c r="L28" s="238">
        <f>'步驟1. 先填【114-1申請總表】第8列之B欄至CN欄'!L28</f>
        <v>0</v>
      </c>
      <c r="M28" s="238">
        <f>'步驟1. 先填【114-1申請總表】第8列之B欄至CN欄'!M28</f>
        <v>0</v>
      </c>
      <c r="N28" s="238">
        <f>'步驟1. 先填【114-1申請總表】第8列之B欄至CN欄'!N28</f>
        <v>0</v>
      </c>
      <c r="O28" s="238" t="str">
        <f>'步驟1. 先填【114-1申請總表】第8列之B欄至CN欄'!O28</f>
        <v>XX縣XX鄉XX村XX鄰XX路XX號XX樓</v>
      </c>
      <c r="P28" s="238" t="str">
        <f>'步驟1. 先填【114-1申請總表】第8列之B欄至CN欄'!P28</f>
        <v>1.助學獎學金</v>
      </c>
      <c r="Q28" s="238">
        <f>'步驟1. 先填【114-1申請總表】第8列之B欄至CN欄'!Q28</f>
        <v>0</v>
      </c>
      <c r="R28" s="238">
        <f>'步驟1. 先填【114-1申請總表】第8列之B欄至CN欄'!R28</f>
        <v>0</v>
      </c>
      <c r="S28" s="238">
        <f>'步驟1. 先填【114-1申請總表】第8列之B欄至CN欄'!S28</f>
        <v>0</v>
      </c>
      <c r="T28" s="238">
        <f>'步驟1. 先填【114-1申請總表】第8列之B欄至CN欄'!T28</f>
        <v>0</v>
      </c>
      <c r="U28" s="238">
        <f>'步驟1. 先填【114-1申請總表】第8列之B欄至CN欄'!U28</f>
        <v>0</v>
      </c>
      <c r="V28" s="238">
        <f>'步驟1. 先填【114-1申請總表】第8列之B欄至CN欄'!V28</f>
        <v>0</v>
      </c>
      <c r="W28" s="238">
        <f>'步驟1. 先填【114-1申請總表】第8列之B欄至CN欄'!W28</f>
        <v>0</v>
      </c>
      <c r="X28" s="238">
        <f>'步驟1. 先填【114-1申請總表】第8列之B欄至CN欄'!X28</f>
        <v>0</v>
      </c>
      <c r="Y28" s="238">
        <f>'步驟1. 先填【114-1申請總表】第8列之B欄至CN欄'!Y28</f>
        <v>0</v>
      </c>
      <c r="Z28" s="238">
        <f>'步驟1. 先填【114-1申請總表】第8列之B欄至CN欄'!Z28</f>
        <v>0</v>
      </c>
      <c r="AA28" s="238">
        <f>'步驟1. 先填【114-1申請總表】第8列之B欄至CN欄'!AA28</f>
        <v>0</v>
      </c>
      <c r="AB28" s="238">
        <f>'步驟1. 先填【114-1申請總表】第8列之B欄至CN欄'!AB28</f>
        <v>0</v>
      </c>
      <c r="AC28" s="238">
        <f>'步驟1. 先填【114-1申請總表】第8列之B欄至CN欄'!AC28</f>
        <v>0</v>
      </c>
      <c r="AD28" s="238">
        <f>'步驟1. 先填【114-1申請總表】第8列之B欄至CN欄'!AD28</f>
        <v>0</v>
      </c>
      <c r="AE28" s="238">
        <f>'步驟1. 先填【114-1申請總表】第8列之B欄至CN欄'!AE28</f>
        <v>0</v>
      </c>
      <c r="AF28" s="238">
        <f>'步驟1. 先填【114-1申請總表】第8列之B欄至CN欄'!AF28</f>
        <v>0</v>
      </c>
      <c r="AG28" s="238">
        <f>'步驟1. 先填【114-1申請總表】第8列之B欄至CN欄'!AG28</f>
        <v>0</v>
      </c>
      <c r="AH28" s="238">
        <f>'步驟1. 先填【114-1申請總表】第8列之B欄至CN欄'!AH28</f>
        <v>0</v>
      </c>
      <c r="AI28" s="238">
        <f>'步驟1. 先填【114-1申請總表】第8列之B欄至CN欄'!AI28</f>
        <v>0</v>
      </c>
      <c r="AJ28" s="238">
        <f>'步驟1. 先填【114-1申請總表】第8列之B欄至CN欄'!AJ28</f>
        <v>0</v>
      </c>
      <c r="AK28" s="238">
        <f>'步驟1. 先填【114-1申請總表】第8列之B欄至CN欄'!AK28</f>
        <v>0</v>
      </c>
      <c r="AL28" s="238">
        <f>'步驟1. 先填【114-1申請總表】第8列之B欄至CN欄'!AL28</f>
        <v>0</v>
      </c>
      <c r="AM28" s="238">
        <f>'步驟1. 先填【114-1申請總表】第8列之B欄至CN欄'!AM28</f>
        <v>0</v>
      </c>
      <c r="AN28" s="238">
        <f>'步驟1. 先填【114-1申請總表】第8列之B欄至CN欄'!AN28</f>
        <v>0</v>
      </c>
      <c r="AO28" s="238">
        <f>'步驟1. 先填【114-1申請總表】第8列之B欄至CN欄'!AO28</f>
        <v>0</v>
      </c>
      <c r="AP28" s="238">
        <f>'步驟1. 先填【114-1申請總表】第8列之B欄至CN欄'!AP28</f>
        <v>0</v>
      </c>
      <c r="AQ28" s="238">
        <f>'步驟1. 先填【114-1申請總表】第8列之B欄至CN欄'!AQ28</f>
        <v>0</v>
      </c>
      <c r="AR28" s="238">
        <f>'步驟1. 先填【114-1申請總表】第8列之B欄至CN欄'!AR28</f>
        <v>0</v>
      </c>
      <c r="AS28" s="238">
        <f>'步驟1. 先填【114-1申請總表】第8列之B欄至CN欄'!AS28</f>
        <v>0</v>
      </c>
      <c r="AT28" s="238">
        <f>'步驟1. 先填【114-1申請總表】第8列之B欄至CN欄'!AT28</f>
        <v>0</v>
      </c>
      <c r="AU28" s="238">
        <f>'步驟1. 先填【114-1申請總表】第8列之B欄至CN欄'!AU28</f>
        <v>0</v>
      </c>
      <c r="AV28" s="238">
        <f>'步驟1. 先填【114-1申請總表】第8列之B欄至CN欄'!AV28</f>
        <v>0</v>
      </c>
      <c r="AW28" s="238">
        <f>'步驟1. 先填【114-1申請總表】第8列之B欄至CN欄'!AW28</f>
        <v>0</v>
      </c>
      <c r="AX28" s="238">
        <f>'步驟1. 先填【114-1申請總表】第8列之B欄至CN欄'!AX28</f>
        <v>0</v>
      </c>
      <c r="AY28" s="238">
        <f>'步驟1. 先填【114-1申請總表】第8列之B欄至CN欄'!AY28</f>
        <v>0</v>
      </c>
      <c r="AZ28" s="238">
        <f>'步驟1. 先填【114-1申請總表】第8列之B欄至CN欄'!AZ28</f>
        <v>0</v>
      </c>
      <c r="BA28" s="238">
        <f>'步驟1. 先填【114-1申請總表】第8列之B欄至CN欄'!BA28</f>
        <v>0</v>
      </c>
      <c r="BB28" s="238">
        <f>'步驟1. 先填【114-1申請總表】第8列之B欄至CN欄'!BB28</f>
        <v>0</v>
      </c>
      <c r="BC28" s="238">
        <f>'步驟1. 先填【114-1申請總表】第8列之B欄至CN欄'!BC28</f>
        <v>0</v>
      </c>
      <c r="BD28" s="238">
        <f>'步驟1. 先填【114-1申請總表】第8列之B欄至CN欄'!BD28</f>
        <v>0</v>
      </c>
      <c r="BE28" s="238">
        <f>'步驟1. 先填【114-1申請總表】第8列之B欄至CN欄'!BE28</f>
        <v>0</v>
      </c>
      <c r="BF28" s="238">
        <f>'步驟1. 先填【114-1申請總表】第8列之B欄至CN欄'!BF28</f>
        <v>0</v>
      </c>
      <c r="BG28" s="238">
        <f>'步驟1. 先填【114-1申請總表】第8列之B欄至CN欄'!BG28</f>
        <v>0</v>
      </c>
      <c r="BH28" s="238">
        <f>'步驟1. 先填【114-1申請總表】第8列之B欄至CN欄'!BH28</f>
        <v>0</v>
      </c>
      <c r="BI28" s="238">
        <f>'步驟1. 先填【114-1申請總表】第8列之B欄至CN欄'!BI28</f>
        <v>0</v>
      </c>
      <c r="BJ28" s="238">
        <f>'步驟1. 先填【114-1申請總表】第8列之B欄至CN欄'!BJ28</f>
        <v>0</v>
      </c>
      <c r="BK28" s="238">
        <f>'步驟1. 先填【114-1申請總表】第8列之B欄至CN欄'!BK28</f>
        <v>0</v>
      </c>
      <c r="BL28" s="238">
        <f>'步驟1. 先填【114-1申請總表】第8列之B欄至CN欄'!BL28</f>
        <v>0</v>
      </c>
      <c r="BM28" s="238">
        <f>'步驟1. 先填【114-1申請總表】第8列之B欄至CN欄'!BM28</f>
        <v>0</v>
      </c>
      <c r="BN28" s="238">
        <f>'步驟1. 先填【114-1申請總表】第8列之B欄至CN欄'!BN28</f>
        <v>0</v>
      </c>
      <c r="BO28" s="238">
        <f>'步驟1. 先填【114-1申請總表】第8列之B欄至CN欄'!BO28</f>
        <v>0</v>
      </c>
      <c r="BP28" s="238">
        <f>'步驟1. 先填【114-1申請總表】第8列之B欄至CN欄'!BP28</f>
        <v>0</v>
      </c>
      <c r="BQ28" s="238">
        <f>'步驟1. 先填【114-1申請總表】第8列之B欄至CN欄'!BQ28</f>
        <v>0</v>
      </c>
      <c r="BR28" s="238">
        <f>'步驟1. 先填【114-1申請總表】第8列之B欄至CN欄'!BR28</f>
        <v>0</v>
      </c>
      <c r="BS28" s="238">
        <f>'步驟1. 先填【114-1申請總表】第8列之B欄至CN欄'!BS28</f>
        <v>0</v>
      </c>
      <c r="BT28" s="238">
        <f>'步驟1. 先填【114-1申請總表】第8列之B欄至CN欄'!BT28</f>
        <v>0</v>
      </c>
      <c r="BU28" s="238">
        <f>'步驟1. 先填【114-1申請總表】第8列之B欄至CN欄'!BU28</f>
        <v>0</v>
      </c>
      <c r="BV28" s="238">
        <f>'步驟1. 先填【114-1申請總表】第8列之B欄至CN欄'!BV28</f>
        <v>0</v>
      </c>
      <c r="BW28" s="238" t="str">
        <f>'步驟1. 先填【114-1申請總表】第8列之B欄至CN欄'!BW28</f>
        <v xml:space="preserve">學科:
</v>
      </c>
      <c r="BX28" s="238" t="str">
        <f>'步驟1. 先填【114-1申請總表】第8列之B欄至CN欄'!BX28</f>
        <v xml:space="preserve">題型:
</v>
      </c>
      <c r="BY28" s="238">
        <f>'步驟1. 先填【114-1申請總表】第8列之B欄至CN欄'!BY28</f>
        <v>0</v>
      </c>
      <c r="BZ28" s="238" t="str">
        <f>'步驟1. 先填【114-1申請總表】第8列之B欄至CN欄'!BZ28</f>
        <v xml:space="preserve">學科:
</v>
      </c>
      <c r="CA28" s="238" t="str">
        <f>'步驟1. 先填【114-1申請總表】第8列之B欄至CN欄'!CA28</f>
        <v xml:space="preserve">題型:
</v>
      </c>
      <c r="CB28" s="238">
        <f>'步驟1. 先填【114-1申請總表】第8列之B欄至CN欄'!CB28</f>
        <v>0</v>
      </c>
      <c r="CC28" s="238" t="str">
        <f>'步驟1. 先填【114-1申請總表】第8列之B欄至CN欄'!CC28</f>
        <v>有無參加:</v>
      </c>
      <c r="CD28" s="238" t="str">
        <f>'步驟1. 先填【114-1申請總表】第8列之B欄至CN欄'!CD28</f>
        <v xml:space="preserve">社團或活動:
</v>
      </c>
      <c r="CE28" s="238">
        <f>'步驟1. 先填【114-1申請總表】第8列之B欄至CN欄'!CE28</f>
        <v>0</v>
      </c>
      <c r="CF28" s="238">
        <f>'步驟1. 先填【114-1申請總表】第8列之B欄至CN欄'!CF28</f>
        <v>0</v>
      </c>
      <c r="CG28" s="238">
        <f>'步驟1. 先填【114-1申請總表】第8列之B欄至CN欄'!CG28</f>
        <v>0</v>
      </c>
      <c r="CH28" s="238" t="str">
        <f>'步驟1. 先填【114-1申請總表】第8列之B欄至CN欄'!CH28</f>
        <v xml:space="preserve">無達到學習目標之原因:
</v>
      </c>
      <c r="CI28" s="238" t="str">
        <f>'步驟1. 先填【114-1申請總表】第8列之B欄至CN欄'!CI28</f>
        <v xml:space="preserve">改善方法:
</v>
      </c>
      <c r="CJ28" s="238" t="str">
        <f>'步驟1. 先填【114-1申請總表】第8列之B欄至CN欄'!CJ28</f>
        <v xml:space="preserve">最喜歡的課後休閒活動:
</v>
      </c>
      <c r="CK28" s="238" t="str">
        <f>'步驟1. 先填【114-1申請總表】第8列之B欄至CN欄'!CK28</f>
        <v xml:space="preserve">收穫:
</v>
      </c>
      <c r="CL28" s="238">
        <f>'步驟1. 先填【114-1申請總表】第8列之B欄至CN欄'!CL28</f>
        <v>0</v>
      </c>
      <c r="CM28" s="238">
        <f>'步驟1. 先填【114-1申請總表】第8列之B欄至CN欄'!CM28</f>
        <v>0</v>
      </c>
      <c r="CN28" s="238">
        <f>'步驟1. 先填【114-1申請總表】第8列之B欄至CN欄'!CN28</f>
        <v>0</v>
      </c>
      <c r="CO28" s="244">
        <f>'步驟1. 先填【114-1申請總表】第8列之B欄至CN欄'!CO28</f>
        <v>0</v>
      </c>
      <c r="CP28" s="244" t="str">
        <f>'步驟1. 先填【114-1申請總表】第8列之B欄至CN欄'!CP28</f>
        <v>7000021</v>
      </c>
      <c r="CQ28" s="244" t="str">
        <f>'步驟1. 先填【114-1申請總表】第8列之B欄至CN欄'!CQ28</f>
        <v/>
      </c>
      <c r="CR28" s="244" t="str">
        <f>'步驟1. 先填【114-1申請總表】第8列之B欄至CN欄'!CR28</f>
        <v/>
      </c>
      <c r="CS28" s="244">
        <f>'步驟1. 先填【114-1申請總表】第8列之B欄至CN欄'!CS28</f>
        <v>0</v>
      </c>
      <c r="CT28" s="244" t="str">
        <f>'步驟1. 先填【114-1申請總表】第8列之B欄至CN欄'!CT28</f>
        <v/>
      </c>
      <c r="CU28" s="244" t="str">
        <f>'步驟1. 先填【114-1申請總表】第8列之B欄至CN欄'!CU28</f>
        <v/>
      </c>
      <c r="CV28" s="244" t="str">
        <f>'步驟1. 先填【114-1申請總表】第8列之B欄至CN欄'!CV28</f>
        <v/>
      </c>
      <c r="CW28" s="244" t="str">
        <f>'步驟1. 先填【114-1申請總表】第8列之B欄至CN欄'!CW28</f>
        <v/>
      </c>
      <c r="CX28" s="244" t="str">
        <f>'步驟1. 先填【114-1申請總表】第8列之B欄至CN欄'!CX28</f>
        <v/>
      </c>
      <c r="CY28" s="244" t="str">
        <f>'步驟1. 先填【114-1申請總表】第8列之B欄至CN欄'!CY28</f>
        <v/>
      </c>
      <c r="CZ28" s="244" t="str">
        <f>'步驟1. 先填【114-1申請總表】第8列之B欄至CN欄'!CZ28</f>
        <v/>
      </c>
      <c r="DA28" s="244">
        <f>'步驟1. 先填【114-1申請總表】第8列之B欄至CN欄'!DA28</f>
        <v>0</v>
      </c>
      <c r="DB28" s="244">
        <f>'步驟1. 先填【114-1申請總表】第8列之B欄至CN欄'!DB28</f>
        <v>0</v>
      </c>
      <c r="DC28" s="244">
        <f>'步驟1. 先填【114-1申請總表】第8列之B欄至CN欄'!DC28</f>
        <v>0</v>
      </c>
      <c r="DD28" s="244">
        <f>'步驟1. 先填【114-1申請總表】第8列之B欄至CN欄'!DD28</f>
        <v>0</v>
      </c>
      <c r="DE28" s="244">
        <f>'步驟1. 先填【114-1申請總表】第8列之B欄至CN欄'!DE28</f>
        <v>0</v>
      </c>
      <c r="DF28" s="244">
        <f>'步驟1. 先填【114-1申請總表】第8列之B欄至CN欄'!DF28</f>
        <v>1</v>
      </c>
      <c r="DG28" s="244">
        <f>'步驟1. 先填【114-1申請總表】第8列之B欄至CN欄'!DG28</f>
        <v>0</v>
      </c>
      <c r="DH28" s="244">
        <f>'步驟1. 先填【114-1申請總表】第8列之B欄至CN欄'!DH28</f>
        <v>0</v>
      </c>
      <c r="DI28" s="244">
        <f>'步驟1. 先填【114-1申請總表】第8列之B欄至CN欄'!DI28</f>
        <v>0</v>
      </c>
      <c r="DJ28" s="244">
        <f>'步驟1. 先填【114-1申請總表】第8列之B欄至CN欄'!DJ28</f>
        <v>0</v>
      </c>
      <c r="DK28" s="244">
        <f>'步驟1. 先填【114-1申請總表】第8列之B欄至CN欄'!DK28</f>
        <v>0</v>
      </c>
      <c r="DL28" s="244">
        <f>'步驟1. 先填【114-1申請總表】第8列之B欄至CN欄'!DL28</f>
        <v>0</v>
      </c>
      <c r="DM28" s="244">
        <f>'步驟1. 先填【114-1申請總表】第8列之B欄至CN欄'!DM28</f>
        <v>0</v>
      </c>
      <c r="DN28" s="244">
        <f>'步驟1. 先填【114-1申請總表】第8列之B欄至CN欄'!DN28</f>
        <v>0</v>
      </c>
      <c r="DO28" s="267" t="str">
        <f t="shared" si="0"/>
        <v>身份別輸入錯誤</v>
      </c>
      <c r="DP28" s="267" t="str">
        <f t="shared" si="1"/>
        <v>身份別輸入錯誤</v>
      </c>
      <c r="DQ28" s="267" t="str">
        <f t="shared" si="2"/>
        <v>身份別輸入錯誤</v>
      </c>
      <c r="DR28" s="268">
        <v>0</v>
      </c>
      <c r="DS28" s="268"/>
      <c r="DT28" s="268"/>
      <c r="DU28" s="268"/>
      <c r="DV28" s="268"/>
      <c r="DW28" s="268"/>
      <c r="DX28" s="268"/>
      <c r="DY28" s="268"/>
      <c r="DZ28" s="268"/>
      <c r="EA28" s="268"/>
      <c r="EB28" s="268">
        <f t="shared" si="22"/>
        <v>0</v>
      </c>
      <c r="EC28" s="268"/>
      <c r="ED28" s="268"/>
      <c r="EE28" s="268"/>
      <c r="EF28" s="268"/>
      <c r="EG28" s="268"/>
      <c r="EH28" s="268"/>
      <c r="EI28" s="268"/>
      <c r="EJ28" s="268"/>
      <c r="EK28" s="268"/>
      <c r="EL28" s="268"/>
      <c r="EM28" s="268"/>
      <c r="EN28" s="268"/>
      <c r="EO28" s="268"/>
      <c r="EP28" s="268"/>
      <c r="EQ28" s="268"/>
      <c r="ER28" s="268"/>
      <c r="ES28" s="268"/>
      <c r="ET28" s="268"/>
      <c r="EU28" s="259"/>
      <c r="EV28" s="259"/>
      <c r="EW28" s="259"/>
      <c r="EX28" s="258" t="str">
        <f t="shared" si="3"/>
        <v>已提交</v>
      </c>
      <c r="EY28" s="258" t="str">
        <f t="shared" si="4"/>
        <v>已提交</v>
      </c>
      <c r="EZ28" s="258" t="str">
        <f t="shared" si="5"/>
        <v>已提交</v>
      </c>
      <c r="FA28" s="259" t="str">
        <f t="shared" si="6"/>
        <v>已提交</v>
      </c>
      <c r="FB28" s="259" t="str">
        <f t="shared" si="7"/>
        <v>已提交</v>
      </c>
      <c r="FC28" s="259" t="str">
        <f t="shared" si="8"/>
        <v>已提交</v>
      </c>
      <c r="FD28" s="259" t="str">
        <f t="shared" si="9"/>
        <v>已提交</v>
      </c>
      <c r="FE28" s="259" t="str">
        <f t="shared" si="10"/>
        <v>已提交</v>
      </c>
      <c r="FF28" s="259" t="str">
        <f t="shared" si="11"/>
        <v>已提交</v>
      </c>
      <c r="FG28" s="259" t="str">
        <f t="shared" si="12"/>
        <v>已提交</v>
      </c>
      <c r="FH28" s="259" t="str">
        <f t="shared" si="13"/>
        <v>已提交</v>
      </c>
      <c r="FI28" s="258" t="str">
        <f t="shared" si="14"/>
        <v>已提交</v>
      </c>
      <c r="FJ28" s="260" t="str">
        <f t="shared" si="15"/>
        <v>已提交</v>
      </c>
      <c r="FK28" s="259" t="str">
        <f t="shared" si="16"/>
        <v>已提交</v>
      </c>
      <c r="FL28" s="259" t="str">
        <f t="shared" si="17"/>
        <v>已提交</v>
      </c>
      <c r="FM28" s="259" t="str">
        <f t="shared" si="18"/>
        <v>已提交</v>
      </c>
      <c r="FN28" s="259"/>
      <c r="FO28" s="259"/>
      <c r="FP28" s="259"/>
      <c r="FQ28" s="259"/>
      <c r="FR28" s="259"/>
      <c r="FS28" s="259"/>
      <c r="FT28" s="259"/>
      <c r="FU28" s="259"/>
      <c r="FV28" s="259" t="str">
        <f t="shared" si="19"/>
        <v/>
      </c>
      <c r="FW28" s="259" t="str">
        <f t="shared" si="20"/>
        <v/>
      </c>
      <c r="FX28" s="259" t="str">
        <f t="shared" si="21"/>
        <v/>
      </c>
      <c r="FY28" s="259"/>
      <c r="FZ28" s="259"/>
      <c r="GA28" s="259"/>
      <c r="GB28" s="259"/>
      <c r="GC28" s="259"/>
      <c r="GD28" s="259"/>
      <c r="GE28" s="259"/>
      <c r="GF28" s="259"/>
      <c r="GG28" s="259"/>
      <c r="GH28" s="259"/>
      <c r="GI28" s="259"/>
      <c r="GJ28" s="259"/>
      <c r="GK28" s="259"/>
      <c r="GL28" s="259"/>
      <c r="GM28" s="259"/>
      <c r="GN28" s="259"/>
      <c r="GO28" s="259" t="s">
        <v>263</v>
      </c>
      <c r="GP28" s="259"/>
      <c r="GQ28" s="259"/>
      <c r="GR28" s="259"/>
      <c r="GS28" s="259"/>
    </row>
    <row r="29" spans="1:201" s="271" customFormat="1" ht="79.5" customHeight="1">
      <c r="A29" s="287" t="str">
        <f t="shared" si="23"/>
        <v>114學年度第二學期</v>
      </c>
      <c r="B29" s="238">
        <f>'步驟1. 先填【114-1申請總表】第8列之B欄至CN欄'!B29</f>
        <v>0</v>
      </c>
      <c r="C29" s="238">
        <f>'步驟1. 先填【114-1申請總表】第8列之B欄至CN欄'!C29</f>
        <v>0</v>
      </c>
      <c r="D29" s="238" t="str">
        <f>'步驟1. 先填【114-1申請總表】第8列之B欄至CN欄'!D29</f>
        <v>22</v>
      </c>
      <c r="E29" s="238">
        <f>'步驟1. 先填【114-1申請總表】第8列之B欄至CN欄'!E29</f>
        <v>0</v>
      </c>
      <c r="F29" s="238">
        <f>'步驟1. 先填【114-1申請總表】第8列之B欄至CN欄'!F29</f>
        <v>0</v>
      </c>
      <c r="G29" s="238">
        <f>'步驟1. 先填【114-1申請總表】第8列之B欄至CN欄'!G29</f>
        <v>0</v>
      </c>
      <c r="H29" s="238">
        <f>'步驟1. 先填【114-1申請總表】第8列之B欄至CN欄'!H29</f>
        <v>0</v>
      </c>
      <c r="I29" s="238">
        <f>'步驟1. 先填【114-1申請總表】第8列之B欄至CN欄'!I29</f>
        <v>0</v>
      </c>
      <c r="J29" s="238">
        <f>'步驟1. 先填【114-1申請總表】第8列之B欄至CN欄'!J29</f>
        <v>0</v>
      </c>
      <c r="K29" s="238">
        <f>'步驟1. 先填【114-1申請總表】第8列之B欄至CN欄'!K29</f>
        <v>0</v>
      </c>
      <c r="L29" s="238">
        <f>'步驟1. 先填【114-1申請總表】第8列之B欄至CN欄'!L29</f>
        <v>0</v>
      </c>
      <c r="M29" s="238">
        <f>'步驟1. 先填【114-1申請總表】第8列之B欄至CN欄'!M29</f>
        <v>0</v>
      </c>
      <c r="N29" s="238">
        <f>'步驟1. 先填【114-1申請總表】第8列之B欄至CN欄'!N29</f>
        <v>0</v>
      </c>
      <c r="O29" s="238" t="str">
        <f>'步驟1. 先填【114-1申請總表】第8列之B欄至CN欄'!O29</f>
        <v>XX縣XX鄉XX村XX鄰XX路XX號XX樓</v>
      </c>
      <c r="P29" s="238" t="str">
        <f>'步驟1. 先填【114-1申請總表】第8列之B欄至CN欄'!P29</f>
        <v>1.助學獎學金</v>
      </c>
      <c r="Q29" s="238">
        <f>'步驟1. 先填【114-1申請總表】第8列之B欄至CN欄'!Q29</f>
        <v>0</v>
      </c>
      <c r="R29" s="238">
        <f>'步驟1. 先填【114-1申請總表】第8列之B欄至CN欄'!R29</f>
        <v>0</v>
      </c>
      <c r="S29" s="238">
        <f>'步驟1. 先填【114-1申請總表】第8列之B欄至CN欄'!S29</f>
        <v>0</v>
      </c>
      <c r="T29" s="238">
        <f>'步驟1. 先填【114-1申請總表】第8列之B欄至CN欄'!T29</f>
        <v>0</v>
      </c>
      <c r="U29" s="238">
        <f>'步驟1. 先填【114-1申請總表】第8列之B欄至CN欄'!U29</f>
        <v>0</v>
      </c>
      <c r="V29" s="238">
        <f>'步驟1. 先填【114-1申請總表】第8列之B欄至CN欄'!V29</f>
        <v>0</v>
      </c>
      <c r="W29" s="238">
        <f>'步驟1. 先填【114-1申請總表】第8列之B欄至CN欄'!W29</f>
        <v>0</v>
      </c>
      <c r="X29" s="238">
        <f>'步驟1. 先填【114-1申請總表】第8列之B欄至CN欄'!X29</f>
        <v>0</v>
      </c>
      <c r="Y29" s="238">
        <f>'步驟1. 先填【114-1申請總表】第8列之B欄至CN欄'!Y29</f>
        <v>0</v>
      </c>
      <c r="Z29" s="238">
        <f>'步驟1. 先填【114-1申請總表】第8列之B欄至CN欄'!Z29</f>
        <v>0</v>
      </c>
      <c r="AA29" s="238">
        <f>'步驟1. 先填【114-1申請總表】第8列之B欄至CN欄'!AA29</f>
        <v>0</v>
      </c>
      <c r="AB29" s="238">
        <f>'步驟1. 先填【114-1申請總表】第8列之B欄至CN欄'!AB29</f>
        <v>0</v>
      </c>
      <c r="AC29" s="238">
        <f>'步驟1. 先填【114-1申請總表】第8列之B欄至CN欄'!AC29</f>
        <v>0</v>
      </c>
      <c r="AD29" s="238">
        <f>'步驟1. 先填【114-1申請總表】第8列之B欄至CN欄'!AD29</f>
        <v>0</v>
      </c>
      <c r="AE29" s="238">
        <f>'步驟1. 先填【114-1申請總表】第8列之B欄至CN欄'!AE29</f>
        <v>0</v>
      </c>
      <c r="AF29" s="238">
        <f>'步驟1. 先填【114-1申請總表】第8列之B欄至CN欄'!AF29</f>
        <v>0</v>
      </c>
      <c r="AG29" s="238">
        <f>'步驟1. 先填【114-1申請總表】第8列之B欄至CN欄'!AG29</f>
        <v>0</v>
      </c>
      <c r="AH29" s="238">
        <f>'步驟1. 先填【114-1申請總表】第8列之B欄至CN欄'!AH29</f>
        <v>0</v>
      </c>
      <c r="AI29" s="238">
        <f>'步驟1. 先填【114-1申請總表】第8列之B欄至CN欄'!AI29</f>
        <v>0</v>
      </c>
      <c r="AJ29" s="238">
        <f>'步驟1. 先填【114-1申請總表】第8列之B欄至CN欄'!AJ29</f>
        <v>0</v>
      </c>
      <c r="AK29" s="238">
        <f>'步驟1. 先填【114-1申請總表】第8列之B欄至CN欄'!AK29</f>
        <v>0</v>
      </c>
      <c r="AL29" s="238">
        <f>'步驟1. 先填【114-1申請總表】第8列之B欄至CN欄'!AL29</f>
        <v>0</v>
      </c>
      <c r="AM29" s="238">
        <f>'步驟1. 先填【114-1申請總表】第8列之B欄至CN欄'!AM29</f>
        <v>0</v>
      </c>
      <c r="AN29" s="238">
        <f>'步驟1. 先填【114-1申請總表】第8列之B欄至CN欄'!AN29</f>
        <v>0</v>
      </c>
      <c r="AO29" s="238">
        <f>'步驟1. 先填【114-1申請總表】第8列之B欄至CN欄'!AO29</f>
        <v>0</v>
      </c>
      <c r="AP29" s="238">
        <f>'步驟1. 先填【114-1申請總表】第8列之B欄至CN欄'!AP29</f>
        <v>0</v>
      </c>
      <c r="AQ29" s="238">
        <f>'步驟1. 先填【114-1申請總表】第8列之B欄至CN欄'!AQ29</f>
        <v>0</v>
      </c>
      <c r="AR29" s="238">
        <f>'步驟1. 先填【114-1申請總表】第8列之B欄至CN欄'!AR29</f>
        <v>0</v>
      </c>
      <c r="AS29" s="238">
        <f>'步驟1. 先填【114-1申請總表】第8列之B欄至CN欄'!AS29</f>
        <v>0</v>
      </c>
      <c r="AT29" s="238">
        <f>'步驟1. 先填【114-1申請總表】第8列之B欄至CN欄'!AT29</f>
        <v>0</v>
      </c>
      <c r="AU29" s="238">
        <f>'步驟1. 先填【114-1申請總表】第8列之B欄至CN欄'!AU29</f>
        <v>0</v>
      </c>
      <c r="AV29" s="238">
        <f>'步驟1. 先填【114-1申請總表】第8列之B欄至CN欄'!AV29</f>
        <v>0</v>
      </c>
      <c r="AW29" s="238">
        <f>'步驟1. 先填【114-1申請總表】第8列之B欄至CN欄'!AW29</f>
        <v>0</v>
      </c>
      <c r="AX29" s="238">
        <f>'步驟1. 先填【114-1申請總表】第8列之B欄至CN欄'!AX29</f>
        <v>0</v>
      </c>
      <c r="AY29" s="238">
        <f>'步驟1. 先填【114-1申請總表】第8列之B欄至CN欄'!AY29</f>
        <v>0</v>
      </c>
      <c r="AZ29" s="238">
        <f>'步驟1. 先填【114-1申請總表】第8列之B欄至CN欄'!AZ29</f>
        <v>0</v>
      </c>
      <c r="BA29" s="238">
        <f>'步驟1. 先填【114-1申請總表】第8列之B欄至CN欄'!BA29</f>
        <v>0</v>
      </c>
      <c r="BB29" s="238">
        <f>'步驟1. 先填【114-1申請總表】第8列之B欄至CN欄'!BB29</f>
        <v>0</v>
      </c>
      <c r="BC29" s="238">
        <f>'步驟1. 先填【114-1申請總表】第8列之B欄至CN欄'!BC29</f>
        <v>0</v>
      </c>
      <c r="BD29" s="238">
        <f>'步驟1. 先填【114-1申請總表】第8列之B欄至CN欄'!BD29</f>
        <v>0</v>
      </c>
      <c r="BE29" s="238">
        <f>'步驟1. 先填【114-1申請總表】第8列之B欄至CN欄'!BE29</f>
        <v>0</v>
      </c>
      <c r="BF29" s="238">
        <f>'步驟1. 先填【114-1申請總表】第8列之B欄至CN欄'!BF29</f>
        <v>0</v>
      </c>
      <c r="BG29" s="238">
        <f>'步驟1. 先填【114-1申請總表】第8列之B欄至CN欄'!BG29</f>
        <v>0</v>
      </c>
      <c r="BH29" s="238">
        <f>'步驟1. 先填【114-1申請總表】第8列之B欄至CN欄'!BH29</f>
        <v>0</v>
      </c>
      <c r="BI29" s="238">
        <f>'步驟1. 先填【114-1申請總表】第8列之B欄至CN欄'!BI29</f>
        <v>0</v>
      </c>
      <c r="BJ29" s="238">
        <f>'步驟1. 先填【114-1申請總表】第8列之B欄至CN欄'!BJ29</f>
        <v>0</v>
      </c>
      <c r="BK29" s="238">
        <f>'步驟1. 先填【114-1申請總表】第8列之B欄至CN欄'!BK29</f>
        <v>0</v>
      </c>
      <c r="BL29" s="238">
        <f>'步驟1. 先填【114-1申請總表】第8列之B欄至CN欄'!BL29</f>
        <v>0</v>
      </c>
      <c r="BM29" s="238">
        <f>'步驟1. 先填【114-1申請總表】第8列之B欄至CN欄'!BM29</f>
        <v>0</v>
      </c>
      <c r="BN29" s="238">
        <f>'步驟1. 先填【114-1申請總表】第8列之B欄至CN欄'!BN29</f>
        <v>0</v>
      </c>
      <c r="BO29" s="238">
        <f>'步驟1. 先填【114-1申請總表】第8列之B欄至CN欄'!BO29</f>
        <v>0</v>
      </c>
      <c r="BP29" s="238">
        <f>'步驟1. 先填【114-1申請總表】第8列之B欄至CN欄'!BP29</f>
        <v>0</v>
      </c>
      <c r="BQ29" s="238">
        <f>'步驟1. 先填【114-1申請總表】第8列之B欄至CN欄'!BQ29</f>
        <v>0</v>
      </c>
      <c r="BR29" s="238">
        <f>'步驟1. 先填【114-1申請總表】第8列之B欄至CN欄'!BR29</f>
        <v>0</v>
      </c>
      <c r="BS29" s="238">
        <f>'步驟1. 先填【114-1申請總表】第8列之B欄至CN欄'!BS29</f>
        <v>0</v>
      </c>
      <c r="BT29" s="238">
        <f>'步驟1. 先填【114-1申請總表】第8列之B欄至CN欄'!BT29</f>
        <v>0</v>
      </c>
      <c r="BU29" s="238">
        <f>'步驟1. 先填【114-1申請總表】第8列之B欄至CN欄'!BU29</f>
        <v>0</v>
      </c>
      <c r="BV29" s="238">
        <f>'步驟1. 先填【114-1申請總表】第8列之B欄至CN欄'!BV29</f>
        <v>0</v>
      </c>
      <c r="BW29" s="238" t="str">
        <f>'步驟1. 先填【114-1申請總表】第8列之B欄至CN欄'!BW29</f>
        <v xml:space="preserve">學科:
</v>
      </c>
      <c r="BX29" s="238" t="str">
        <f>'步驟1. 先填【114-1申請總表】第8列之B欄至CN欄'!BX29</f>
        <v xml:space="preserve">題型:
</v>
      </c>
      <c r="BY29" s="238">
        <f>'步驟1. 先填【114-1申請總表】第8列之B欄至CN欄'!BY29</f>
        <v>0</v>
      </c>
      <c r="BZ29" s="238" t="str">
        <f>'步驟1. 先填【114-1申請總表】第8列之B欄至CN欄'!BZ29</f>
        <v xml:space="preserve">學科:
</v>
      </c>
      <c r="CA29" s="238" t="str">
        <f>'步驟1. 先填【114-1申請總表】第8列之B欄至CN欄'!CA29</f>
        <v xml:space="preserve">題型:
</v>
      </c>
      <c r="CB29" s="238">
        <f>'步驟1. 先填【114-1申請總表】第8列之B欄至CN欄'!CB29</f>
        <v>0</v>
      </c>
      <c r="CC29" s="238" t="str">
        <f>'步驟1. 先填【114-1申請總表】第8列之B欄至CN欄'!CC29</f>
        <v>有無參加:</v>
      </c>
      <c r="CD29" s="238" t="str">
        <f>'步驟1. 先填【114-1申請總表】第8列之B欄至CN欄'!CD29</f>
        <v xml:space="preserve">社團或活動:
</v>
      </c>
      <c r="CE29" s="238">
        <f>'步驟1. 先填【114-1申請總表】第8列之B欄至CN欄'!CE29</f>
        <v>0</v>
      </c>
      <c r="CF29" s="238">
        <f>'步驟1. 先填【114-1申請總表】第8列之B欄至CN欄'!CF29</f>
        <v>0</v>
      </c>
      <c r="CG29" s="238">
        <f>'步驟1. 先填【114-1申請總表】第8列之B欄至CN欄'!CG29</f>
        <v>0</v>
      </c>
      <c r="CH29" s="238" t="str">
        <f>'步驟1. 先填【114-1申請總表】第8列之B欄至CN欄'!CH29</f>
        <v xml:space="preserve">無達到學習目標之原因:
</v>
      </c>
      <c r="CI29" s="238" t="str">
        <f>'步驟1. 先填【114-1申請總表】第8列之B欄至CN欄'!CI29</f>
        <v xml:space="preserve">改善方法:
</v>
      </c>
      <c r="CJ29" s="238" t="str">
        <f>'步驟1. 先填【114-1申請總表】第8列之B欄至CN欄'!CJ29</f>
        <v xml:space="preserve">最喜歡的課後休閒活動:
</v>
      </c>
      <c r="CK29" s="238" t="str">
        <f>'步驟1. 先填【114-1申請總表】第8列之B欄至CN欄'!CK29</f>
        <v xml:space="preserve">收穫:
</v>
      </c>
      <c r="CL29" s="238">
        <f>'步驟1. 先填【114-1申請總表】第8列之B欄至CN欄'!CL29</f>
        <v>0</v>
      </c>
      <c r="CM29" s="238">
        <f>'步驟1. 先填【114-1申請總表】第8列之B欄至CN欄'!CM29</f>
        <v>0</v>
      </c>
      <c r="CN29" s="238">
        <f>'步驟1. 先填【114-1申請總表】第8列之B欄至CN欄'!CN29</f>
        <v>0</v>
      </c>
      <c r="CO29" s="244">
        <f>'步驟1. 先填【114-1申請總表】第8列之B欄至CN欄'!CO29</f>
        <v>0</v>
      </c>
      <c r="CP29" s="244" t="str">
        <f>'步驟1. 先填【114-1申請總表】第8列之B欄至CN欄'!CP29</f>
        <v>7000021</v>
      </c>
      <c r="CQ29" s="244" t="str">
        <f>'步驟1. 先填【114-1申請總表】第8列之B欄至CN欄'!CQ29</f>
        <v/>
      </c>
      <c r="CR29" s="244" t="str">
        <f>'步驟1. 先填【114-1申請總表】第8列之B欄至CN欄'!CR29</f>
        <v/>
      </c>
      <c r="CS29" s="244">
        <f>'步驟1. 先填【114-1申請總表】第8列之B欄至CN欄'!CS29</f>
        <v>0</v>
      </c>
      <c r="CT29" s="244" t="str">
        <f>'步驟1. 先填【114-1申請總表】第8列之B欄至CN欄'!CT29</f>
        <v/>
      </c>
      <c r="CU29" s="244" t="str">
        <f>'步驟1. 先填【114-1申請總表】第8列之B欄至CN欄'!CU29</f>
        <v/>
      </c>
      <c r="CV29" s="244" t="str">
        <f>'步驟1. 先填【114-1申請總表】第8列之B欄至CN欄'!CV29</f>
        <v/>
      </c>
      <c r="CW29" s="244" t="str">
        <f>'步驟1. 先填【114-1申請總表】第8列之B欄至CN欄'!CW29</f>
        <v/>
      </c>
      <c r="CX29" s="244" t="str">
        <f>'步驟1. 先填【114-1申請總表】第8列之B欄至CN欄'!CX29</f>
        <v/>
      </c>
      <c r="CY29" s="244" t="str">
        <f>'步驟1. 先填【114-1申請總表】第8列之B欄至CN欄'!CY29</f>
        <v/>
      </c>
      <c r="CZ29" s="244" t="str">
        <f>'步驟1. 先填【114-1申請總表】第8列之B欄至CN欄'!CZ29</f>
        <v/>
      </c>
      <c r="DA29" s="244">
        <f>'步驟1. 先填【114-1申請總表】第8列之B欄至CN欄'!DA29</f>
        <v>0</v>
      </c>
      <c r="DB29" s="244">
        <f>'步驟1. 先填【114-1申請總表】第8列之B欄至CN欄'!DB29</f>
        <v>0</v>
      </c>
      <c r="DC29" s="244">
        <f>'步驟1. 先填【114-1申請總表】第8列之B欄至CN欄'!DC29</f>
        <v>0</v>
      </c>
      <c r="DD29" s="244">
        <f>'步驟1. 先填【114-1申請總表】第8列之B欄至CN欄'!DD29</f>
        <v>0</v>
      </c>
      <c r="DE29" s="244">
        <f>'步驟1. 先填【114-1申請總表】第8列之B欄至CN欄'!DE29</f>
        <v>0</v>
      </c>
      <c r="DF29" s="244">
        <f>'步驟1. 先填【114-1申請總表】第8列之B欄至CN欄'!DF29</f>
        <v>1</v>
      </c>
      <c r="DG29" s="244">
        <f>'步驟1. 先填【114-1申請總表】第8列之B欄至CN欄'!DG29</f>
        <v>0</v>
      </c>
      <c r="DH29" s="244">
        <f>'步驟1. 先填【114-1申請總表】第8列之B欄至CN欄'!DH29</f>
        <v>0</v>
      </c>
      <c r="DI29" s="244">
        <f>'步驟1. 先填【114-1申請總表】第8列之B欄至CN欄'!DI29</f>
        <v>0</v>
      </c>
      <c r="DJ29" s="244">
        <f>'步驟1. 先填【114-1申請總表】第8列之B欄至CN欄'!DJ29</f>
        <v>0</v>
      </c>
      <c r="DK29" s="244">
        <f>'步驟1. 先填【114-1申請總表】第8列之B欄至CN欄'!DK29</f>
        <v>0</v>
      </c>
      <c r="DL29" s="244">
        <f>'步驟1. 先填【114-1申請總表】第8列之B欄至CN欄'!DL29</f>
        <v>0</v>
      </c>
      <c r="DM29" s="244">
        <f>'步驟1. 先填【114-1申請總表】第8列之B欄至CN欄'!DM29</f>
        <v>0</v>
      </c>
      <c r="DN29" s="244">
        <f>'步驟1. 先填【114-1申請總表】第8列之B欄至CN欄'!DN29</f>
        <v>0</v>
      </c>
      <c r="DO29" s="267" t="str">
        <f t="shared" si="0"/>
        <v>身份別輸入錯誤</v>
      </c>
      <c r="DP29" s="267" t="str">
        <f t="shared" si="1"/>
        <v>身份別輸入錯誤</v>
      </c>
      <c r="DQ29" s="267" t="str">
        <f t="shared" si="2"/>
        <v>身份別輸入錯誤</v>
      </c>
      <c r="DR29" s="268">
        <v>0</v>
      </c>
      <c r="DS29" s="268"/>
      <c r="DT29" s="268"/>
      <c r="DU29" s="268"/>
      <c r="DV29" s="268"/>
      <c r="DW29" s="268"/>
      <c r="DX29" s="268"/>
      <c r="DY29" s="268"/>
      <c r="DZ29" s="268"/>
      <c r="EA29" s="268"/>
      <c r="EB29" s="268">
        <f t="shared" si="22"/>
        <v>0</v>
      </c>
      <c r="EC29" s="268"/>
      <c r="ED29" s="268"/>
      <c r="EE29" s="268"/>
      <c r="EF29" s="268"/>
      <c r="EG29" s="268"/>
      <c r="EH29" s="268"/>
      <c r="EI29" s="268"/>
      <c r="EJ29" s="268"/>
      <c r="EK29" s="268"/>
      <c r="EL29" s="268"/>
      <c r="EM29" s="268"/>
      <c r="EN29" s="268"/>
      <c r="EO29" s="268"/>
      <c r="EP29" s="268"/>
      <c r="EQ29" s="268"/>
      <c r="ER29" s="268"/>
      <c r="ES29" s="268"/>
      <c r="ET29" s="268"/>
      <c r="EU29" s="259"/>
      <c r="EV29" s="259"/>
      <c r="EW29" s="259"/>
      <c r="EX29" s="258" t="str">
        <f t="shared" si="3"/>
        <v>已提交</v>
      </c>
      <c r="EY29" s="258" t="str">
        <f t="shared" si="4"/>
        <v>已提交</v>
      </c>
      <c r="EZ29" s="258" t="str">
        <f t="shared" si="5"/>
        <v>已提交</v>
      </c>
      <c r="FA29" s="259" t="str">
        <f t="shared" si="6"/>
        <v>已提交</v>
      </c>
      <c r="FB29" s="259" t="str">
        <f t="shared" si="7"/>
        <v>已提交</v>
      </c>
      <c r="FC29" s="259" t="str">
        <f t="shared" si="8"/>
        <v>已提交</v>
      </c>
      <c r="FD29" s="259" t="str">
        <f t="shared" si="9"/>
        <v>已提交</v>
      </c>
      <c r="FE29" s="259" t="str">
        <f t="shared" si="10"/>
        <v>已提交</v>
      </c>
      <c r="FF29" s="259" t="str">
        <f t="shared" si="11"/>
        <v>已提交</v>
      </c>
      <c r="FG29" s="259" t="str">
        <f t="shared" si="12"/>
        <v>已提交</v>
      </c>
      <c r="FH29" s="259" t="str">
        <f t="shared" si="13"/>
        <v>已提交</v>
      </c>
      <c r="FI29" s="258" t="str">
        <f t="shared" si="14"/>
        <v>已提交</v>
      </c>
      <c r="FJ29" s="260" t="str">
        <f t="shared" si="15"/>
        <v>已提交</v>
      </c>
      <c r="FK29" s="259" t="str">
        <f t="shared" si="16"/>
        <v>已提交</v>
      </c>
      <c r="FL29" s="259" t="str">
        <f t="shared" si="17"/>
        <v>已提交</v>
      </c>
      <c r="FM29" s="259" t="str">
        <f t="shared" si="18"/>
        <v>已提交</v>
      </c>
      <c r="FN29" s="259"/>
      <c r="FO29" s="259"/>
      <c r="FP29" s="259"/>
      <c r="FQ29" s="259"/>
      <c r="FR29" s="259"/>
      <c r="FS29" s="259"/>
      <c r="FT29" s="259"/>
      <c r="FU29" s="259"/>
      <c r="FV29" s="259" t="str">
        <f t="shared" si="19"/>
        <v/>
      </c>
      <c r="FW29" s="259" t="str">
        <f t="shared" si="20"/>
        <v/>
      </c>
      <c r="FX29" s="259" t="str">
        <f t="shared" si="21"/>
        <v/>
      </c>
      <c r="FY29" s="259"/>
      <c r="FZ29" s="259"/>
      <c r="GA29" s="259"/>
      <c r="GB29" s="259"/>
      <c r="GC29" s="259"/>
      <c r="GD29" s="259"/>
      <c r="GE29" s="259"/>
      <c r="GF29" s="259"/>
      <c r="GG29" s="259"/>
      <c r="GH29" s="259"/>
      <c r="GI29" s="259"/>
      <c r="GJ29" s="259"/>
      <c r="GK29" s="259"/>
      <c r="GL29" s="259"/>
      <c r="GM29" s="259"/>
      <c r="GN29" s="259"/>
      <c r="GO29" s="259" t="s">
        <v>263</v>
      </c>
      <c r="GP29" s="259"/>
      <c r="GQ29" s="259"/>
      <c r="GR29" s="259"/>
      <c r="GS29" s="259"/>
    </row>
    <row r="30" spans="1:201" s="271" customFormat="1" ht="79.5" customHeight="1">
      <c r="A30" s="287" t="str">
        <f t="shared" si="23"/>
        <v>114學年度第二學期</v>
      </c>
      <c r="B30" s="238">
        <f>'步驟1. 先填【114-1申請總表】第8列之B欄至CN欄'!B30</f>
        <v>0</v>
      </c>
      <c r="C30" s="238">
        <f>'步驟1. 先填【114-1申請總表】第8列之B欄至CN欄'!C30</f>
        <v>0</v>
      </c>
      <c r="D30" s="238" t="str">
        <f>'步驟1. 先填【114-1申請總表】第8列之B欄至CN欄'!D30</f>
        <v>23</v>
      </c>
      <c r="E30" s="238">
        <f>'步驟1. 先填【114-1申請總表】第8列之B欄至CN欄'!E30</f>
        <v>0</v>
      </c>
      <c r="F30" s="238">
        <f>'步驟1. 先填【114-1申請總表】第8列之B欄至CN欄'!F30</f>
        <v>0</v>
      </c>
      <c r="G30" s="238">
        <f>'步驟1. 先填【114-1申請總表】第8列之B欄至CN欄'!G30</f>
        <v>0</v>
      </c>
      <c r="H30" s="238">
        <f>'步驟1. 先填【114-1申請總表】第8列之B欄至CN欄'!H30</f>
        <v>0</v>
      </c>
      <c r="I30" s="238">
        <f>'步驟1. 先填【114-1申請總表】第8列之B欄至CN欄'!I30</f>
        <v>0</v>
      </c>
      <c r="J30" s="238">
        <f>'步驟1. 先填【114-1申請總表】第8列之B欄至CN欄'!J30</f>
        <v>0</v>
      </c>
      <c r="K30" s="238">
        <f>'步驟1. 先填【114-1申請總表】第8列之B欄至CN欄'!K30</f>
        <v>0</v>
      </c>
      <c r="L30" s="238">
        <f>'步驟1. 先填【114-1申請總表】第8列之B欄至CN欄'!L30</f>
        <v>0</v>
      </c>
      <c r="M30" s="238">
        <f>'步驟1. 先填【114-1申請總表】第8列之B欄至CN欄'!M30</f>
        <v>0</v>
      </c>
      <c r="N30" s="238">
        <f>'步驟1. 先填【114-1申請總表】第8列之B欄至CN欄'!N30</f>
        <v>0</v>
      </c>
      <c r="O30" s="238" t="str">
        <f>'步驟1. 先填【114-1申請總表】第8列之B欄至CN欄'!O30</f>
        <v>XX縣XX鄉XX村XX鄰XX路XX號XX樓</v>
      </c>
      <c r="P30" s="238" t="str">
        <f>'步驟1. 先填【114-1申請總表】第8列之B欄至CN欄'!P30</f>
        <v>1.助學獎學金</v>
      </c>
      <c r="Q30" s="238">
        <f>'步驟1. 先填【114-1申請總表】第8列之B欄至CN欄'!Q30</f>
        <v>0</v>
      </c>
      <c r="R30" s="238">
        <f>'步驟1. 先填【114-1申請總表】第8列之B欄至CN欄'!R30</f>
        <v>0</v>
      </c>
      <c r="S30" s="238">
        <f>'步驟1. 先填【114-1申請總表】第8列之B欄至CN欄'!S30</f>
        <v>0</v>
      </c>
      <c r="T30" s="238">
        <f>'步驟1. 先填【114-1申請總表】第8列之B欄至CN欄'!T30</f>
        <v>0</v>
      </c>
      <c r="U30" s="238">
        <f>'步驟1. 先填【114-1申請總表】第8列之B欄至CN欄'!U30</f>
        <v>0</v>
      </c>
      <c r="V30" s="238">
        <f>'步驟1. 先填【114-1申請總表】第8列之B欄至CN欄'!V30</f>
        <v>0</v>
      </c>
      <c r="W30" s="238">
        <f>'步驟1. 先填【114-1申請總表】第8列之B欄至CN欄'!W30</f>
        <v>0</v>
      </c>
      <c r="X30" s="238">
        <f>'步驟1. 先填【114-1申請總表】第8列之B欄至CN欄'!X30</f>
        <v>0</v>
      </c>
      <c r="Y30" s="238">
        <f>'步驟1. 先填【114-1申請總表】第8列之B欄至CN欄'!Y30</f>
        <v>0</v>
      </c>
      <c r="Z30" s="238">
        <f>'步驟1. 先填【114-1申請總表】第8列之B欄至CN欄'!Z30</f>
        <v>0</v>
      </c>
      <c r="AA30" s="238">
        <f>'步驟1. 先填【114-1申請總表】第8列之B欄至CN欄'!AA30</f>
        <v>0</v>
      </c>
      <c r="AB30" s="238">
        <f>'步驟1. 先填【114-1申請總表】第8列之B欄至CN欄'!AB30</f>
        <v>0</v>
      </c>
      <c r="AC30" s="238">
        <f>'步驟1. 先填【114-1申請總表】第8列之B欄至CN欄'!AC30</f>
        <v>0</v>
      </c>
      <c r="AD30" s="238">
        <f>'步驟1. 先填【114-1申請總表】第8列之B欄至CN欄'!AD30</f>
        <v>0</v>
      </c>
      <c r="AE30" s="238">
        <f>'步驟1. 先填【114-1申請總表】第8列之B欄至CN欄'!AE30</f>
        <v>0</v>
      </c>
      <c r="AF30" s="238">
        <f>'步驟1. 先填【114-1申請總表】第8列之B欄至CN欄'!AF30</f>
        <v>0</v>
      </c>
      <c r="AG30" s="238">
        <f>'步驟1. 先填【114-1申請總表】第8列之B欄至CN欄'!AG30</f>
        <v>0</v>
      </c>
      <c r="AH30" s="238">
        <f>'步驟1. 先填【114-1申請總表】第8列之B欄至CN欄'!AH30</f>
        <v>0</v>
      </c>
      <c r="AI30" s="238">
        <f>'步驟1. 先填【114-1申請總表】第8列之B欄至CN欄'!AI30</f>
        <v>0</v>
      </c>
      <c r="AJ30" s="238">
        <f>'步驟1. 先填【114-1申請總表】第8列之B欄至CN欄'!AJ30</f>
        <v>0</v>
      </c>
      <c r="AK30" s="238">
        <f>'步驟1. 先填【114-1申請總表】第8列之B欄至CN欄'!AK30</f>
        <v>0</v>
      </c>
      <c r="AL30" s="238">
        <f>'步驟1. 先填【114-1申請總表】第8列之B欄至CN欄'!AL30</f>
        <v>0</v>
      </c>
      <c r="AM30" s="238">
        <f>'步驟1. 先填【114-1申請總表】第8列之B欄至CN欄'!AM30</f>
        <v>0</v>
      </c>
      <c r="AN30" s="238">
        <f>'步驟1. 先填【114-1申請總表】第8列之B欄至CN欄'!AN30</f>
        <v>0</v>
      </c>
      <c r="AO30" s="238">
        <f>'步驟1. 先填【114-1申請總表】第8列之B欄至CN欄'!AO30</f>
        <v>0</v>
      </c>
      <c r="AP30" s="238">
        <f>'步驟1. 先填【114-1申請總表】第8列之B欄至CN欄'!AP30</f>
        <v>0</v>
      </c>
      <c r="AQ30" s="238">
        <f>'步驟1. 先填【114-1申請總表】第8列之B欄至CN欄'!AQ30</f>
        <v>0</v>
      </c>
      <c r="AR30" s="238">
        <f>'步驟1. 先填【114-1申請總表】第8列之B欄至CN欄'!AR30</f>
        <v>0</v>
      </c>
      <c r="AS30" s="238">
        <f>'步驟1. 先填【114-1申請總表】第8列之B欄至CN欄'!AS30</f>
        <v>0</v>
      </c>
      <c r="AT30" s="238">
        <f>'步驟1. 先填【114-1申請總表】第8列之B欄至CN欄'!AT30</f>
        <v>0</v>
      </c>
      <c r="AU30" s="238">
        <f>'步驟1. 先填【114-1申請總表】第8列之B欄至CN欄'!AU30</f>
        <v>0</v>
      </c>
      <c r="AV30" s="238">
        <f>'步驟1. 先填【114-1申請總表】第8列之B欄至CN欄'!AV30</f>
        <v>0</v>
      </c>
      <c r="AW30" s="238">
        <f>'步驟1. 先填【114-1申請總表】第8列之B欄至CN欄'!AW30</f>
        <v>0</v>
      </c>
      <c r="AX30" s="238">
        <f>'步驟1. 先填【114-1申請總表】第8列之B欄至CN欄'!AX30</f>
        <v>0</v>
      </c>
      <c r="AY30" s="238">
        <f>'步驟1. 先填【114-1申請總表】第8列之B欄至CN欄'!AY30</f>
        <v>0</v>
      </c>
      <c r="AZ30" s="238">
        <f>'步驟1. 先填【114-1申請總表】第8列之B欄至CN欄'!AZ30</f>
        <v>0</v>
      </c>
      <c r="BA30" s="238">
        <f>'步驟1. 先填【114-1申請總表】第8列之B欄至CN欄'!BA30</f>
        <v>0</v>
      </c>
      <c r="BB30" s="238">
        <f>'步驟1. 先填【114-1申請總表】第8列之B欄至CN欄'!BB30</f>
        <v>0</v>
      </c>
      <c r="BC30" s="238">
        <f>'步驟1. 先填【114-1申請總表】第8列之B欄至CN欄'!BC30</f>
        <v>0</v>
      </c>
      <c r="BD30" s="238">
        <f>'步驟1. 先填【114-1申請總表】第8列之B欄至CN欄'!BD30</f>
        <v>0</v>
      </c>
      <c r="BE30" s="238">
        <f>'步驟1. 先填【114-1申請總表】第8列之B欄至CN欄'!BE30</f>
        <v>0</v>
      </c>
      <c r="BF30" s="238">
        <f>'步驟1. 先填【114-1申請總表】第8列之B欄至CN欄'!BF30</f>
        <v>0</v>
      </c>
      <c r="BG30" s="238">
        <f>'步驟1. 先填【114-1申請總表】第8列之B欄至CN欄'!BG30</f>
        <v>0</v>
      </c>
      <c r="BH30" s="238">
        <f>'步驟1. 先填【114-1申請總表】第8列之B欄至CN欄'!BH30</f>
        <v>0</v>
      </c>
      <c r="BI30" s="238">
        <f>'步驟1. 先填【114-1申請總表】第8列之B欄至CN欄'!BI30</f>
        <v>0</v>
      </c>
      <c r="BJ30" s="238">
        <f>'步驟1. 先填【114-1申請總表】第8列之B欄至CN欄'!BJ30</f>
        <v>0</v>
      </c>
      <c r="BK30" s="238">
        <f>'步驟1. 先填【114-1申請總表】第8列之B欄至CN欄'!BK30</f>
        <v>0</v>
      </c>
      <c r="BL30" s="238">
        <f>'步驟1. 先填【114-1申請總表】第8列之B欄至CN欄'!BL30</f>
        <v>0</v>
      </c>
      <c r="BM30" s="238">
        <f>'步驟1. 先填【114-1申請總表】第8列之B欄至CN欄'!BM30</f>
        <v>0</v>
      </c>
      <c r="BN30" s="238">
        <f>'步驟1. 先填【114-1申請總表】第8列之B欄至CN欄'!BN30</f>
        <v>0</v>
      </c>
      <c r="BO30" s="238">
        <f>'步驟1. 先填【114-1申請總表】第8列之B欄至CN欄'!BO30</f>
        <v>0</v>
      </c>
      <c r="BP30" s="238">
        <f>'步驟1. 先填【114-1申請總表】第8列之B欄至CN欄'!BP30</f>
        <v>0</v>
      </c>
      <c r="BQ30" s="238">
        <f>'步驟1. 先填【114-1申請總表】第8列之B欄至CN欄'!BQ30</f>
        <v>0</v>
      </c>
      <c r="BR30" s="238">
        <f>'步驟1. 先填【114-1申請總表】第8列之B欄至CN欄'!BR30</f>
        <v>0</v>
      </c>
      <c r="BS30" s="238">
        <f>'步驟1. 先填【114-1申請總表】第8列之B欄至CN欄'!BS30</f>
        <v>0</v>
      </c>
      <c r="BT30" s="238">
        <f>'步驟1. 先填【114-1申請總表】第8列之B欄至CN欄'!BT30</f>
        <v>0</v>
      </c>
      <c r="BU30" s="238">
        <f>'步驟1. 先填【114-1申請總表】第8列之B欄至CN欄'!BU30</f>
        <v>0</v>
      </c>
      <c r="BV30" s="238">
        <f>'步驟1. 先填【114-1申請總表】第8列之B欄至CN欄'!BV30</f>
        <v>0</v>
      </c>
      <c r="BW30" s="238" t="str">
        <f>'步驟1. 先填【114-1申請總表】第8列之B欄至CN欄'!BW30</f>
        <v xml:space="preserve">學科:
</v>
      </c>
      <c r="BX30" s="238" t="str">
        <f>'步驟1. 先填【114-1申請總表】第8列之B欄至CN欄'!BX30</f>
        <v xml:space="preserve">題型:
</v>
      </c>
      <c r="BY30" s="238">
        <f>'步驟1. 先填【114-1申請總表】第8列之B欄至CN欄'!BY30</f>
        <v>0</v>
      </c>
      <c r="BZ30" s="238" t="str">
        <f>'步驟1. 先填【114-1申請總表】第8列之B欄至CN欄'!BZ30</f>
        <v xml:space="preserve">學科:
</v>
      </c>
      <c r="CA30" s="238" t="str">
        <f>'步驟1. 先填【114-1申請總表】第8列之B欄至CN欄'!CA30</f>
        <v xml:space="preserve">題型:
</v>
      </c>
      <c r="CB30" s="238">
        <f>'步驟1. 先填【114-1申請總表】第8列之B欄至CN欄'!CB30</f>
        <v>0</v>
      </c>
      <c r="CC30" s="238" t="str">
        <f>'步驟1. 先填【114-1申請總表】第8列之B欄至CN欄'!CC30</f>
        <v>有無參加:</v>
      </c>
      <c r="CD30" s="238" t="str">
        <f>'步驟1. 先填【114-1申請總表】第8列之B欄至CN欄'!CD30</f>
        <v xml:space="preserve">社團或活動:
</v>
      </c>
      <c r="CE30" s="238">
        <f>'步驟1. 先填【114-1申請總表】第8列之B欄至CN欄'!CE30</f>
        <v>0</v>
      </c>
      <c r="CF30" s="238">
        <f>'步驟1. 先填【114-1申請總表】第8列之B欄至CN欄'!CF30</f>
        <v>0</v>
      </c>
      <c r="CG30" s="238">
        <f>'步驟1. 先填【114-1申請總表】第8列之B欄至CN欄'!CG30</f>
        <v>0</v>
      </c>
      <c r="CH30" s="238" t="str">
        <f>'步驟1. 先填【114-1申請總表】第8列之B欄至CN欄'!CH30</f>
        <v xml:space="preserve">無達到學習目標之原因:
</v>
      </c>
      <c r="CI30" s="238" t="str">
        <f>'步驟1. 先填【114-1申請總表】第8列之B欄至CN欄'!CI30</f>
        <v xml:space="preserve">改善方法:
</v>
      </c>
      <c r="CJ30" s="238" t="str">
        <f>'步驟1. 先填【114-1申請總表】第8列之B欄至CN欄'!CJ30</f>
        <v xml:space="preserve">最喜歡的課後休閒活動:
</v>
      </c>
      <c r="CK30" s="238" t="str">
        <f>'步驟1. 先填【114-1申請總表】第8列之B欄至CN欄'!CK30</f>
        <v xml:space="preserve">收穫:
</v>
      </c>
      <c r="CL30" s="238">
        <f>'步驟1. 先填【114-1申請總表】第8列之B欄至CN欄'!CL30</f>
        <v>0</v>
      </c>
      <c r="CM30" s="238">
        <f>'步驟1. 先填【114-1申請總表】第8列之B欄至CN欄'!CM30</f>
        <v>0</v>
      </c>
      <c r="CN30" s="238">
        <f>'步驟1. 先填【114-1申請總表】第8列之B欄至CN欄'!CN30</f>
        <v>0</v>
      </c>
      <c r="CO30" s="244">
        <f>'步驟1. 先填【114-1申請總表】第8列之B欄至CN欄'!CO30</f>
        <v>0</v>
      </c>
      <c r="CP30" s="244" t="str">
        <f>'步驟1. 先填【114-1申請總表】第8列之B欄至CN欄'!CP30</f>
        <v>7000021</v>
      </c>
      <c r="CQ30" s="244" t="str">
        <f>'步驟1. 先填【114-1申請總表】第8列之B欄至CN欄'!CQ30</f>
        <v/>
      </c>
      <c r="CR30" s="244" t="str">
        <f>'步驟1. 先填【114-1申請總表】第8列之B欄至CN欄'!CR30</f>
        <v/>
      </c>
      <c r="CS30" s="244">
        <f>'步驟1. 先填【114-1申請總表】第8列之B欄至CN欄'!CS30</f>
        <v>0</v>
      </c>
      <c r="CT30" s="244" t="str">
        <f>'步驟1. 先填【114-1申請總表】第8列之B欄至CN欄'!CT30</f>
        <v/>
      </c>
      <c r="CU30" s="244" t="str">
        <f>'步驟1. 先填【114-1申請總表】第8列之B欄至CN欄'!CU30</f>
        <v/>
      </c>
      <c r="CV30" s="244" t="str">
        <f>'步驟1. 先填【114-1申請總表】第8列之B欄至CN欄'!CV30</f>
        <v/>
      </c>
      <c r="CW30" s="244" t="str">
        <f>'步驟1. 先填【114-1申請總表】第8列之B欄至CN欄'!CW30</f>
        <v/>
      </c>
      <c r="CX30" s="244" t="str">
        <f>'步驟1. 先填【114-1申請總表】第8列之B欄至CN欄'!CX30</f>
        <v/>
      </c>
      <c r="CY30" s="244" t="str">
        <f>'步驟1. 先填【114-1申請總表】第8列之B欄至CN欄'!CY30</f>
        <v/>
      </c>
      <c r="CZ30" s="244" t="str">
        <f>'步驟1. 先填【114-1申請總表】第8列之B欄至CN欄'!CZ30</f>
        <v/>
      </c>
      <c r="DA30" s="244">
        <f>'步驟1. 先填【114-1申請總表】第8列之B欄至CN欄'!DA30</f>
        <v>0</v>
      </c>
      <c r="DB30" s="244">
        <f>'步驟1. 先填【114-1申請總表】第8列之B欄至CN欄'!DB30</f>
        <v>0</v>
      </c>
      <c r="DC30" s="244">
        <f>'步驟1. 先填【114-1申請總表】第8列之B欄至CN欄'!DC30</f>
        <v>0</v>
      </c>
      <c r="DD30" s="244">
        <f>'步驟1. 先填【114-1申請總表】第8列之B欄至CN欄'!DD30</f>
        <v>0</v>
      </c>
      <c r="DE30" s="244">
        <f>'步驟1. 先填【114-1申請總表】第8列之B欄至CN欄'!DE30</f>
        <v>0</v>
      </c>
      <c r="DF30" s="244">
        <f>'步驟1. 先填【114-1申請總表】第8列之B欄至CN欄'!DF30</f>
        <v>1</v>
      </c>
      <c r="DG30" s="244">
        <f>'步驟1. 先填【114-1申請總表】第8列之B欄至CN欄'!DG30</f>
        <v>0</v>
      </c>
      <c r="DH30" s="244">
        <f>'步驟1. 先填【114-1申請總表】第8列之B欄至CN欄'!DH30</f>
        <v>0</v>
      </c>
      <c r="DI30" s="244">
        <f>'步驟1. 先填【114-1申請總表】第8列之B欄至CN欄'!DI30</f>
        <v>0</v>
      </c>
      <c r="DJ30" s="244">
        <f>'步驟1. 先填【114-1申請總表】第8列之B欄至CN欄'!DJ30</f>
        <v>0</v>
      </c>
      <c r="DK30" s="244">
        <f>'步驟1. 先填【114-1申請總表】第8列之B欄至CN欄'!DK30</f>
        <v>0</v>
      </c>
      <c r="DL30" s="244">
        <f>'步驟1. 先填【114-1申請總表】第8列之B欄至CN欄'!DL30</f>
        <v>0</v>
      </c>
      <c r="DM30" s="244">
        <f>'步驟1. 先填【114-1申請總表】第8列之B欄至CN欄'!DM30</f>
        <v>0</v>
      </c>
      <c r="DN30" s="244">
        <f>'步驟1. 先填【114-1申請總表】第8列之B欄至CN欄'!DN30</f>
        <v>0</v>
      </c>
      <c r="DO30" s="267" t="str">
        <f t="shared" si="0"/>
        <v>身份別輸入錯誤</v>
      </c>
      <c r="DP30" s="267" t="str">
        <f t="shared" si="1"/>
        <v>身份別輸入錯誤</v>
      </c>
      <c r="DQ30" s="267" t="str">
        <f t="shared" si="2"/>
        <v>身份別輸入錯誤</v>
      </c>
      <c r="DR30" s="268">
        <v>0</v>
      </c>
      <c r="DS30" s="268"/>
      <c r="DT30" s="268"/>
      <c r="DU30" s="268"/>
      <c r="DV30" s="268"/>
      <c r="DW30" s="268"/>
      <c r="DX30" s="268"/>
      <c r="DY30" s="268"/>
      <c r="DZ30" s="268"/>
      <c r="EA30" s="268"/>
      <c r="EB30" s="268">
        <f t="shared" si="22"/>
        <v>0</v>
      </c>
      <c r="EC30" s="268"/>
      <c r="ED30" s="268"/>
      <c r="EE30" s="268"/>
      <c r="EF30" s="268"/>
      <c r="EG30" s="268"/>
      <c r="EH30" s="268"/>
      <c r="EI30" s="268"/>
      <c r="EJ30" s="268"/>
      <c r="EK30" s="268"/>
      <c r="EL30" s="268"/>
      <c r="EM30" s="268"/>
      <c r="EN30" s="268"/>
      <c r="EO30" s="268"/>
      <c r="EP30" s="268"/>
      <c r="EQ30" s="268"/>
      <c r="ER30" s="268"/>
      <c r="ES30" s="268"/>
      <c r="ET30" s="268"/>
      <c r="EU30" s="259"/>
      <c r="EV30" s="259"/>
      <c r="EW30" s="259"/>
      <c r="EX30" s="258" t="str">
        <f t="shared" si="3"/>
        <v>已提交</v>
      </c>
      <c r="EY30" s="258" t="str">
        <f t="shared" si="4"/>
        <v>已提交</v>
      </c>
      <c r="EZ30" s="258" t="str">
        <f t="shared" si="5"/>
        <v>已提交</v>
      </c>
      <c r="FA30" s="259" t="str">
        <f t="shared" si="6"/>
        <v>已提交</v>
      </c>
      <c r="FB30" s="259" t="str">
        <f t="shared" si="7"/>
        <v>已提交</v>
      </c>
      <c r="FC30" s="259" t="str">
        <f t="shared" si="8"/>
        <v>已提交</v>
      </c>
      <c r="FD30" s="259" t="str">
        <f t="shared" si="9"/>
        <v>已提交</v>
      </c>
      <c r="FE30" s="259" t="str">
        <f t="shared" si="10"/>
        <v>已提交</v>
      </c>
      <c r="FF30" s="259" t="str">
        <f t="shared" si="11"/>
        <v>已提交</v>
      </c>
      <c r="FG30" s="259" t="str">
        <f t="shared" si="12"/>
        <v>已提交</v>
      </c>
      <c r="FH30" s="259" t="str">
        <f t="shared" si="13"/>
        <v>已提交</v>
      </c>
      <c r="FI30" s="258" t="str">
        <f t="shared" si="14"/>
        <v>已提交</v>
      </c>
      <c r="FJ30" s="260" t="str">
        <f t="shared" si="15"/>
        <v>已提交</v>
      </c>
      <c r="FK30" s="259" t="str">
        <f t="shared" si="16"/>
        <v>已提交</v>
      </c>
      <c r="FL30" s="259" t="str">
        <f t="shared" si="17"/>
        <v>已提交</v>
      </c>
      <c r="FM30" s="259" t="str">
        <f t="shared" si="18"/>
        <v>已提交</v>
      </c>
      <c r="FN30" s="259"/>
      <c r="FO30" s="259"/>
      <c r="FP30" s="259"/>
      <c r="FQ30" s="259"/>
      <c r="FR30" s="259"/>
      <c r="FS30" s="259"/>
      <c r="FT30" s="259"/>
      <c r="FU30" s="259"/>
      <c r="FV30" s="259" t="str">
        <f t="shared" si="19"/>
        <v/>
      </c>
      <c r="FW30" s="259" t="str">
        <f t="shared" si="20"/>
        <v/>
      </c>
      <c r="FX30" s="259" t="str">
        <f t="shared" si="21"/>
        <v/>
      </c>
      <c r="FY30" s="259"/>
      <c r="FZ30" s="259"/>
      <c r="GA30" s="259"/>
      <c r="GB30" s="259"/>
      <c r="GC30" s="259"/>
      <c r="GD30" s="259"/>
      <c r="GE30" s="259"/>
      <c r="GF30" s="259"/>
      <c r="GG30" s="259"/>
      <c r="GH30" s="259"/>
      <c r="GI30" s="259"/>
      <c r="GJ30" s="259"/>
      <c r="GK30" s="259"/>
      <c r="GL30" s="259"/>
      <c r="GM30" s="259"/>
      <c r="GN30" s="259"/>
      <c r="GO30" s="259" t="s">
        <v>263</v>
      </c>
      <c r="GP30" s="259"/>
      <c r="GQ30" s="259"/>
      <c r="GR30" s="259"/>
      <c r="GS30" s="259"/>
    </row>
    <row r="31" spans="1:201" s="271" customFormat="1" ht="79.5" customHeight="1">
      <c r="A31" s="287" t="str">
        <f t="shared" si="23"/>
        <v>114學年度第二學期</v>
      </c>
      <c r="B31" s="238">
        <f>'步驟1. 先填【114-1申請總表】第8列之B欄至CN欄'!B31</f>
        <v>0</v>
      </c>
      <c r="C31" s="238">
        <f>'步驟1. 先填【114-1申請總表】第8列之B欄至CN欄'!C31</f>
        <v>0</v>
      </c>
      <c r="D31" s="238" t="str">
        <f>'步驟1. 先填【114-1申請總表】第8列之B欄至CN欄'!D31</f>
        <v>24</v>
      </c>
      <c r="E31" s="238">
        <f>'步驟1. 先填【114-1申請總表】第8列之B欄至CN欄'!E31</f>
        <v>0</v>
      </c>
      <c r="F31" s="238">
        <f>'步驟1. 先填【114-1申請總表】第8列之B欄至CN欄'!F31</f>
        <v>0</v>
      </c>
      <c r="G31" s="238">
        <f>'步驟1. 先填【114-1申請總表】第8列之B欄至CN欄'!G31</f>
        <v>0</v>
      </c>
      <c r="H31" s="238">
        <f>'步驟1. 先填【114-1申請總表】第8列之B欄至CN欄'!H31</f>
        <v>0</v>
      </c>
      <c r="I31" s="238">
        <f>'步驟1. 先填【114-1申請總表】第8列之B欄至CN欄'!I31</f>
        <v>0</v>
      </c>
      <c r="J31" s="238">
        <f>'步驟1. 先填【114-1申請總表】第8列之B欄至CN欄'!J31</f>
        <v>0</v>
      </c>
      <c r="K31" s="238">
        <f>'步驟1. 先填【114-1申請總表】第8列之B欄至CN欄'!K31</f>
        <v>0</v>
      </c>
      <c r="L31" s="238">
        <f>'步驟1. 先填【114-1申請總表】第8列之B欄至CN欄'!L31</f>
        <v>0</v>
      </c>
      <c r="M31" s="238">
        <f>'步驟1. 先填【114-1申請總表】第8列之B欄至CN欄'!M31</f>
        <v>0</v>
      </c>
      <c r="N31" s="238">
        <f>'步驟1. 先填【114-1申請總表】第8列之B欄至CN欄'!N31</f>
        <v>0</v>
      </c>
      <c r="O31" s="238" t="str">
        <f>'步驟1. 先填【114-1申請總表】第8列之B欄至CN欄'!O31</f>
        <v>XX縣XX鄉XX村XX鄰XX路XX號XX樓</v>
      </c>
      <c r="P31" s="238" t="str">
        <f>'步驟1. 先填【114-1申請總表】第8列之B欄至CN欄'!P31</f>
        <v>1.助學獎學金</v>
      </c>
      <c r="Q31" s="238">
        <f>'步驟1. 先填【114-1申請總表】第8列之B欄至CN欄'!Q31</f>
        <v>0</v>
      </c>
      <c r="R31" s="238">
        <f>'步驟1. 先填【114-1申請總表】第8列之B欄至CN欄'!R31</f>
        <v>0</v>
      </c>
      <c r="S31" s="238">
        <f>'步驟1. 先填【114-1申請總表】第8列之B欄至CN欄'!S31</f>
        <v>0</v>
      </c>
      <c r="T31" s="238">
        <f>'步驟1. 先填【114-1申請總表】第8列之B欄至CN欄'!T31</f>
        <v>0</v>
      </c>
      <c r="U31" s="238">
        <f>'步驟1. 先填【114-1申請總表】第8列之B欄至CN欄'!U31</f>
        <v>0</v>
      </c>
      <c r="V31" s="238">
        <f>'步驟1. 先填【114-1申請總表】第8列之B欄至CN欄'!V31</f>
        <v>0</v>
      </c>
      <c r="W31" s="238">
        <f>'步驟1. 先填【114-1申請總表】第8列之B欄至CN欄'!W31</f>
        <v>0</v>
      </c>
      <c r="X31" s="238">
        <f>'步驟1. 先填【114-1申請總表】第8列之B欄至CN欄'!X31</f>
        <v>0</v>
      </c>
      <c r="Y31" s="238">
        <f>'步驟1. 先填【114-1申請總表】第8列之B欄至CN欄'!Y31</f>
        <v>0</v>
      </c>
      <c r="Z31" s="238">
        <f>'步驟1. 先填【114-1申請總表】第8列之B欄至CN欄'!Z31</f>
        <v>0</v>
      </c>
      <c r="AA31" s="238">
        <f>'步驟1. 先填【114-1申請總表】第8列之B欄至CN欄'!AA31</f>
        <v>0</v>
      </c>
      <c r="AB31" s="238">
        <f>'步驟1. 先填【114-1申請總表】第8列之B欄至CN欄'!AB31</f>
        <v>0</v>
      </c>
      <c r="AC31" s="238">
        <f>'步驟1. 先填【114-1申請總表】第8列之B欄至CN欄'!AC31</f>
        <v>0</v>
      </c>
      <c r="AD31" s="238">
        <f>'步驟1. 先填【114-1申請總表】第8列之B欄至CN欄'!AD31</f>
        <v>0</v>
      </c>
      <c r="AE31" s="238">
        <f>'步驟1. 先填【114-1申請總表】第8列之B欄至CN欄'!AE31</f>
        <v>0</v>
      </c>
      <c r="AF31" s="238">
        <f>'步驟1. 先填【114-1申請總表】第8列之B欄至CN欄'!AF31</f>
        <v>0</v>
      </c>
      <c r="AG31" s="238">
        <f>'步驟1. 先填【114-1申請總表】第8列之B欄至CN欄'!AG31</f>
        <v>0</v>
      </c>
      <c r="AH31" s="238">
        <f>'步驟1. 先填【114-1申請總表】第8列之B欄至CN欄'!AH31</f>
        <v>0</v>
      </c>
      <c r="AI31" s="238">
        <f>'步驟1. 先填【114-1申請總表】第8列之B欄至CN欄'!AI31</f>
        <v>0</v>
      </c>
      <c r="AJ31" s="238">
        <f>'步驟1. 先填【114-1申請總表】第8列之B欄至CN欄'!AJ31</f>
        <v>0</v>
      </c>
      <c r="AK31" s="238">
        <f>'步驟1. 先填【114-1申請總表】第8列之B欄至CN欄'!AK31</f>
        <v>0</v>
      </c>
      <c r="AL31" s="238">
        <f>'步驟1. 先填【114-1申請總表】第8列之B欄至CN欄'!AL31</f>
        <v>0</v>
      </c>
      <c r="AM31" s="238">
        <f>'步驟1. 先填【114-1申請總表】第8列之B欄至CN欄'!AM31</f>
        <v>0</v>
      </c>
      <c r="AN31" s="238">
        <f>'步驟1. 先填【114-1申請總表】第8列之B欄至CN欄'!AN31</f>
        <v>0</v>
      </c>
      <c r="AO31" s="238">
        <f>'步驟1. 先填【114-1申請總表】第8列之B欄至CN欄'!AO31</f>
        <v>0</v>
      </c>
      <c r="AP31" s="238">
        <f>'步驟1. 先填【114-1申請總表】第8列之B欄至CN欄'!AP31</f>
        <v>0</v>
      </c>
      <c r="AQ31" s="238">
        <f>'步驟1. 先填【114-1申請總表】第8列之B欄至CN欄'!AQ31</f>
        <v>0</v>
      </c>
      <c r="AR31" s="238">
        <f>'步驟1. 先填【114-1申請總表】第8列之B欄至CN欄'!AR31</f>
        <v>0</v>
      </c>
      <c r="AS31" s="238">
        <f>'步驟1. 先填【114-1申請總表】第8列之B欄至CN欄'!AS31</f>
        <v>0</v>
      </c>
      <c r="AT31" s="238">
        <f>'步驟1. 先填【114-1申請總表】第8列之B欄至CN欄'!AT31</f>
        <v>0</v>
      </c>
      <c r="AU31" s="238">
        <f>'步驟1. 先填【114-1申請總表】第8列之B欄至CN欄'!AU31</f>
        <v>0</v>
      </c>
      <c r="AV31" s="238">
        <f>'步驟1. 先填【114-1申請總表】第8列之B欄至CN欄'!AV31</f>
        <v>0</v>
      </c>
      <c r="AW31" s="238">
        <f>'步驟1. 先填【114-1申請總表】第8列之B欄至CN欄'!AW31</f>
        <v>0</v>
      </c>
      <c r="AX31" s="238">
        <f>'步驟1. 先填【114-1申請總表】第8列之B欄至CN欄'!AX31</f>
        <v>0</v>
      </c>
      <c r="AY31" s="238">
        <f>'步驟1. 先填【114-1申請總表】第8列之B欄至CN欄'!AY31</f>
        <v>0</v>
      </c>
      <c r="AZ31" s="238">
        <f>'步驟1. 先填【114-1申請總表】第8列之B欄至CN欄'!AZ31</f>
        <v>0</v>
      </c>
      <c r="BA31" s="238">
        <f>'步驟1. 先填【114-1申請總表】第8列之B欄至CN欄'!BA31</f>
        <v>0</v>
      </c>
      <c r="BB31" s="238">
        <f>'步驟1. 先填【114-1申請總表】第8列之B欄至CN欄'!BB31</f>
        <v>0</v>
      </c>
      <c r="BC31" s="238">
        <f>'步驟1. 先填【114-1申請總表】第8列之B欄至CN欄'!BC31</f>
        <v>0</v>
      </c>
      <c r="BD31" s="238">
        <f>'步驟1. 先填【114-1申請總表】第8列之B欄至CN欄'!BD31</f>
        <v>0</v>
      </c>
      <c r="BE31" s="238">
        <f>'步驟1. 先填【114-1申請總表】第8列之B欄至CN欄'!BE31</f>
        <v>0</v>
      </c>
      <c r="BF31" s="238">
        <f>'步驟1. 先填【114-1申請總表】第8列之B欄至CN欄'!BF31</f>
        <v>0</v>
      </c>
      <c r="BG31" s="238">
        <f>'步驟1. 先填【114-1申請總表】第8列之B欄至CN欄'!BG31</f>
        <v>0</v>
      </c>
      <c r="BH31" s="238">
        <f>'步驟1. 先填【114-1申請總表】第8列之B欄至CN欄'!BH31</f>
        <v>0</v>
      </c>
      <c r="BI31" s="238">
        <f>'步驟1. 先填【114-1申請總表】第8列之B欄至CN欄'!BI31</f>
        <v>0</v>
      </c>
      <c r="BJ31" s="238">
        <f>'步驟1. 先填【114-1申請總表】第8列之B欄至CN欄'!BJ31</f>
        <v>0</v>
      </c>
      <c r="BK31" s="238">
        <f>'步驟1. 先填【114-1申請總表】第8列之B欄至CN欄'!BK31</f>
        <v>0</v>
      </c>
      <c r="BL31" s="238">
        <f>'步驟1. 先填【114-1申請總表】第8列之B欄至CN欄'!BL31</f>
        <v>0</v>
      </c>
      <c r="BM31" s="238">
        <f>'步驟1. 先填【114-1申請總表】第8列之B欄至CN欄'!BM31</f>
        <v>0</v>
      </c>
      <c r="BN31" s="238">
        <f>'步驟1. 先填【114-1申請總表】第8列之B欄至CN欄'!BN31</f>
        <v>0</v>
      </c>
      <c r="BO31" s="238">
        <f>'步驟1. 先填【114-1申請總表】第8列之B欄至CN欄'!BO31</f>
        <v>0</v>
      </c>
      <c r="BP31" s="238">
        <f>'步驟1. 先填【114-1申請總表】第8列之B欄至CN欄'!BP31</f>
        <v>0</v>
      </c>
      <c r="BQ31" s="238">
        <f>'步驟1. 先填【114-1申請總表】第8列之B欄至CN欄'!BQ31</f>
        <v>0</v>
      </c>
      <c r="BR31" s="238">
        <f>'步驟1. 先填【114-1申請總表】第8列之B欄至CN欄'!BR31</f>
        <v>0</v>
      </c>
      <c r="BS31" s="238">
        <f>'步驟1. 先填【114-1申請總表】第8列之B欄至CN欄'!BS31</f>
        <v>0</v>
      </c>
      <c r="BT31" s="238">
        <f>'步驟1. 先填【114-1申請總表】第8列之B欄至CN欄'!BT31</f>
        <v>0</v>
      </c>
      <c r="BU31" s="238">
        <f>'步驟1. 先填【114-1申請總表】第8列之B欄至CN欄'!BU31</f>
        <v>0</v>
      </c>
      <c r="BV31" s="238">
        <f>'步驟1. 先填【114-1申請總表】第8列之B欄至CN欄'!BV31</f>
        <v>0</v>
      </c>
      <c r="BW31" s="238" t="str">
        <f>'步驟1. 先填【114-1申請總表】第8列之B欄至CN欄'!BW31</f>
        <v xml:space="preserve">學科:
</v>
      </c>
      <c r="BX31" s="238" t="str">
        <f>'步驟1. 先填【114-1申請總表】第8列之B欄至CN欄'!BX31</f>
        <v xml:space="preserve">題型:
</v>
      </c>
      <c r="BY31" s="238">
        <f>'步驟1. 先填【114-1申請總表】第8列之B欄至CN欄'!BY31</f>
        <v>0</v>
      </c>
      <c r="BZ31" s="238" t="str">
        <f>'步驟1. 先填【114-1申請總表】第8列之B欄至CN欄'!BZ31</f>
        <v xml:space="preserve">學科:
</v>
      </c>
      <c r="CA31" s="238" t="str">
        <f>'步驟1. 先填【114-1申請總表】第8列之B欄至CN欄'!CA31</f>
        <v xml:space="preserve">題型:
</v>
      </c>
      <c r="CB31" s="238">
        <f>'步驟1. 先填【114-1申請總表】第8列之B欄至CN欄'!CB31</f>
        <v>0</v>
      </c>
      <c r="CC31" s="238" t="str">
        <f>'步驟1. 先填【114-1申請總表】第8列之B欄至CN欄'!CC31</f>
        <v>有無參加:</v>
      </c>
      <c r="CD31" s="238" t="str">
        <f>'步驟1. 先填【114-1申請總表】第8列之B欄至CN欄'!CD31</f>
        <v xml:space="preserve">社團或活動:
</v>
      </c>
      <c r="CE31" s="238">
        <f>'步驟1. 先填【114-1申請總表】第8列之B欄至CN欄'!CE31</f>
        <v>0</v>
      </c>
      <c r="CF31" s="238">
        <f>'步驟1. 先填【114-1申請總表】第8列之B欄至CN欄'!CF31</f>
        <v>0</v>
      </c>
      <c r="CG31" s="238">
        <f>'步驟1. 先填【114-1申請總表】第8列之B欄至CN欄'!CG31</f>
        <v>0</v>
      </c>
      <c r="CH31" s="238" t="str">
        <f>'步驟1. 先填【114-1申請總表】第8列之B欄至CN欄'!CH31</f>
        <v xml:space="preserve">無達到學習目標之原因:
</v>
      </c>
      <c r="CI31" s="238" t="str">
        <f>'步驟1. 先填【114-1申請總表】第8列之B欄至CN欄'!CI31</f>
        <v xml:space="preserve">改善方法:
</v>
      </c>
      <c r="CJ31" s="238" t="str">
        <f>'步驟1. 先填【114-1申請總表】第8列之B欄至CN欄'!CJ31</f>
        <v xml:space="preserve">最喜歡的課後休閒活動:
</v>
      </c>
      <c r="CK31" s="238" t="str">
        <f>'步驟1. 先填【114-1申請總表】第8列之B欄至CN欄'!CK31</f>
        <v xml:space="preserve">收穫:
</v>
      </c>
      <c r="CL31" s="238">
        <f>'步驟1. 先填【114-1申請總表】第8列之B欄至CN欄'!CL31</f>
        <v>0</v>
      </c>
      <c r="CM31" s="238">
        <f>'步驟1. 先填【114-1申請總表】第8列之B欄至CN欄'!CM31</f>
        <v>0</v>
      </c>
      <c r="CN31" s="238">
        <f>'步驟1. 先填【114-1申請總表】第8列之B欄至CN欄'!CN31</f>
        <v>0</v>
      </c>
      <c r="CO31" s="244">
        <f>'步驟1. 先填【114-1申請總表】第8列之B欄至CN欄'!CO31</f>
        <v>0</v>
      </c>
      <c r="CP31" s="244" t="str">
        <f>'步驟1. 先填【114-1申請總表】第8列之B欄至CN欄'!CP31</f>
        <v>7000021</v>
      </c>
      <c r="CQ31" s="244" t="str">
        <f>'步驟1. 先填【114-1申請總表】第8列之B欄至CN欄'!CQ31</f>
        <v/>
      </c>
      <c r="CR31" s="244" t="str">
        <f>'步驟1. 先填【114-1申請總表】第8列之B欄至CN欄'!CR31</f>
        <v/>
      </c>
      <c r="CS31" s="244">
        <f>'步驟1. 先填【114-1申請總表】第8列之B欄至CN欄'!CS31</f>
        <v>0</v>
      </c>
      <c r="CT31" s="244" t="str">
        <f>'步驟1. 先填【114-1申請總表】第8列之B欄至CN欄'!CT31</f>
        <v/>
      </c>
      <c r="CU31" s="244" t="str">
        <f>'步驟1. 先填【114-1申請總表】第8列之B欄至CN欄'!CU31</f>
        <v/>
      </c>
      <c r="CV31" s="244" t="str">
        <f>'步驟1. 先填【114-1申請總表】第8列之B欄至CN欄'!CV31</f>
        <v/>
      </c>
      <c r="CW31" s="244" t="str">
        <f>'步驟1. 先填【114-1申請總表】第8列之B欄至CN欄'!CW31</f>
        <v/>
      </c>
      <c r="CX31" s="244" t="str">
        <f>'步驟1. 先填【114-1申請總表】第8列之B欄至CN欄'!CX31</f>
        <v/>
      </c>
      <c r="CY31" s="244" t="str">
        <f>'步驟1. 先填【114-1申請總表】第8列之B欄至CN欄'!CY31</f>
        <v/>
      </c>
      <c r="CZ31" s="244" t="str">
        <f>'步驟1. 先填【114-1申請總表】第8列之B欄至CN欄'!CZ31</f>
        <v/>
      </c>
      <c r="DA31" s="244">
        <f>'步驟1. 先填【114-1申請總表】第8列之B欄至CN欄'!DA31</f>
        <v>0</v>
      </c>
      <c r="DB31" s="244">
        <f>'步驟1. 先填【114-1申請總表】第8列之B欄至CN欄'!DB31</f>
        <v>0</v>
      </c>
      <c r="DC31" s="244">
        <f>'步驟1. 先填【114-1申請總表】第8列之B欄至CN欄'!DC31</f>
        <v>0</v>
      </c>
      <c r="DD31" s="244">
        <f>'步驟1. 先填【114-1申請總表】第8列之B欄至CN欄'!DD31</f>
        <v>0</v>
      </c>
      <c r="DE31" s="244">
        <f>'步驟1. 先填【114-1申請總表】第8列之B欄至CN欄'!DE31</f>
        <v>0</v>
      </c>
      <c r="DF31" s="244">
        <f>'步驟1. 先填【114-1申請總表】第8列之B欄至CN欄'!DF31</f>
        <v>1</v>
      </c>
      <c r="DG31" s="244">
        <f>'步驟1. 先填【114-1申請總表】第8列之B欄至CN欄'!DG31</f>
        <v>0</v>
      </c>
      <c r="DH31" s="244">
        <f>'步驟1. 先填【114-1申請總表】第8列之B欄至CN欄'!DH31</f>
        <v>0</v>
      </c>
      <c r="DI31" s="244">
        <f>'步驟1. 先填【114-1申請總表】第8列之B欄至CN欄'!DI31</f>
        <v>0</v>
      </c>
      <c r="DJ31" s="244">
        <f>'步驟1. 先填【114-1申請總表】第8列之B欄至CN欄'!DJ31</f>
        <v>0</v>
      </c>
      <c r="DK31" s="244">
        <f>'步驟1. 先填【114-1申請總表】第8列之B欄至CN欄'!DK31</f>
        <v>0</v>
      </c>
      <c r="DL31" s="244">
        <f>'步驟1. 先填【114-1申請總表】第8列之B欄至CN欄'!DL31</f>
        <v>0</v>
      </c>
      <c r="DM31" s="244">
        <f>'步驟1. 先填【114-1申請總表】第8列之B欄至CN欄'!DM31</f>
        <v>0</v>
      </c>
      <c r="DN31" s="244">
        <f>'步驟1. 先填【114-1申請總表】第8列之B欄至CN欄'!DN31</f>
        <v>0</v>
      </c>
      <c r="DO31" s="267" t="str">
        <f t="shared" si="0"/>
        <v>身份別輸入錯誤</v>
      </c>
      <c r="DP31" s="267" t="str">
        <f t="shared" si="1"/>
        <v>身份別輸入錯誤</v>
      </c>
      <c r="DQ31" s="267" t="str">
        <f t="shared" si="2"/>
        <v>身份別輸入錯誤</v>
      </c>
      <c r="DR31" s="268">
        <v>0</v>
      </c>
      <c r="DS31" s="268"/>
      <c r="DT31" s="268"/>
      <c r="DU31" s="268"/>
      <c r="DV31" s="268"/>
      <c r="DW31" s="268"/>
      <c r="DX31" s="268"/>
      <c r="DY31" s="268"/>
      <c r="DZ31" s="268"/>
      <c r="EA31" s="268"/>
      <c r="EB31" s="268">
        <f t="shared" si="22"/>
        <v>0</v>
      </c>
      <c r="EC31" s="268"/>
      <c r="ED31" s="268"/>
      <c r="EE31" s="268"/>
      <c r="EF31" s="268"/>
      <c r="EG31" s="268"/>
      <c r="EH31" s="268"/>
      <c r="EI31" s="268"/>
      <c r="EJ31" s="268"/>
      <c r="EK31" s="268"/>
      <c r="EL31" s="268"/>
      <c r="EM31" s="268"/>
      <c r="EN31" s="268"/>
      <c r="EO31" s="268"/>
      <c r="EP31" s="268"/>
      <c r="EQ31" s="268"/>
      <c r="ER31" s="268"/>
      <c r="ES31" s="268"/>
      <c r="ET31" s="268"/>
      <c r="EU31" s="259"/>
      <c r="EV31" s="259"/>
      <c r="EW31" s="259"/>
      <c r="EX31" s="258" t="str">
        <f t="shared" si="3"/>
        <v>已提交</v>
      </c>
      <c r="EY31" s="258" t="str">
        <f t="shared" si="4"/>
        <v>已提交</v>
      </c>
      <c r="EZ31" s="258" t="str">
        <f t="shared" si="5"/>
        <v>已提交</v>
      </c>
      <c r="FA31" s="259" t="str">
        <f t="shared" si="6"/>
        <v>已提交</v>
      </c>
      <c r="FB31" s="259" t="str">
        <f t="shared" si="7"/>
        <v>已提交</v>
      </c>
      <c r="FC31" s="259" t="str">
        <f t="shared" si="8"/>
        <v>已提交</v>
      </c>
      <c r="FD31" s="259" t="str">
        <f t="shared" si="9"/>
        <v>已提交</v>
      </c>
      <c r="FE31" s="259" t="str">
        <f t="shared" si="10"/>
        <v>已提交</v>
      </c>
      <c r="FF31" s="259" t="str">
        <f t="shared" si="11"/>
        <v>已提交</v>
      </c>
      <c r="FG31" s="259" t="str">
        <f t="shared" si="12"/>
        <v>已提交</v>
      </c>
      <c r="FH31" s="259" t="str">
        <f t="shared" si="13"/>
        <v>已提交</v>
      </c>
      <c r="FI31" s="258" t="str">
        <f t="shared" si="14"/>
        <v>已提交</v>
      </c>
      <c r="FJ31" s="260" t="str">
        <f t="shared" si="15"/>
        <v>已提交</v>
      </c>
      <c r="FK31" s="259" t="str">
        <f t="shared" si="16"/>
        <v>已提交</v>
      </c>
      <c r="FL31" s="259" t="str">
        <f t="shared" si="17"/>
        <v>已提交</v>
      </c>
      <c r="FM31" s="259" t="str">
        <f t="shared" si="18"/>
        <v>已提交</v>
      </c>
      <c r="FN31" s="259"/>
      <c r="FO31" s="259"/>
      <c r="FP31" s="259"/>
      <c r="FQ31" s="259"/>
      <c r="FR31" s="259"/>
      <c r="FS31" s="259"/>
      <c r="FT31" s="259"/>
      <c r="FU31" s="259"/>
      <c r="FV31" s="259" t="str">
        <f t="shared" si="19"/>
        <v/>
      </c>
      <c r="FW31" s="259" t="str">
        <f t="shared" si="20"/>
        <v/>
      </c>
      <c r="FX31" s="259" t="str">
        <f t="shared" si="21"/>
        <v/>
      </c>
      <c r="FY31" s="259"/>
      <c r="FZ31" s="259"/>
      <c r="GA31" s="259"/>
      <c r="GB31" s="259"/>
      <c r="GC31" s="259"/>
      <c r="GD31" s="259"/>
      <c r="GE31" s="259"/>
      <c r="GF31" s="259"/>
      <c r="GG31" s="259"/>
      <c r="GH31" s="259"/>
      <c r="GI31" s="259"/>
      <c r="GJ31" s="259"/>
      <c r="GK31" s="259"/>
      <c r="GL31" s="259"/>
      <c r="GM31" s="259"/>
      <c r="GN31" s="259"/>
      <c r="GO31" s="259" t="s">
        <v>263</v>
      </c>
      <c r="GP31" s="259"/>
      <c r="GQ31" s="259"/>
      <c r="GR31" s="259"/>
      <c r="GS31" s="259"/>
    </row>
    <row r="32" spans="1:201" s="271" customFormat="1" ht="79.5" customHeight="1">
      <c r="A32" s="287" t="str">
        <f t="shared" si="23"/>
        <v>114學年度第二學期</v>
      </c>
      <c r="B32" s="238">
        <f>'步驟1. 先填【114-1申請總表】第8列之B欄至CN欄'!B32</f>
        <v>0</v>
      </c>
      <c r="C32" s="238">
        <f>'步驟1. 先填【114-1申請總表】第8列之B欄至CN欄'!C32</f>
        <v>0</v>
      </c>
      <c r="D32" s="238" t="str">
        <f>'步驟1. 先填【114-1申請總表】第8列之B欄至CN欄'!D32</f>
        <v>25</v>
      </c>
      <c r="E32" s="238">
        <f>'步驟1. 先填【114-1申請總表】第8列之B欄至CN欄'!E32</f>
        <v>0</v>
      </c>
      <c r="F32" s="238">
        <f>'步驟1. 先填【114-1申請總表】第8列之B欄至CN欄'!F32</f>
        <v>0</v>
      </c>
      <c r="G32" s="238">
        <f>'步驟1. 先填【114-1申請總表】第8列之B欄至CN欄'!G32</f>
        <v>0</v>
      </c>
      <c r="H32" s="238">
        <f>'步驟1. 先填【114-1申請總表】第8列之B欄至CN欄'!H32</f>
        <v>0</v>
      </c>
      <c r="I32" s="238">
        <f>'步驟1. 先填【114-1申請總表】第8列之B欄至CN欄'!I32</f>
        <v>0</v>
      </c>
      <c r="J32" s="238">
        <f>'步驟1. 先填【114-1申請總表】第8列之B欄至CN欄'!J32</f>
        <v>0</v>
      </c>
      <c r="K32" s="238">
        <f>'步驟1. 先填【114-1申請總表】第8列之B欄至CN欄'!K32</f>
        <v>0</v>
      </c>
      <c r="L32" s="238">
        <f>'步驟1. 先填【114-1申請總表】第8列之B欄至CN欄'!L32</f>
        <v>0</v>
      </c>
      <c r="M32" s="238">
        <f>'步驟1. 先填【114-1申請總表】第8列之B欄至CN欄'!M32</f>
        <v>0</v>
      </c>
      <c r="N32" s="238">
        <f>'步驟1. 先填【114-1申請總表】第8列之B欄至CN欄'!N32</f>
        <v>0</v>
      </c>
      <c r="O32" s="238" t="str">
        <f>'步驟1. 先填【114-1申請總表】第8列之B欄至CN欄'!O32</f>
        <v>XX縣XX鄉XX村XX鄰XX路XX號XX樓</v>
      </c>
      <c r="P32" s="238" t="str">
        <f>'步驟1. 先填【114-1申請總表】第8列之B欄至CN欄'!P32</f>
        <v>1.助學獎學金</v>
      </c>
      <c r="Q32" s="238">
        <f>'步驟1. 先填【114-1申請總表】第8列之B欄至CN欄'!Q32</f>
        <v>0</v>
      </c>
      <c r="R32" s="238">
        <f>'步驟1. 先填【114-1申請總表】第8列之B欄至CN欄'!R32</f>
        <v>0</v>
      </c>
      <c r="S32" s="238">
        <f>'步驟1. 先填【114-1申請總表】第8列之B欄至CN欄'!S32</f>
        <v>0</v>
      </c>
      <c r="T32" s="238">
        <f>'步驟1. 先填【114-1申請總表】第8列之B欄至CN欄'!T32</f>
        <v>0</v>
      </c>
      <c r="U32" s="238">
        <f>'步驟1. 先填【114-1申請總表】第8列之B欄至CN欄'!U32</f>
        <v>0</v>
      </c>
      <c r="V32" s="238">
        <f>'步驟1. 先填【114-1申請總表】第8列之B欄至CN欄'!V32</f>
        <v>0</v>
      </c>
      <c r="W32" s="238">
        <f>'步驟1. 先填【114-1申請總表】第8列之B欄至CN欄'!W32</f>
        <v>0</v>
      </c>
      <c r="X32" s="238">
        <f>'步驟1. 先填【114-1申請總表】第8列之B欄至CN欄'!X32</f>
        <v>0</v>
      </c>
      <c r="Y32" s="238">
        <f>'步驟1. 先填【114-1申請總表】第8列之B欄至CN欄'!Y32</f>
        <v>0</v>
      </c>
      <c r="Z32" s="238">
        <f>'步驟1. 先填【114-1申請總表】第8列之B欄至CN欄'!Z32</f>
        <v>0</v>
      </c>
      <c r="AA32" s="238">
        <f>'步驟1. 先填【114-1申請總表】第8列之B欄至CN欄'!AA32</f>
        <v>0</v>
      </c>
      <c r="AB32" s="238">
        <f>'步驟1. 先填【114-1申請總表】第8列之B欄至CN欄'!AB32</f>
        <v>0</v>
      </c>
      <c r="AC32" s="238">
        <f>'步驟1. 先填【114-1申請總表】第8列之B欄至CN欄'!AC32</f>
        <v>0</v>
      </c>
      <c r="AD32" s="238">
        <f>'步驟1. 先填【114-1申請總表】第8列之B欄至CN欄'!AD32</f>
        <v>0</v>
      </c>
      <c r="AE32" s="238">
        <f>'步驟1. 先填【114-1申請總表】第8列之B欄至CN欄'!AE32</f>
        <v>0</v>
      </c>
      <c r="AF32" s="238">
        <f>'步驟1. 先填【114-1申請總表】第8列之B欄至CN欄'!AF32</f>
        <v>0</v>
      </c>
      <c r="AG32" s="238">
        <f>'步驟1. 先填【114-1申請總表】第8列之B欄至CN欄'!AG32</f>
        <v>0</v>
      </c>
      <c r="AH32" s="238">
        <f>'步驟1. 先填【114-1申請總表】第8列之B欄至CN欄'!AH32</f>
        <v>0</v>
      </c>
      <c r="AI32" s="238">
        <f>'步驟1. 先填【114-1申請總表】第8列之B欄至CN欄'!AI32</f>
        <v>0</v>
      </c>
      <c r="AJ32" s="238">
        <f>'步驟1. 先填【114-1申請總表】第8列之B欄至CN欄'!AJ32</f>
        <v>0</v>
      </c>
      <c r="AK32" s="238">
        <f>'步驟1. 先填【114-1申請總表】第8列之B欄至CN欄'!AK32</f>
        <v>0</v>
      </c>
      <c r="AL32" s="238">
        <f>'步驟1. 先填【114-1申請總表】第8列之B欄至CN欄'!AL32</f>
        <v>0</v>
      </c>
      <c r="AM32" s="238">
        <f>'步驟1. 先填【114-1申請總表】第8列之B欄至CN欄'!AM32</f>
        <v>0</v>
      </c>
      <c r="AN32" s="238">
        <f>'步驟1. 先填【114-1申請總表】第8列之B欄至CN欄'!AN32</f>
        <v>0</v>
      </c>
      <c r="AO32" s="238">
        <f>'步驟1. 先填【114-1申請總表】第8列之B欄至CN欄'!AO32</f>
        <v>0</v>
      </c>
      <c r="AP32" s="238">
        <f>'步驟1. 先填【114-1申請總表】第8列之B欄至CN欄'!AP32</f>
        <v>0</v>
      </c>
      <c r="AQ32" s="238">
        <f>'步驟1. 先填【114-1申請總表】第8列之B欄至CN欄'!AQ32</f>
        <v>0</v>
      </c>
      <c r="AR32" s="238">
        <f>'步驟1. 先填【114-1申請總表】第8列之B欄至CN欄'!AR32</f>
        <v>0</v>
      </c>
      <c r="AS32" s="238">
        <f>'步驟1. 先填【114-1申請總表】第8列之B欄至CN欄'!AS32</f>
        <v>0</v>
      </c>
      <c r="AT32" s="238">
        <f>'步驟1. 先填【114-1申請總表】第8列之B欄至CN欄'!AT32</f>
        <v>0</v>
      </c>
      <c r="AU32" s="238">
        <f>'步驟1. 先填【114-1申請總表】第8列之B欄至CN欄'!AU32</f>
        <v>0</v>
      </c>
      <c r="AV32" s="238">
        <f>'步驟1. 先填【114-1申請總表】第8列之B欄至CN欄'!AV32</f>
        <v>0</v>
      </c>
      <c r="AW32" s="238">
        <f>'步驟1. 先填【114-1申請總表】第8列之B欄至CN欄'!AW32</f>
        <v>0</v>
      </c>
      <c r="AX32" s="238">
        <f>'步驟1. 先填【114-1申請總表】第8列之B欄至CN欄'!AX32</f>
        <v>0</v>
      </c>
      <c r="AY32" s="238">
        <f>'步驟1. 先填【114-1申請總表】第8列之B欄至CN欄'!AY32</f>
        <v>0</v>
      </c>
      <c r="AZ32" s="238">
        <f>'步驟1. 先填【114-1申請總表】第8列之B欄至CN欄'!AZ32</f>
        <v>0</v>
      </c>
      <c r="BA32" s="238">
        <f>'步驟1. 先填【114-1申請總表】第8列之B欄至CN欄'!BA32</f>
        <v>0</v>
      </c>
      <c r="BB32" s="238">
        <f>'步驟1. 先填【114-1申請總表】第8列之B欄至CN欄'!BB32</f>
        <v>0</v>
      </c>
      <c r="BC32" s="238">
        <f>'步驟1. 先填【114-1申請總表】第8列之B欄至CN欄'!BC32</f>
        <v>0</v>
      </c>
      <c r="BD32" s="238">
        <f>'步驟1. 先填【114-1申請總表】第8列之B欄至CN欄'!BD32</f>
        <v>0</v>
      </c>
      <c r="BE32" s="238">
        <f>'步驟1. 先填【114-1申請總表】第8列之B欄至CN欄'!BE32</f>
        <v>0</v>
      </c>
      <c r="BF32" s="238">
        <f>'步驟1. 先填【114-1申請總表】第8列之B欄至CN欄'!BF32</f>
        <v>0</v>
      </c>
      <c r="BG32" s="238">
        <f>'步驟1. 先填【114-1申請總表】第8列之B欄至CN欄'!BG32</f>
        <v>0</v>
      </c>
      <c r="BH32" s="238">
        <f>'步驟1. 先填【114-1申請總表】第8列之B欄至CN欄'!BH32</f>
        <v>0</v>
      </c>
      <c r="BI32" s="238">
        <f>'步驟1. 先填【114-1申請總表】第8列之B欄至CN欄'!BI32</f>
        <v>0</v>
      </c>
      <c r="BJ32" s="238">
        <f>'步驟1. 先填【114-1申請總表】第8列之B欄至CN欄'!BJ32</f>
        <v>0</v>
      </c>
      <c r="BK32" s="238">
        <f>'步驟1. 先填【114-1申請總表】第8列之B欄至CN欄'!BK32</f>
        <v>0</v>
      </c>
      <c r="BL32" s="238">
        <f>'步驟1. 先填【114-1申請總表】第8列之B欄至CN欄'!BL32</f>
        <v>0</v>
      </c>
      <c r="BM32" s="238">
        <f>'步驟1. 先填【114-1申請總表】第8列之B欄至CN欄'!BM32</f>
        <v>0</v>
      </c>
      <c r="BN32" s="238">
        <f>'步驟1. 先填【114-1申請總表】第8列之B欄至CN欄'!BN32</f>
        <v>0</v>
      </c>
      <c r="BO32" s="238">
        <f>'步驟1. 先填【114-1申請總表】第8列之B欄至CN欄'!BO32</f>
        <v>0</v>
      </c>
      <c r="BP32" s="238">
        <f>'步驟1. 先填【114-1申請總表】第8列之B欄至CN欄'!BP32</f>
        <v>0</v>
      </c>
      <c r="BQ32" s="238">
        <f>'步驟1. 先填【114-1申請總表】第8列之B欄至CN欄'!BQ32</f>
        <v>0</v>
      </c>
      <c r="BR32" s="238">
        <f>'步驟1. 先填【114-1申請總表】第8列之B欄至CN欄'!BR32</f>
        <v>0</v>
      </c>
      <c r="BS32" s="238">
        <f>'步驟1. 先填【114-1申請總表】第8列之B欄至CN欄'!BS32</f>
        <v>0</v>
      </c>
      <c r="BT32" s="238">
        <f>'步驟1. 先填【114-1申請總表】第8列之B欄至CN欄'!BT32</f>
        <v>0</v>
      </c>
      <c r="BU32" s="238">
        <f>'步驟1. 先填【114-1申請總表】第8列之B欄至CN欄'!BU32</f>
        <v>0</v>
      </c>
      <c r="BV32" s="238">
        <f>'步驟1. 先填【114-1申請總表】第8列之B欄至CN欄'!BV32</f>
        <v>0</v>
      </c>
      <c r="BW32" s="238" t="str">
        <f>'步驟1. 先填【114-1申請總表】第8列之B欄至CN欄'!BW32</f>
        <v xml:space="preserve">學科:
</v>
      </c>
      <c r="BX32" s="238" t="str">
        <f>'步驟1. 先填【114-1申請總表】第8列之B欄至CN欄'!BX32</f>
        <v xml:space="preserve">題型:
</v>
      </c>
      <c r="BY32" s="238">
        <f>'步驟1. 先填【114-1申請總表】第8列之B欄至CN欄'!BY32</f>
        <v>0</v>
      </c>
      <c r="BZ32" s="238" t="str">
        <f>'步驟1. 先填【114-1申請總表】第8列之B欄至CN欄'!BZ32</f>
        <v xml:space="preserve">學科:
</v>
      </c>
      <c r="CA32" s="238" t="str">
        <f>'步驟1. 先填【114-1申請總表】第8列之B欄至CN欄'!CA32</f>
        <v xml:space="preserve">題型:
</v>
      </c>
      <c r="CB32" s="238">
        <f>'步驟1. 先填【114-1申請總表】第8列之B欄至CN欄'!CB32</f>
        <v>0</v>
      </c>
      <c r="CC32" s="238" t="str">
        <f>'步驟1. 先填【114-1申請總表】第8列之B欄至CN欄'!CC32</f>
        <v>有無參加:</v>
      </c>
      <c r="CD32" s="238" t="str">
        <f>'步驟1. 先填【114-1申請總表】第8列之B欄至CN欄'!CD32</f>
        <v xml:space="preserve">社團或活動:
</v>
      </c>
      <c r="CE32" s="238">
        <f>'步驟1. 先填【114-1申請總表】第8列之B欄至CN欄'!CE32</f>
        <v>0</v>
      </c>
      <c r="CF32" s="238">
        <f>'步驟1. 先填【114-1申請總表】第8列之B欄至CN欄'!CF32</f>
        <v>0</v>
      </c>
      <c r="CG32" s="238">
        <f>'步驟1. 先填【114-1申請總表】第8列之B欄至CN欄'!CG32</f>
        <v>0</v>
      </c>
      <c r="CH32" s="238" t="str">
        <f>'步驟1. 先填【114-1申請總表】第8列之B欄至CN欄'!CH32</f>
        <v xml:space="preserve">無達到學習目標之原因:
</v>
      </c>
      <c r="CI32" s="238" t="str">
        <f>'步驟1. 先填【114-1申請總表】第8列之B欄至CN欄'!CI32</f>
        <v xml:space="preserve">改善方法:
</v>
      </c>
      <c r="CJ32" s="238" t="str">
        <f>'步驟1. 先填【114-1申請總表】第8列之B欄至CN欄'!CJ32</f>
        <v xml:space="preserve">最喜歡的課後休閒活動:
</v>
      </c>
      <c r="CK32" s="238" t="str">
        <f>'步驟1. 先填【114-1申請總表】第8列之B欄至CN欄'!CK32</f>
        <v xml:space="preserve">收穫:
</v>
      </c>
      <c r="CL32" s="238">
        <f>'步驟1. 先填【114-1申請總表】第8列之B欄至CN欄'!CL32</f>
        <v>0</v>
      </c>
      <c r="CM32" s="238">
        <f>'步驟1. 先填【114-1申請總表】第8列之B欄至CN欄'!CM32</f>
        <v>0</v>
      </c>
      <c r="CN32" s="238">
        <f>'步驟1. 先填【114-1申請總表】第8列之B欄至CN欄'!CN32</f>
        <v>0</v>
      </c>
      <c r="CO32" s="244">
        <f>'步驟1. 先填【114-1申請總表】第8列之B欄至CN欄'!CO32</f>
        <v>0</v>
      </c>
      <c r="CP32" s="244" t="str">
        <f>'步驟1. 先填【114-1申請總表】第8列之B欄至CN欄'!CP32</f>
        <v>7000021</v>
      </c>
      <c r="CQ32" s="244" t="str">
        <f>'步驟1. 先填【114-1申請總表】第8列之B欄至CN欄'!CQ32</f>
        <v/>
      </c>
      <c r="CR32" s="244" t="str">
        <f>'步驟1. 先填【114-1申請總表】第8列之B欄至CN欄'!CR32</f>
        <v/>
      </c>
      <c r="CS32" s="244">
        <f>'步驟1. 先填【114-1申請總表】第8列之B欄至CN欄'!CS32</f>
        <v>0</v>
      </c>
      <c r="CT32" s="244" t="str">
        <f>'步驟1. 先填【114-1申請總表】第8列之B欄至CN欄'!CT32</f>
        <v/>
      </c>
      <c r="CU32" s="244" t="str">
        <f>'步驟1. 先填【114-1申請總表】第8列之B欄至CN欄'!CU32</f>
        <v/>
      </c>
      <c r="CV32" s="244" t="str">
        <f>'步驟1. 先填【114-1申請總表】第8列之B欄至CN欄'!CV32</f>
        <v/>
      </c>
      <c r="CW32" s="244" t="str">
        <f>'步驟1. 先填【114-1申請總表】第8列之B欄至CN欄'!CW32</f>
        <v/>
      </c>
      <c r="CX32" s="244" t="str">
        <f>'步驟1. 先填【114-1申請總表】第8列之B欄至CN欄'!CX32</f>
        <v/>
      </c>
      <c r="CY32" s="244" t="str">
        <f>'步驟1. 先填【114-1申請總表】第8列之B欄至CN欄'!CY32</f>
        <v/>
      </c>
      <c r="CZ32" s="244" t="str">
        <f>'步驟1. 先填【114-1申請總表】第8列之B欄至CN欄'!CZ32</f>
        <v/>
      </c>
      <c r="DA32" s="244">
        <f>'步驟1. 先填【114-1申請總表】第8列之B欄至CN欄'!DA32</f>
        <v>0</v>
      </c>
      <c r="DB32" s="244">
        <f>'步驟1. 先填【114-1申請總表】第8列之B欄至CN欄'!DB32</f>
        <v>0</v>
      </c>
      <c r="DC32" s="244">
        <f>'步驟1. 先填【114-1申請總表】第8列之B欄至CN欄'!DC32</f>
        <v>0</v>
      </c>
      <c r="DD32" s="244">
        <f>'步驟1. 先填【114-1申請總表】第8列之B欄至CN欄'!DD32</f>
        <v>0</v>
      </c>
      <c r="DE32" s="244">
        <f>'步驟1. 先填【114-1申請總表】第8列之B欄至CN欄'!DE32</f>
        <v>0</v>
      </c>
      <c r="DF32" s="244">
        <f>'步驟1. 先填【114-1申請總表】第8列之B欄至CN欄'!DF32</f>
        <v>1</v>
      </c>
      <c r="DG32" s="244">
        <f>'步驟1. 先填【114-1申請總表】第8列之B欄至CN欄'!DG32</f>
        <v>0</v>
      </c>
      <c r="DH32" s="244">
        <f>'步驟1. 先填【114-1申請總表】第8列之B欄至CN欄'!DH32</f>
        <v>0</v>
      </c>
      <c r="DI32" s="244">
        <f>'步驟1. 先填【114-1申請總表】第8列之B欄至CN欄'!DI32</f>
        <v>0</v>
      </c>
      <c r="DJ32" s="244">
        <f>'步驟1. 先填【114-1申請總表】第8列之B欄至CN欄'!DJ32</f>
        <v>0</v>
      </c>
      <c r="DK32" s="244">
        <f>'步驟1. 先填【114-1申請總表】第8列之B欄至CN欄'!DK32</f>
        <v>0</v>
      </c>
      <c r="DL32" s="244">
        <f>'步驟1. 先填【114-1申請總表】第8列之B欄至CN欄'!DL32</f>
        <v>0</v>
      </c>
      <c r="DM32" s="244">
        <f>'步驟1. 先填【114-1申請總表】第8列之B欄至CN欄'!DM32</f>
        <v>0</v>
      </c>
      <c r="DN32" s="244">
        <f>'步驟1. 先填【114-1申請總表】第8列之B欄至CN欄'!DN32</f>
        <v>0</v>
      </c>
      <c r="DO32" s="267" t="str">
        <f t="shared" si="0"/>
        <v>身份別輸入錯誤</v>
      </c>
      <c r="DP32" s="267" t="str">
        <f t="shared" si="1"/>
        <v>身份別輸入錯誤</v>
      </c>
      <c r="DQ32" s="267" t="str">
        <f t="shared" si="2"/>
        <v>身份別輸入錯誤</v>
      </c>
      <c r="DR32" s="268">
        <v>0</v>
      </c>
      <c r="DS32" s="268"/>
      <c r="DT32" s="268"/>
      <c r="DU32" s="268"/>
      <c r="DV32" s="268"/>
      <c r="DW32" s="268"/>
      <c r="DX32" s="268"/>
      <c r="DY32" s="268"/>
      <c r="DZ32" s="268"/>
      <c r="EA32" s="268"/>
      <c r="EB32" s="268">
        <f t="shared" si="22"/>
        <v>0</v>
      </c>
      <c r="EC32" s="268"/>
      <c r="ED32" s="268"/>
      <c r="EE32" s="268"/>
      <c r="EF32" s="268"/>
      <c r="EG32" s="268"/>
      <c r="EH32" s="268"/>
      <c r="EI32" s="268"/>
      <c r="EJ32" s="268"/>
      <c r="EK32" s="268"/>
      <c r="EL32" s="268"/>
      <c r="EM32" s="268"/>
      <c r="EN32" s="268"/>
      <c r="EO32" s="268"/>
      <c r="EP32" s="268"/>
      <c r="EQ32" s="268"/>
      <c r="ER32" s="268"/>
      <c r="ES32" s="268"/>
      <c r="ET32" s="268"/>
      <c r="EU32" s="259"/>
      <c r="EV32" s="259"/>
      <c r="EW32" s="259"/>
      <c r="EX32" s="258" t="str">
        <f t="shared" si="3"/>
        <v>已提交</v>
      </c>
      <c r="EY32" s="258" t="str">
        <f t="shared" si="4"/>
        <v>已提交</v>
      </c>
      <c r="EZ32" s="258" t="str">
        <f t="shared" si="5"/>
        <v>已提交</v>
      </c>
      <c r="FA32" s="259" t="str">
        <f t="shared" si="6"/>
        <v>已提交</v>
      </c>
      <c r="FB32" s="259" t="str">
        <f t="shared" si="7"/>
        <v>已提交</v>
      </c>
      <c r="FC32" s="259" t="str">
        <f t="shared" si="8"/>
        <v>已提交</v>
      </c>
      <c r="FD32" s="259" t="str">
        <f t="shared" si="9"/>
        <v>已提交</v>
      </c>
      <c r="FE32" s="259" t="str">
        <f t="shared" si="10"/>
        <v>已提交</v>
      </c>
      <c r="FF32" s="259" t="str">
        <f t="shared" si="11"/>
        <v>已提交</v>
      </c>
      <c r="FG32" s="259" t="str">
        <f t="shared" si="12"/>
        <v>已提交</v>
      </c>
      <c r="FH32" s="259" t="str">
        <f t="shared" si="13"/>
        <v>已提交</v>
      </c>
      <c r="FI32" s="258" t="str">
        <f t="shared" si="14"/>
        <v>已提交</v>
      </c>
      <c r="FJ32" s="260" t="str">
        <f t="shared" si="15"/>
        <v>已提交</v>
      </c>
      <c r="FK32" s="259" t="str">
        <f t="shared" si="16"/>
        <v>已提交</v>
      </c>
      <c r="FL32" s="259" t="str">
        <f t="shared" si="17"/>
        <v>已提交</v>
      </c>
      <c r="FM32" s="259" t="str">
        <f t="shared" si="18"/>
        <v>已提交</v>
      </c>
      <c r="FN32" s="259"/>
      <c r="FO32" s="259"/>
      <c r="FP32" s="259"/>
      <c r="FQ32" s="259"/>
      <c r="FR32" s="259"/>
      <c r="FS32" s="259"/>
      <c r="FT32" s="259"/>
      <c r="FU32" s="259"/>
      <c r="FV32" s="259" t="str">
        <f t="shared" si="19"/>
        <v/>
      </c>
      <c r="FW32" s="259" t="str">
        <f t="shared" si="20"/>
        <v/>
      </c>
      <c r="FX32" s="259" t="str">
        <f t="shared" si="21"/>
        <v/>
      </c>
      <c r="FY32" s="259"/>
      <c r="FZ32" s="259"/>
      <c r="GA32" s="259"/>
      <c r="GB32" s="259"/>
      <c r="GC32" s="259"/>
      <c r="GD32" s="259"/>
      <c r="GE32" s="259"/>
      <c r="GF32" s="259"/>
      <c r="GG32" s="259"/>
      <c r="GH32" s="259"/>
      <c r="GI32" s="259"/>
      <c r="GJ32" s="259"/>
      <c r="GK32" s="259"/>
      <c r="GL32" s="259"/>
      <c r="GM32" s="259"/>
      <c r="GN32" s="259"/>
      <c r="GO32" s="259" t="s">
        <v>263</v>
      </c>
      <c r="GP32" s="259"/>
      <c r="GQ32" s="259"/>
      <c r="GR32" s="259"/>
      <c r="GS32" s="259"/>
    </row>
    <row r="33" spans="1:201" s="271" customFormat="1" ht="79.5" customHeight="1">
      <c r="A33" s="287" t="str">
        <f t="shared" si="23"/>
        <v>114學年度第二學期</v>
      </c>
      <c r="B33" s="238">
        <f>'步驟1. 先填【114-1申請總表】第8列之B欄至CN欄'!B33</f>
        <v>0</v>
      </c>
      <c r="C33" s="238">
        <f>'步驟1. 先填【114-1申請總表】第8列之B欄至CN欄'!C33</f>
        <v>0</v>
      </c>
      <c r="D33" s="238" t="str">
        <f>'步驟1. 先填【114-1申請總表】第8列之B欄至CN欄'!D33</f>
        <v>26</v>
      </c>
      <c r="E33" s="238">
        <f>'步驟1. 先填【114-1申請總表】第8列之B欄至CN欄'!E33</f>
        <v>0</v>
      </c>
      <c r="F33" s="238">
        <f>'步驟1. 先填【114-1申請總表】第8列之B欄至CN欄'!F33</f>
        <v>0</v>
      </c>
      <c r="G33" s="238">
        <f>'步驟1. 先填【114-1申請總表】第8列之B欄至CN欄'!G33</f>
        <v>0</v>
      </c>
      <c r="H33" s="238">
        <f>'步驟1. 先填【114-1申請總表】第8列之B欄至CN欄'!H33</f>
        <v>0</v>
      </c>
      <c r="I33" s="238">
        <f>'步驟1. 先填【114-1申請總表】第8列之B欄至CN欄'!I33</f>
        <v>0</v>
      </c>
      <c r="J33" s="238">
        <f>'步驟1. 先填【114-1申請總表】第8列之B欄至CN欄'!J33</f>
        <v>0</v>
      </c>
      <c r="K33" s="238">
        <f>'步驟1. 先填【114-1申請總表】第8列之B欄至CN欄'!K33</f>
        <v>0</v>
      </c>
      <c r="L33" s="238">
        <f>'步驟1. 先填【114-1申請總表】第8列之B欄至CN欄'!L33</f>
        <v>0</v>
      </c>
      <c r="M33" s="238">
        <f>'步驟1. 先填【114-1申請總表】第8列之B欄至CN欄'!M33</f>
        <v>0</v>
      </c>
      <c r="N33" s="238">
        <f>'步驟1. 先填【114-1申請總表】第8列之B欄至CN欄'!N33</f>
        <v>0</v>
      </c>
      <c r="O33" s="238" t="str">
        <f>'步驟1. 先填【114-1申請總表】第8列之B欄至CN欄'!O33</f>
        <v>XX縣XX鄉XX村XX鄰XX路XX號XX樓</v>
      </c>
      <c r="P33" s="238" t="str">
        <f>'步驟1. 先填【114-1申請總表】第8列之B欄至CN欄'!P33</f>
        <v>1.助學獎學金</v>
      </c>
      <c r="Q33" s="238">
        <f>'步驟1. 先填【114-1申請總表】第8列之B欄至CN欄'!Q33</f>
        <v>0</v>
      </c>
      <c r="R33" s="238">
        <f>'步驟1. 先填【114-1申請總表】第8列之B欄至CN欄'!R33</f>
        <v>0</v>
      </c>
      <c r="S33" s="238">
        <f>'步驟1. 先填【114-1申請總表】第8列之B欄至CN欄'!S33</f>
        <v>0</v>
      </c>
      <c r="T33" s="238">
        <f>'步驟1. 先填【114-1申請總表】第8列之B欄至CN欄'!T33</f>
        <v>0</v>
      </c>
      <c r="U33" s="238">
        <f>'步驟1. 先填【114-1申請總表】第8列之B欄至CN欄'!U33</f>
        <v>0</v>
      </c>
      <c r="V33" s="238">
        <f>'步驟1. 先填【114-1申請總表】第8列之B欄至CN欄'!V33</f>
        <v>0</v>
      </c>
      <c r="W33" s="238">
        <f>'步驟1. 先填【114-1申請總表】第8列之B欄至CN欄'!W33</f>
        <v>0</v>
      </c>
      <c r="X33" s="238">
        <f>'步驟1. 先填【114-1申請總表】第8列之B欄至CN欄'!X33</f>
        <v>0</v>
      </c>
      <c r="Y33" s="238">
        <f>'步驟1. 先填【114-1申請總表】第8列之B欄至CN欄'!Y33</f>
        <v>0</v>
      </c>
      <c r="Z33" s="238">
        <f>'步驟1. 先填【114-1申請總表】第8列之B欄至CN欄'!Z33</f>
        <v>0</v>
      </c>
      <c r="AA33" s="238">
        <f>'步驟1. 先填【114-1申請總表】第8列之B欄至CN欄'!AA33</f>
        <v>0</v>
      </c>
      <c r="AB33" s="238">
        <f>'步驟1. 先填【114-1申請總表】第8列之B欄至CN欄'!AB33</f>
        <v>0</v>
      </c>
      <c r="AC33" s="238">
        <f>'步驟1. 先填【114-1申請總表】第8列之B欄至CN欄'!AC33</f>
        <v>0</v>
      </c>
      <c r="AD33" s="238">
        <f>'步驟1. 先填【114-1申請總表】第8列之B欄至CN欄'!AD33</f>
        <v>0</v>
      </c>
      <c r="AE33" s="238">
        <f>'步驟1. 先填【114-1申請總表】第8列之B欄至CN欄'!AE33</f>
        <v>0</v>
      </c>
      <c r="AF33" s="238">
        <f>'步驟1. 先填【114-1申請總表】第8列之B欄至CN欄'!AF33</f>
        <v>0</v>
      </c>
      <c r="AG33" s="238">
        <f>'步驟1. 先填【114-1申請總表】第8列之B欄至CN欄'!AG33</f>
        <v>0</v>
      </c>
      <c r="AH33" s="238">
        <f>'步驟1. 先填【114-1申請總表】第8列之B欄至CN欄'!AH33</f>
        <v>0</v>
      </c>
      <c r="AI33" s="238">
        <f>'步驟1. 先填【114-1申請總表】第8列之B欄至CN欄'!AI33</f>
        <v>0</v>
      </c>
      <c r="AJ33" s="238">
        <f>'步驟1. 先填【114-1申請總表】第8列之B欄至CN欄'!AJ33</f>
        <v>0</v>
      </c>
      <c r="AK33" s="238">
        <f>'步驟1. 先填【114-1申請總表】第8列之B欄至CN欄'!AK33</f>
        <v>0</v>
      </c>
      <c r="AL33" s="238">
        <f>'步驟1. 先填【114-1申請總表】第8列之B欄至CN欄'!AL33</f>
        <v>0</v>
      </c>
      <c r="AM33" s="238">
        <f>'步驟1. 先填【114-1申請總表】第8列之B欄至CN欄'!AM33</f>
        <v>0</v>
      </c>
      <c r="AN33" s="238">
        <f>'步驟1. 先填【114-1申請總表】第8列之B欄至CN欄'!AN33</f>
        <v>0</v>
      </c>
      <c r="AO33" s="238">
        <f>'步驟1. 先填【114-1申請總表】第8列之B欄至CN欄'!AO33</f>
        <v>0</v>
      </c>
      <c r="AP33" s="238">
        <f>'步驟1. 先填【114-1申請總表】第8列之B欄至CN欄'!AP33</f>
        <v>0</v>
      </c>
      <c r="AQ33" s="238">
        <f>'步驟1. 先填【114-1申請總表】第8列之B欄至CN欄'!AQ33</f>
        <v>0</v>
      </c>
      <c r="AR33" s="238">
        <f>'步驟1. 先填【114-1申請總表】第8列之B欄至CN欄'!AR33</f>
        <v>0</v>
      </c>
      <c r="AS33" s="238">
        <f>'步驟1. 先填【114-1申請總表】第8列之B欄至CN欄'!AS33</f>
        <v>0</v>
      </c>
      <c r="AT33" s="238">
        <f>'步驟1. 先填【114-1申請總表】第8列之B欄至CN欄'!AT33</f>
        <v>0</v>
      </c>
      <c r="AU33" s="238">
        <f>'步驟1. 先填【114-1申請總表】第8列之B欄至CN欄'!AU33</f>
        <v>0</v>
      </c>
      <c r="AV33" s="238">
        <f>'步驟1. 先填【114-1申請總表】第8列之B欄至CN欄'!AV33</f>
        <v>0</v>
      </c>
      <c r="AW33" s="238">
        <f>'步驟1. 先填【114-1申請總表】第8列之B欄至CN欄'!AW33</f>
        <v>0</v>
      </c>
      <c r="AX33" s="238">
        <f>'步驟1. 先填【114-1申請總表】第8列之B欄至CN欄'!AX33</f>
        <v>0</v>
      </c>
      <c r="AY33" s="238">
        <f>'步驟1. 先填【114-1申請總表】第8列之B欄至CN欄'!AY33</f>
        <v>0</v>
      </c>
      <c r="AZ33" s="238">
        <f>'步驟1. 先填【114-1申請總表】第8列之B欄至CN欄'!AZ33</f>
        <v>0</v>
      </c>
      <c r="BA33" s="238">
        <f>'步驟1. 先填【114-1申請總表】第8列之B欄至CN欄'!BA33</f>
        <v>0</v>
      </c>
      <c r="BB33" s="238">
        <f>'步驟1. 先填【114-1申請總表】第8列之B欄至CN欄'!BB33</f>
        <v>0</v>
      </c>
      <c r="BC33" s="238">
        <f>'步驟1. 先填【114-1申請總表】第8列之B欄至CN欄'!BC33</f>
        <v>0</v>
      </c>
      <c r="BD33" s="238">
        <f>'步驟1. 先填【114-1申請總表】第8列之B欄至CN欄'!BD33</f>
        <v>0</v>
      </c>
      <c r="BE33" s="238">
        <f>'步驟1. 先填【114-1申請總表】第8列之B欄至CN欄'!BE33</f>
        <v>0</v>
      </c>
      <c r="BF33" s="238">
        <f>'步驟1. 先填【114-1申請總表】第8列之B欄至CN欄'!BF33</f>
        <v>0</v>
      </c>
      <c r="BG33" s="238">
        <f>'步驟1. 先填【114-1申請總表】第8列之B欄至CN欄'!BG33</f>
        <v>0</v>
      </c>
      <c r="BH33" s="238">
        <f>'步驟1. 先填【114-1申請總表】第8列之B欄至CN欄'!BH33</f>
        <v>0</v>
      </c>
      <c r="BI33" s="238">
        <f>'步驟1. 先填【114-1申請總表】第8列之B欄至CN欄'!BI33</f>
        <v>0</v>
      </c>
      <c r="BJ33" s="238">
        <f>'步驟1. 先填【114-1申請總表】第8列之B欄至CN欄'!BJ33</f>
        <v>0</v>
      </c>
      <c r="BK33" s="238">
        <f>'步驟1. 先填【114-1申請總表】第8列之B欄至CN欄'!BK33</f>
        <v>0</v>
      </c>
      <c r="BL33" s="238">
        <f>'步驟1. 先填【114-1申請總表】第8列之B欄至CN欄'!BL33</f>
        <v>0</v>
      </c>
      <c r="BM33" s="238">
        <f>'步驟1. 先填【114-1申請總表】第8列之B欄至CN欄'!BM33</f>
        <v>0</v>
      </c>
      <c r="BN33" s="238">
        <f>'步驟1. 先填【114-1申請總表】第8列之B欄至CN欄'!BN33</f>
        <v>0</v>
      </c>
      <c r="BO33" s="238">
        <f>'步驟1. 先填【114-1申請總表】第8列之B欄至CN欄'!BO33</f>
        <v>0</v>
      </c>
      <c r="BP33" s="238">
        <f>'步驟1. 先填【114-1申請總表】第8列之B欄至CN欄'!BP33</f>
        <v>0</v>
      </c>
      <c r="BQ33" s="238">
        <f>'步驟1. 先填【114-1申請總表】第8列之B欄至CN欄'!BQ33</f>
        <v>0</v>
      </c>
      <c r="BR33" s="238">
        <f>'步驟1. 先填【114-1申請總表】第8列之B欄至CN欄'!BR33</f>
        <v>0</v>
      </c>
      <c r="BS33" s="238">
        <f>'步驟1. 先填【114-1申請總表】第8列之B欄至CN欄'!BS33</f>
        <v>0</v>
      </c>
      <c r="BT33" s="238">
        <f>'步驟1. 先填【114-1申請總表】第8列之B欄至CN欄'!BT33</f>
        <v>0</v>
      </c>
      <c r="BU33" s="238">
        <f>'步驟1. 先填【114-1申請總表】第8列之B欄至CN欄'!BU33</f>
        <v>0</v>
      </c>
      <c r="BV33" s="238">
        <f>'步驟1. 先填【114-1申請總表】第8列之B欄至CN欄'!BV33</f>
        <v>0</v>
      </c>
      <c r="BW33" s="238" t="str">
        <f>'步驟1. 先填【114-1申請總表】第8列之B欄至CN欄'!BW33</f>
        <v xml:space="preserve">學科:
</v>
      </c>
      <c r="BX33" s="238" t="str">
        <f>'步驟1. 先填【114-1申請總表】第8列之B欄至CN欄'!BX33</f>
        <v xml:space="preserve">題型:
</v>
      </c>
      <c r="BY33" s="238">
        <f>'步驟1. 先填【114-1申請總表】第8列之B欄至CN欄'!BY33</f>
        <v>0</v>
      </c>
      <c r="BZ33" s="238" t="str">
        <f>'步驟1. 先填【114-1申請總表】第8列之B欄至CN欄'!BZ33</f>
        <v xml:space="preserve">學科:
</v>
      </c>
      <c r="CA33" s="238" t="str">
        <f>'步驟1. 先填【114-1申請總表】第8列之B欄至CN欄'!CA33</f>
        <v xml:space="preserve">題型:
</v>
      </c>
      <c r="CB33" s="238">
        <f>'步驟1. 先填【114-1申請總表】第8列之B欄至CN欄'!CB33</f>
        <v>0</v>
      </c>
      <c r="CC33" s="238" t="str">
        <f>'步驟1. 先填【114-1申請總表】第8列之B欄至CN欄'!CC33</f>
        <v>有無參加:</v>
      </c>
      <c r="CD33" s="238" t="str">
        <f>'步驟1. 先填【114-1申請總表】第8列之B欄至CN欄'!CD33</f>
        <v xml:space="preserve">社團或活動:
</v>
      </c>
      <c r="CE33" s="238">
        <f>'步驟1. 先填【114-1申請總表】第8列之B欄至CN欄'!CE33</f>
        <v>0</v>
      </c>
      <c r="CF33" s="238">
        <f>'步驟1. 先填【114-1申請總表】第8列之B欄至CN欄'!CF33</f>
        <v>0</v>
      </c>
      <c r="CG33" s="238">
        <f>'步驟1. 先填【114-1申請總表】第8列之B欄至CN欄'!CG33</f>
        <v>0</v>
      </c>
      <c r="CH33" s="238" t="str">
        <f>'步驟1. 先填【114-1申請總表】第8列之B欄至CN欄'!CH33</f>
        <v xml:space="preserve">無達到學習目標之原因:
</v>
      </c>
      <c r="CI33" s="238" t="str">
        <f>'步驟1. 先填【114-1申請總表】第8列之B欄至CN欄'!CI33</f>
        <v xml:space="preserve">改善方法:
</v>
      </c>
      <c r="CJ33" s="238" t="str">
        <f>'步驟1. 先填【114-1申請總表】第8列之B欄至CN欄'!CJ33</f>
        <v xml:space="preserve">最喜歡的課後休閒活動:
</v>
      </c>
      <c r="CK33" s="238" t="str">
        <f>'步驟1. 先填【114-1申請總表】第8列之B欄至CN欄'!CK33</f>
        <v xml:space="preserve">收穫:
</v>
      </c>
      <c r="CL33" s="238">
        <f>'步驟1. 先填【114-1申請總表】第8列之B欄至CN欄'!CL33</f>
        <v>0</v>
      </c>
      <c r="CM33" s="238">
        <f>'步驟1. 先填【114-1申請總表】第8列之B欄至CN欄'!CM33</f>
        <v>0</v>
      </c>
      <c r="CN33" s="238">
        <f>'步驟1. 先填【114-1申請總表】第8列之B欄至CN欄'!CN33</f>
        <v>0</v>
      </c>
      <c r="CO33" s="244">
        <f>'步驟1. 先填【114-1申請總表】第8列之B欄至CN欄'!CO33</f>
        <v>0</v>
      </c>
      <c r="CP33" s="244" t="str">
        <f>'步驟1. 先填【114-1申請總表】第8列之B欄至CN欄'!CP33</f>
        <v>7000021</v>
      </c>
      <c r="CQ33" s="244" t="str">
        <f>'步驟1. 先填【114-1申請總表】第8列之B欄至CN欄'!CQ33</f>
        <v/>
      </c>
      <c r="CR33" s="244" t="str">
        <f>'步驟1. 先填【114-1申請總表】第8列之B欄至CN欄'!CR33</f>
        <v/>
      </c>
      <c r="CS33" s="244">
        <f>'步驟1. 先填【114-1申請總表】第8列之B欄至CN欄'!CS33</f>
        <v>0</v>
      </c>
      <c r="CT33" s="244" t="str">
        <f>'步驟1. 先填【114-1申請總表】第8列之B欄至CN欄'!CT33</f>
        <v/>
      </c>
      <c r="CU33" s="244" t="str">
        <f>'步驟1. 先填【114-1申請總表】第8列之B欄至CN欄'!CU33</f>
        <v/>
      </c>
      <c r="CV33" s="244" t="str">
        <f>'步驟1. 先填【114-1申請總表】第8列之B欄至CN欄'!CV33</f>
        <v/>
      </c>
      <c r="CW33" s="244" t="str">
        <f>'步驟1. 先填【114-1申請總表】第8列之B欄至CN欄'!CW33</f>
        <v/>
      </c>
      <c r="CX33" s="244" t="str">
        <f>'步驟1. 先填【114-1申請總表】第8列之B欄至CN欄'!CX33</f>
        <v/>
      </c>
      <c r="CY33" s="244" t="str">
        <f>'步驟1. 先填【114-1申請總表】第8列之B欄至CN欄'!CY33</f>
        <v/>
      </c>
      <c r="CZ33" s="244" t="str">
        <f>'步驟1. 先填【114-1申請總表】第8列之B欄至CN欄'!CZ33</f>
        <v/>
      </c>
      <c r="DA33" s="244">
        <f>'步驟1. 先填【114-1申請總表】第8列之B欄至CN欄'!DA33</f>
        <v>0</v>
      </c>
      <c r="DB33" s="244">
        <f>'步驟1. 先填【114-1申請總表】第8列之B欄至CN欄'!DB33</f>
        <v>0</v>
      </c>
      <c r="DC33" s="244">
        <f>'步驟1. 先填【114-1申請總表】第8列之B欄至CN欄'!DC33</f>
        <v>0</v>
      </c>
      <c r="DD33" s="244">
        <f>'步驟1. 先填【114-1申請總表】第8列之B欄至CN欄'!DD33</f>
        <v>0</v>
      </c>
      <c r="DE33" s="244">
        <f>'步驟1. 先填【114-1申請總表】第8列之B欄至CN欄'!DE33</f>
        <v>0</v>
      </c>
      <c r="DF33" s="244">
        <f>'步驟1. 先填【114-1申請總表】第8列之B欄至CN欄'!DF33</f>
        <v>1</v>
      </c>
      <c r="DG33" s="244">
        <f>'步驟1. 先填【114-1申請總表】第8列之B欄至CN欄'!DG33</f>
        <v>0</v>
      </c>
      <c r="DH33" s="244">
        <f>'步驟1. 先填【114-1申請總表】第8列之B欄至CN欄'!DH33</f>
        <v>0</v>
      </c>
      <c r="DI33" s="244">
        <f>'步驟1. 先填【114-1申請總表】第8列之B欄至CN欄'!DI33</f>
        <v>0</v>
      </c>
      <c r="DJ33" s="244">
        <f>'步驟1. 先填【114-1申請總表】第8列之B欄至CN欄'!DJ33</f>
        <v>0</v>
      </c>
      <c r="DK33" s="244">
        <f>'步驟1. 先填【114-1申請總表】第8列之B欄至CN欄'!DK33</f>
        <v>0</v>
      </c>
      <c r="DL33" s="244">
        <f>'步驟1. 先填【114-1申請總表】第8列之B欄至CN欄'!DL33</f>
        <v>0</v>
      </c>
      <c r="DM33" s="244">
        <f>'步驟1. 先填【114-1申請總表】第8列之B欄至CN欄'!DM33</f>
        <v>0</v>
      </c>
      <c r="DN33" s="244">
        <f>'步驟1. 先填【114-1申請總表】第8列之B欄至CN欄'!DN33</f>
        <v>0</v>
      </c>
      <c r="DO33" s="267" t="str">
        <f t="shared" si="0"/>
        <v>身份別輸入錯誤</v>
      </c>
      <c r="DP33" s="267" t="str">
        <f t="shared" si="1"/>
        <v>身份別輸入錯誤</v>
      </c>
      <c r="DQ33" s="267" t="str">
        <f t="shared" si="2"/>
        <v>身份別輸入錯誤</v>
      </c>
      <c r="DR33" s="268">
        <v>0</v>
      </c>
      <c r="DS33" s="268"/>
      <c r="DT33" s="268"/>
      <c r="DU33" s="268"/>
      <c r="DV33" s="268"/>
      <c r="DW33" s="268"/>
      <c r="DX33" s="268"/>
      <c r="DY33" s="268"/>
      <c r="DZ33" s="268"/>
      <c r="EA33" s="268"/>
      <c r="EB33" s="268">
        <f t="shared" si="22"/>
        <v>0</v>
      </c>
      <c r="EC33" s="268"/>
      <c r="ED33" s="268"/>
      <c r="EE33" s="268"/>
      <c r="EF33" s="268"/>
      <c r="EG33" s="268"/>
      <c r="EH33" s="268"/>
      <c r="EI33" s="268"/>
      <c r="EJ33" s="268"/>
      <c r="EK33" s="268"/>
      <c r="EL33" s="268"/>
      <c r="EM33" s="268"/>
      <c r="EN33" s="268"/>
      <c r="EO33" s="268"/>
      <c r="EP33" s="268"/>
      <c r="EQ33" s="268"/>
      <c r="ER33" s="268"/>
      <c r="ES33" s="268"/>
      <c r="ET33" s="268"/>
      <c r="EU33" s="259"/>
      <c r="EV33" s="259"/>
      <c r="EW33" s="259"/>
      <c r="EX33" s="258" t="str">
        <f t="shared" si="3"/>
        <v>已提交</v>
      </c>
      <c r="EY33" s="258" t="str">
        <f t="shared" si="4"/>
        <v>已提交</v>
      </c>
      <c r="EZ33" s="258" t="str">
        <f t="shared" si="5"/>
        <v>已提交</v>
      </c>
      <c r="FA33" s="259" t="str">
        <f t="shared" si="6"/>
        <v>已提交</v>
      </c>
      <c r="FB33" s="259" t="str">
        <f t="shared" si="7"/>
        <v>已提交</v>
      </c>
      <c r="FC33" s="259" t="str">
        <f t="shared" si="8"/>
        <v>已提交</v>
      </c>
      <c r="FD33" s="259" t="str">
        <f t="shared" si="9"/>
        <v>已提交</v>
      </c>
      <c r="FE33" s="259" t="str">
        <f t="shared" si="10"/>
        <v>已提交</v>
      </c>
      <c r="FF33" s="259" t="str">
        <f t="shared" si="11"/>
        <v>已提交</v>
      </c>
      <c r="FG33" s="259" t="str">
        <f t="shared" si="12"/>
        <v>已提交</v>
      </c>
      <c r="FH33" s="259" t="str">
        <f t="shared" si="13"/>
        <v>已提交</v>
      </c>
      <c r="FI33" s="258" t="str">
        <f t="shared" si="14"/>
        <v>已提交</v>
      </c>
      <c r="FJ33" s="260" t="str">
        <f t="shared" si="15"/>
        <v>已提交</v>
      </c>
      <c r="FK33" s="259" t="str">
        <f t="shared" si="16"/>
        <v>已提交</v>
      </c>
      <c r="FL33" s="259" t="str">
        <f t="shared" si="17"/>
        <v>已提交</v>
      </c>
      <c r="FM33" s="259" t="str">
        <f t="shared" si="18"/>
        <v>已提交</v>
      </c>
      <c r="FN33" s="259"/>
      <c r="FO33" s="259"/>
      <c r="FP33" s="259"/>
      <c r="FQ33" s="259"/>
      <c r="FR33" s="259"/>
      <c r="FS33" s="259"/>
      <c r="FT33" s="259"/>
      <c r="FU33" s="259"/>
      <c r="FV33" s="259" t="str">
        <f t="shared" si="19"/>
        <v/>
      </c>
      <c r="FW33" s="259" t="str">
        <f t="shared" si="20"/>
        <v/>
      </c>
      <c r="FX33" s="259" t="str">
        <f t="shared" si="21"/>
        <v/>
      </c>
      <c r="FY33" s="259"/>
      <c r="FZ33" s="259"/>
      <c r="GA33" s="259"/>
      <c r="GB33" s="259"/>
      <c r="GC33" s="259"/>
      <c r="GD33" s="259"/>
      <c r="GE33" s="259"/>
      <c r="GF33" s="259"/>
      <c r="GG33" s="259"/>
      <c r="GH33" s="259"/>
      <c r="GI33" s="259"/>
      <c r="GJ33" s="259"/>
      <c r="GK33" s="259"/>
      <c r="GL33" s="259"/>
      <c r="GM33" s="259"/>
      <c r="GN33" s="259"/>
      <c r="GO33" s="259" t="s">
        <v>263</v>
      </c>
      <c r="GP33" s="259"/>
      <c r="GQ33" s="259"/>
      <c r="GR33" s="259"/>
      <c r="GS33" s="259"/>
    </row>
    <row r="34" spans="1:201" s="271" customFormat="1" ht="79.5" customHeight="1">
      <c r="A34" s="287" t="str">
        <f t="shared" si="23"/>
        <v>114學年度第二學期</v>
      </c>
      <c r="B34" s="238">
        <f>'步驟1. 先填【114-1申請總表】第8列之B欄至CN欄'!B34</f>
        <v>0</v>
      </c>
      <c r="C34" s="238">
        <f>'步驟1. 先填【114-1申請總表】第8列之B欄至CN欄'!C34</f>
        <v>0</v>
      </c>
      <c r="D34" s="238" t="str">
        <f>'步驟1. 先填【114-1申請總表】第8列之B欄至CN欄'!D34</f>
        <v>27</v>
      </c>
      <c r="E34" s="238">
        <f>'步驟1. 先填【114-1申請總表】第8列之B欄至CN欄'!E34</f>
        <v>0</v>
      </c>
      <c r="F34" s="238">
        <f>'步驟1. 先填【114-1申請總表】第8列之B欄至CN欄'!F34</f>
        <v>0</v>
      </c>
      <c r="G34" s="238">
        <f>'步驟1. 先填【114-1申請總表】第8列之B欄至CN欄'!G34</f>
        <v>0</v>
      </c>
      <c r="H34" s="238">
        <f>'步驟1. 先填【114-1申請總表】第8列之B欄至CN欄'!H34</f>
        <v>0</v>
      </c>
      <c r="I34" s="238">
        <f>'步驟1. 先填【114-1申請總表】第8列之B欄至CN欄'!I34</f>
        <v>0</v>
      </c>
      <c r="J34" s="238">
        <f>'步驟1. 先填【114-1申請總表】第8列之B欄至CN欄'!J34</f>
        <v>0</v>
      </c>
      <c r="K34" s="238">
        <f>'步驟1. 先填【114-1申請總表】第8列之B欄至CN欄'!K34</f>
        <v>0</v>
      </c>
      <c r="L34" s="238">
        <f>'步驟1. 先填【114-1申請總表】第8列之B欄至CN欄'!L34</f>
        <v>0</v>
      </c>
      <c r="M34" s="238">
        <f>'步驟1. 先填【114-1申請總表】第8列之B欄至CN欄'!M34</f>
        <v>0</v>
      </c>
      <c r="N34" s="238">
        <f>'步驟1. 先填【114-1申請總表】第8列之B欄至CN欄'!N34</f>
        <v>0</v>
      </c>
      <c r="O34" s="238" t="str">
        <f>'步驟1. 先填【114-1申請總表】第8列之B欄至CN欄'!O34</f>
        <v>XX縣XX鄉XX村XX鄰XX路XX號XX樓</v>
      </c>
      <c r="P34" s="238" t="str">
        <f>'步驟1. 先填【114-1申請總表】第8列之B欄至CN欄'!P34</f>
        <v>1.助學獎學金</v>
      </c>
      <c r="Q34" s="238">
        <f>'步驟1. 先填【114-1申請總表】第8列之B欄至CN欄'!Q34</f>
        <v>0</v>
      </c>
      <c r="R34" s="238">
        <f>'步驟1. 先填【114-1申請總表】第8列之B欄至CN欄'!R34</f>
        <v>0</v>
      </c>
      <c r="S34" s="238">
        <f>'步驟1. 先填【114-1申請總表】第8列之B欄至CN欄'!S34</f>
        <v>0</v>
      </c>
      <c r="T34" s="238">
        <f>'步驟1. 先填【114-1申請總表】第8列之B欄至CN欄'!T34</f>
        <v>0</v>
      </c>
      <c r="U34" s="238">
        <f>'步驟1. 先填【114-1申請總表】第8列之B欄至CN欄'!U34</f>
        <v>0</v>
      </c>
      <c r="V34" s="238">
        <f>'步驟1. 先填【114-1申請總表】第8列之B欄至CN欄'!V34</f>
        <v>0</v>
      </c>
      <c r="W34" s="238">
        <f>'步驟1. 先填【114-1申請總表】第8列之B欄至CN欄'!W34</f>
        <v>0</v>
      </c>
      <c r="X34" s="238">
        <f>'步驟1. 先填【114-1申請總表】第8列之B欄至CN欄'!X34</f>
        <v>0</v>
      </c>
      <c r="Y34" s="238">
        <f>'步驟1. 先填【114-1申請總表】第8列之B欄至CN欄'!Y34</f>
        <v>0</v>
      </c>
      <c r="Z34" s="238">
        <f>'步驟1. 先填【114-1申請總表】第8列之B欄至CN欄'!Z34</f>
        <v>0</v>
      </c>
      <c r="AA34" s="238">
        <f>'步驟1. 先填【114-1申請總表】第8列之B欄至CN欄'!AA34</f>
        <v>0</v>
      </c>
      <c r="AB34" s="238">
        <f>'步驟1. 先填【114-1申請總表】第8列之B欄至CN欄'!AB34</f>
        <v>0</v>
      </c>
      <c r="AC34" s="238">
        <f>'步驟1. 先填【114-1申請總表】第8列之B欄至CN欄'!AC34</f>
        <v>0</v>
      </c>
      <c r="AD34" s="238">
        <f>'步驟1. 先填【114-1申請總表】第8列之B欄至CN欄'!AD34</f>
        <v>0</v>
      </c>
      <c r="AE34" s="238">
        <f>'步驟1. 先填【114-1申請總表】第8列之B欄至CN欄'!AE34</f>
        <v>0</v>
      </c>
      <c r="AF34" s="238">
        <f>'步驟1. 先填【114-1申請總表】第8列之B欄至CN欄'!AF34</f>
        <v>0</v>
      </c>
      <c r="AG34" s="238">
        <f>'步驟1. 先填【114-1申請總表】第8列之B欄至CN欄'!AG34</f>
        <v>0</v>
      </c>
      <c r="AH34" s="238">
        <f>'步驟1. 先填【114-1申請總表】第8列之B欄至CN欄'!AH34</f>
        <v>0</v>
      </c>
      <c r="AI34" s="238">
        <f>'步驟1. 先填【114-1申請總表】第8列之B欄至CN欄'!AI34</f>
        <v>0</v>
      </c>
      <c r="AJ34" s="238">
        <f>'步驟1. 先填【114-1申請總表】第8列之B欄至CN欄'!AJ34</f>
        <v>0</v>
      </c>
      <c r="AK34" s="238">
        <f>'步驟1. 先填【114-1申請總表】第8列之B欄至CN欄'!AK34</f>
        <v>0</v>
      </c>
      <c r="AL34" s="238">
        <f>'步驟1. 先填【114-1申請總表】第8列之B欄至CN欄'!AL34</f>
        <v>0</v>
      </c>
      <c r="AM34" s="238">
        <f>'步驟1. 先填【114-1申請總表】第8列之B欄至CN欄'!AM34</f>
        <v>0</v>
      </c>
      <c r="AN34" s="238">
        <f>'步驟1. 先填【114-1申請總表】第8列之B欄至CN欄'!AN34</f>
        <v>0</v>
      </c>
      <c r="AO34" s="238">
        <f>'步驟1. 先填【114-1申請總表】第8列之B欄至CN欄'!AO34</f>
        <v>0</v>
      </c>
      <c r="AP34" s="238">
        <f>'步驟1. 先填【114-1申請總表】第8列之B欄至CN欄'!AP34</f>
        <v>0</v>
      </c>
      <c r="AQ34" s="238">
        <f>'步驟1. 先填【114-1申請總表】第8列之B欄至CN欄'!AQ34</f>
        <v>0</v>
      </c>
      <c r="AR34" s="238">
        <f>'步驟1. 先填【114-1申請總表】第8列之B欄至CN欄'!AR34</f>
        <v>0</v>
      </c>
      <c r="AS34" s="238">
        <f>'步驟1. 先填【114-1申請總表】第8列之B欄至CN欄'!AS34</f>
        <v>0</v>
      </c>
      <c r="AT34" s="238">
        <f>'步驟1. 先填【114-1申請總表】第8列之B欄至CN欄'!AT34</f>
        <v>0</v>
      </c>
      <c r="AU34" s="238">
        <f>'步驟1. 先填【114-1申請總表】第8列之B欄至CN欄'!AU34</f>
        <v>0</v>
      </c>
      <c r="AV34" s="238">
        <f>'步驟1. 先填【114-1申請總表】第8列之B欄至CN欄'!AV34</f>
        <v>0</v>
      </c>
      <c r="AW34" s="238">
        <f>'步驟1. 先填【114-1申請總表】第8列之B欄至CN欄'!AW34</f>
        <v>0</v>
      </c>
      <c r="AX34" s="238">
        <f>'步驟1. 先填【114-1申請總表】第8列之B欄至CN欄'!AX34</f>
        <v>0</v>
      </c>
      <c r="AY34" s="238">
        <f>'步驟1. 先填【114-1申請總表】第8列之B欄至CN欄'!AY34</f>
        <v>0</v>
      </c>
      <c r="AZ34" s="238">
        <f>'步驟1. 先填【114-1申請總表】第8列之B欄至CN欄'!AZ34</f>
        <v>0</v>
      </c>
      <c r="BA34" s="238">
        <f>'步驟1. 先填【114-1申請總表】第8列之B欄至CN欄'!BA34</f>
        <v>0</v>
      </c>
      <c r="BB34" s="238">
        <f>'步驟1. 先填【114-1申請總表】第8列之B欄至CN欄'!BB34</f>
        <v>0</v>
      </c>
      <c r="BC34" s="238">
        <f>'步驟1. 先填【114-1申請總表】第8列之B欄至CN欄'!BC34</f>
        <v>0</v>
      </c>
      <c r="BD34" s="238">
        <f>'步驟1. 先填【114-1申請總表】第8列之B欄至CN欄'!BD34</f>
        <v>0</v>
      </c>
      <c r="BE34" s="238">
        <f>'步驟1. 先填【114-1申請總表】第8列之B欄至CN欄'!BE34</f>
        <v>0</v>
      </c>
      <c r="BF34" s="238">
        <f>'步驟1. 先填【114-1申請總表】第8列之B欄至CN欄'!BF34</f>
        <v>0</v>
      </c>
      <c r="BG34" s="238">
        <f>'步驟1. 先填【114-1申請總表】第8列之B欄至CN欄'!BG34</f>
        <v>0</v>
      </c>
      <c r="BH34" s="238">
        <f>'步驟1. 先填【114-1申請總表】第8列之B欄至CN欄'!BH34</f>
        <v>0</v>
      </c>
      <c r="BI34" s="238">
        <f>'步驟1. 先填【114-1申請總表】第8列之B欄至CN欄'!BI34</f>
        <v>0</v>
      </c>
      <c r="BJ34" s="238">
        <f>'步驟1. 先填【114-1申請總表】第8列之B欄至CN欄'!BJ34</f>
        <v>0</v>
      </c>
      <c r="BK34" s="238">
        <f>'步驟1. 先填【114-1申請總表】第8列之B欄至CN欄'!BK34</f>
        <v>0</v>
      </c>
      <c r="BL34" s="238">
        <f>'步驟1. 先填【114-1申請總表】第8列之B欄至CN欄'!BL34</f>
        <v>0</v>
      </c>
      <c r="BM34" s="238">
        <f>'步驟1. 先填【114-1申請總表】第8列之B欄至CN欄'!BM34</f>
        <v>0</v>
      </c>
      <c r="BN34" s="238">
        <f>'步驟1. 先填【114-1申請總表】第8列之B欄至CN欄'!BN34</f>
        <v>0</v>
      </c>
      <c r="BO34" s="238">
        <f>'步驟1. 先填【114-1申請總表】第8列之B欄至CN欄'!BO34</f>
        <v>0</v>
      </c>
      <c r="BP34" s="238">
        <f>'步驟1. 先填【114-1申請總表】第8列之B欄至CN欄'!BP34</f>
        <v>0</v>
      </c>
      <c r="BQ34" s="238">
        <f>'步驟1. 先填【114-1申請總表】第8列之B欄至CN欄'!BQ34</f>
        <v>0</v>
      </c>
      <c r="BR34" s="238">
        <f>'步驟1. 先填【114-1申請總表】第8列之B欄至CN欄'!BR34</f>
        <v>0</v>
      </c>
      <c r="BS34" s="238">
        <f>'步驟1. 先填【114-1申請總表】第8列之B欄至CN欄'!BS34</f>
        <v>0</v>
      </c>
      <c r="BT34" s="238">
        <f>'步驟1. 先填【114-1申請總表】第8列之B欄至CN欄'!BT34</f>
        <v>0</v>
      </c>
      <c r="BU34" s="238">
        <f>'步驟1. 先填【114-1申請總表】第8列之B欄至CN欄'!BU34</f>
        <v>0</v>
      </c>
      <c r="BV34" s="238">
        <f>'步驟1. 先填【114-1申請總表】第8列之B欄至CN欄'!BV34</f>
        <v>0</v>
      </c>
      <c r="BW34" s="238" t="str">
        <f>'步驟1. 先填【114-1申請總表】第8列之B欄至CN欄'!BW34</f>
        <v xml:space="preserve">學科:
</v>
      </c>
      <c r="BX34" s="238" t="str">
        <f>'步驟1. 先填【114-1申請總表】第8列之B欄至CN欄'!BX34</f>
        <v xml:space="preserve">題型:
</v>
      </c>
      <c r="BY34" s="238">
        <f>'步驟1. 先填【114-1申請總表】第8列之B欄至CN欄'!BY34</f>
        <v>0</v>
      </c>
      <c r="BZ34" s="238" t="str">
        <f>'步驟1. 先填【114-1申請總表】第8列之B欄至CN欄'!BZ34</f>
        <v xml:space="preserve">學科:
</v>
      </c>
      <c r="CA34" s="238" t="str">
        <f>'步驟1. 先填【114-1申請總表】第8列之B欄至CN欄'!CA34</f>
        <v xml:space="preserve">題型:
</v>
      </c>
      <c r="CB34" s="238">
        <f>'步驟1. 先填【114-1申請總表】第8列之B欄至CN欄'!CB34</f>
        <v>0</v>
      </c>
      <c r="CC34" s="238" t="str">
        <f>'步驟1. 先填【114-1申請總表】第8列之B欄至CN欄'!CC34</f>
        <v>有無參加:</v>
      </c>
      <c r="CD34" s="238" t="str">
        <f>'步驟1. 先填【114-1申請總表】第8列之B欄至CN欄'!CD34</f>
        <v xml:space="preserve">社團或活動:
</v>
      </c>
      <c r="CE34" s="238">
        <f>'步驟1. 先填【114-1申請總表】第8列之B欄至CN欄'!CE34</f>
        <v>0</v>
      </c>
      <c r="CF34" s="238">
        <f>'步驟1. 先填【114-1申請總表】第8列之B欄至CN欄'!CF34</f>
        <v>0</v>
      </c>
      <c r="CG34" s="238">
        <f>'步驟1. 先填【114-1申請總表】第8列之B欄至CN欄'!CG34</f>
        <v>0</v>
      </c>
      <c r="CH34" s="238" t="str">
        <f>'步驟1. 先填【114-1申請總表】第8列之B欄至CN欄'!CH34</f>
        <v xml:space="preserve">無達到學習目標之原因:
</v>
      </c>
      <c r="CI34" s="238" t="str">
        <f>'步驟1. 先填【114-1申請總表】第8列之B欄至CN欄'!CI34</f>
        <v xml:space="preserve">改善方法:
</v>
      </c>
      <c r="CJ34" s="238" t="str">
        <f>'步驟1. 先填【114-1申請總表】第8列之B欄至CN欄'!CJ34</f>
        <v xml:space="preserve">最喜歡的課後休閒活動:
</v>
      </c>
      <c r="CK34" s="238" t="str">
        <f>'步驟1. 先填【114-1申請總表】第8列之B欄至CN欄'!CK34</f>
        <v xml:space="preserve">收穫:
</v>
      </c>
      <c r="CL34" s="238">
        <f>'步驟1. 先填【114-1申請總表】第8列之B欄至CN欄'!CL34</f>
        <v>0</v>
      </c>
      <c r="CM34" s="238">
        <f>'步驟1. 先填【114-1申請總表】第8列之B欄至CN欄'!CM34</f>
        <v>0</v>
      </c>
      <c r="CN34" s="238">
        <f>'步驟1. 先填【114-1申請總表】第8列之B欄至CN欄'!CN34</f>
        <v>0</v>
      </c>
      <c r="CO34" s="244">
        <f>'步驟1. 先填【114-1申請總表】第8列之B欄至CN欄'!CO34</f>
        <v>0</v>
      </c>
      <c r="CP34" s="244" t="str">
        <f>'步驟1. 先填【114-1申請總表】第8列之B欄至CN欄'!CP34</f>
        <v>7000021</v>
      </c>
      <c r="CQ34" s="244" t="str">
        <f>'步驟1. 先填【114-1申請總表】第8列之B欄至CN欄'!CQ34</f>
        <v/>
      </c>
      <c r="CR34" s="244" t="str">
        <f>'步驟1. 先填【114-1申請總表】第8列之B欄至CN欄'!CR34</f>
        <v/>
      </c>
      <c r="CS34" s="244">
        <f>'步驟1. 先填【114-1申請總表】第8列之B欄至CN欄'!CS34</f>
        <v>0</v>
      </c>
      <c r="CT34" s="244" t="str">
        <f>'步驟1. 先填【114-1申請總表】第8列之B欄至CN欄'!CT34</f>
        <v/>
      </c>
      <c r="CU34" s="244" t="str">
        <f>'步驟1. 先填【114-1申請總表】第8列之B欄至CN欄'!CU34</f>
        <v/>
      </c>
      <c r="CV34" s="244" t="str">
        <f>'步驟1. 先填【114-1申請總表】第8列之B欄至CN欄'!CV34</f>
        <v/>
      </c>
      <c r="CW34" s="244" t="str">
        <f>'步驟1. 先填【114-1申請總表】第8列之B欄至CN欄'!CW34</f>
        <v/>
      </c>
      <c r="CX34" s="244" t="str">
        <f>'步驟1. 先填【114-1申請總表】第8列之B欄至CN欄'!CX34</f>
        <v/>
      </c>
      <c r="CY34" s="244" t="str">
        <f>'步驟1. 先填【114-1申請總表】第8列之B欄至CN欄'!CY34</f>
        <v/>
      </c>
      <c r="CZ34" s="244" t="str">
        <f>'步驟1. 先填【114-1申請總表】第8列之B欄至CN欄'!CZ34</f>
        <v/>
      </c>
      <c r="DA34" s="244">
        <f>'步驟1. 先填【114-1申請總表】第8列之B欄至CN欄'!DA34</f>
        <v>0</v>
      </c>
      <c r="DB34" s="244">
        <f>'步驟1. 先填【114-1申請總表】第8列之B欄至CN欄'!DB34</f>
        <v>0</v>
      </c>
      <c r="DC34" s="244">
        <f>'步驟1. 先填【114-1申請總表】第8列之B欄至CN欄'!DC34</f>
        <v>0</v>
      </c>
      <c r="DD34" s="244">
        <f>'步驟1. 先填【114-1申請總表】第8列之B欄至CN欄'!DD34</f>
        <v>0</v>
      </c>
      <c r="DE34" s="244">
        <f>'步驟1. 先填【114-1申請總表】第8列之B欄至CN欄'!DE34</f>
        <v>0</v>
      </c>
      <c r="DF34" s="244">
        <f>'步驟1. 先填【114-1申請總表】第8列之B欄至CN欄'!DF34</f>
        <v>1</v>
      </c>
      <c r="DG34" s="244">
        <f>'步驟1. 先填【114-1申請總表】第8列之B欄至CN欄'!DG34</f>
        <v>0</v>
      </c>
      <c r="DH34" s="244">
        <f>'步驟1. 先填【114-1申請總表】第8列之B欄至CN欄'!DH34</f>
        <v>0</v>
      </c>
      <c r="DI34" s="244">
        <f>'步驟1. 先填【114-1申請總表】第8列之B欄至CN欄'!DI34</f>
        <v>0</v>
      </c>
      <c r="DJ34" s="244">
        <f>'步驟1. 先填【114-1申請總表】第8列之B欄至CN欄'!DJ34</f>
        <v>0</v>
      </c>
      <c r="DK34" s="244">
        <f>'步驟1. 先填【114-1申請總表】第8列之B欄至CN欄'!DK34</f>
        <v>0</v>
      </c>
      <c r="DL34" s="244">
        <f>'步驟1. 先填【114-1申請總表】第8列之B欄至CN欄'!DL34</f>
        <v>0</v>
      </c>
      <c r="DM34" s="244">
        <f>'步驟1. 先填【114-1申請總表】第8列之B欄至CN欄'!DM34</f>
        <v>0</v>
      </c>
      <c r="DN34" s="244">
        <f>'步驟1. 先填【114-1申請總表】第8列之B欄至CN欄'!DN34</f>
        <v>0</v>
      </c>
      <c r="DO34" s="267" t="str">
        <f t="shared" si="0"/>
        <v>身份別輸入錯誤</v>
      </c>
      <c r="DP34" s="267" t="str">
        <f t="shared" si="1"/>
        <v>身份別輸入錯誤</v>
      </c>
      <c r="DQ34" s="267" t="str">
        <f t="shared" si="2"/>
        <v>身份別輸入錯誤</v>
      </c>
      <c r="DR34" s="268">
        <v>0</v>
      </c>
      <c r="DS34" s="268"/>
      <c r="DT34" s="268"/>
      <c r="DU34" s="268"/>
      <c r="DV34" s="268"/>
      <c r="DW34" s="268"/>
      <c r="DX34" s="268"/>
      <c r="DY34" s="268"/>
      <c r="DZ34" s="268"/>
      <c r="EA34" s="268"/>
      <c r="EB34" s="268">
        <f t="shared" si="22"/>
        <v>0</v>
      </c>
      <c r="EC34" s="268"/>
      <c r="ED34" s="268"/>
      <c r="EE34" s="268"/>
      <c r="EF34" s="268"/>
      <c r="EG34" s="268"/>
      <c r="EH34" s="268"/>
      <c r="EI34" s="268"/>
      <c r="EJ34" s="268"/>
      <c r="EK34" s="268"/>
      <c r="EL34" s="268"/>
      <c r="EM34" s="268"/>
      <c r="EN34" s="268"/>
      <c r="EO34" s="268"/>
      <c r="EP34" s="268"/>
      <c r="EQ34" s="268"/>
      <c r="ER34" s="268"/>
      <c r="ES34" s="268"/>
      <c r="ET34" s="268"/>
      <c r="EU34" s="259"/>
      <c r="EV34" s="259"/>
      <c r="EW34" s="259"/>
      <c r="EX34" s="258" t="str">
        <f t="shared" si="3"/>
        <v>已提交</v>
      </c>
      <c r="EY34" s="258" t="str">
        <f t="shared" si="4"/>
        <v>已提交</v>
      </c>
      <c r="EZ34" s="258" t="str">
        <f t="shared" si="5"/>
        <v>已提交</v>
      </c>
      <c r="FA34" s="259" t="str">
        <f t="shared" si="6"/>
        <v>已提交</v>
      </c>
      <c r="FB34" s="259" t="str">
        <f t="shared" si="7"/>
        <v>已提交</v>
      </c>
      <c r="FC34" s="259" t="str">
        <f t="shared" si="8"/>
        <v>已提交</v>
      </c>
      <c r="FD34" s="259" t="str">
        <f t="shared" si="9"/>
        <v>已提交</v>
      </c>
      <c r="FE34" s="259" t="str">
        <f t="shared" si="10"/>
        <v>已提交</v>
      </c>
      <c r="FF34" s="259" t="str">
        <f t="shared" si="11"/>
        <v>已提交</v>
      </c>
      <c r="FG34" s="259" t="str">
        <f t="shared" si="12"/>
        <v>已提交</v>
      </c>
      <c r="FH34" s="259" t="str">
        <f t="shared" si="13"/>
        <v>已提交</v>
      </c>
      <c r="FI34" s="258" t="str">
        <f t="shared" si="14"/>
        <v>已提交</v>
      </c>
      <c r="FJ34" s="260" t="str">
        <f t="shared" si="15"/>
        <v>已提交</v>
      </c>
      <c r="FK34" s="259" t="str">
        <f t="shared" si="16"/>
        <v>已提交</v>
      </c>
      <c r="FL34" s="259" t="str">
        <f t="shared" si="17"/>
        <v>已提交</v>
      </c>
      <c r="FM34" s="259" t="str">
        <f t="shared" si="18"/>
        <v>已提交</v>
      </c>
      <c r="FN34" s="259"/>
      <c r="FO34" s="259"/>
      <c r="FP34" s="259"/>
      <c r="FQ34" s="259"/>
      <c r="FR34" s="259"/>
      <c r="FS34" s="259"/>
      <c r="FT34" s="259"/>
      <c r="FU34" s="259"/>
      <c r="FV34" s="259" t="str">
        <f t="shared" si="19"/>
        <v/>
      </c>
      <c r="FW34" s="259" t="str">
        <f t="shared" si="20"/>
        <v/>
      </c>
      <c r="FX34" s="259" t="str">
        <f t="shared" si="21"/>
        <v/>
      </c>
      <c r="FY34" s="259"/>
      <c r="FZ34" s="259"/>
      <c r="GA34" s="259"/>
      <c r="GB34" s="259"/>
      <c r="GC34" s="259"/>
      <c r="GD34" s="259"/>
      <c r="GE34" s="259"/>
      <c r="GF34" s="259"/>
      <c r="GG34" s="259"/>
      <c r="GH34" s="259"/>
      <c r="GI34" s="259"/>
      <c r="GJ34" s="259"/>
      <c r="GK34" s="259"/>
      <c r="GL34" s="259"/>
      <c r="GM34" s="259"/>
      <c r="GN34" s="259"/>
      <c r="GO34" s="259" t="s">
        <v>263</v>
      </c>
      <c r="GP34" s="259"/>
      <c r="GQ34" s="259"/>
      <c r="GR34" s="259"/>
      <c r="GS34" s="259"/>
    </row>
    <row r="35" spans="1:201" s="271" customFormat="1" ht="79.5" customHeight="1">
      <c r="A35" s="287" t="str">
        <f t="shared" si="23"/>
        <v>114學年度第二學期</v>
      </c>
      <c r="B35" s="238">
        <f>'步驟1. 先填【114-1申請總表】第8列之B欄至CN欄'!B35</f>
        <v>0</v>
      </c>
      <c r="C35" s="238">
        <f>'步驟1. 先填【114-1申請總表】第8列之B欄至CN欄'!C35</f>
        <v>0</v>
      </c>
      <c r="D35" s="238" t="str">
        <f>'步驟1. 先填【114-1申請總表】第8列之B欄至CN欄'!D35</f>
        <v>28</v>
      </c>
      <c r="E35" s="238">
        <f>'步驟1. 先填【114-1申請總表】第8列之B欄至CN欄'!E35</f>
        <v>0</v>
      </c>
      <c r="F35" s="238">
        <f>'步驟1. 先填【114-1申請總表】第8列之B欄至CN欄'!F35</f>
        <v>0</v>
      </c>
      <c r="G35" s="238">
        <f>'步驟1. 先填【114-1申請總表】第8列之B欄至CN欄'!G35</f>
        <v>0</v>
      </c>
      <c r="H35" s="238">
        <f>'步驟1. 先填【114-1申請總表】第8列之B欄至CN欄'!H35</f>
        <v>0</v>
      </c>
      <c r="I35" s="238">
        <f>'步驟1. 先填【114-1申請總表】第8列之B欄至CN欄'!I35</f>
        <v>0</v>
      </c>
      <c r="J35" s="238">
        <f>'步驟1. 先填【114-1申請總表】第8列之B欄至CN欄'!J35</f>
        <v>0</v>
      </c>
      <c r="K35" s="238">
        <f>'步驟1. 先填【114-1申請總表】第8列之B欄至CN欄'!K35</f>
        <v>0</v>
      </c>
      <c r="L35" s="238">
        <f>'步驟1. 先填【114-1申請總表】第8列之B欄至CN欄'!L35</f>
        <v>0</v>
      </c>
      <c r="M35" s="238">
        <f>'步驟1. 先填【114-1申請總表】第8列之B欄至CN欄'!M35</f>
        <v>0</v>
      </c>
      <c r="N35" s="238">
        <f>'步驟1. 先填【114-1申請總表】第8列之B欄至CN欄'!N35</f>
        <v>0</v>
      </c>
      <c r="O35" s="238" t="str">
        <f>'步驟1. 先填【114-1申請總表】第8列之B欄至CN欄'!O35</f>
        <v>XX縣XX鄉XX村XX鄰XX路XX號XX樓</v>
      </c>
      <c r="P35" s="238" t="str">
        <f>'步驟1. 先填【114-1申請總表】第8列之B欄至CN欄'!P35</f>
        <v>1.助學獎學金</v>
      </c>
      <c r="Q35" s="238">
        <f>'步驟1. 先填【114-1申請總表】第8列之B欄至CN欄'!Q35</f>
        <v>0</v>
      </c>
      <c r="R35" s="238">
        <f>'步驟1. 先填【114-1申請總表】第8列之B欄至CN欄'!R35</f>
        <v>0</v>
      </c>
      <c r="S35" s="238">
        <f>'步驟1. 先填【114-1申請總表】第8列之B欄至CN欄'!S35</f>
        <v>0</v>
      </c>
      <c r="T35" s="238">
        <f>'步驟1. 先填【114-1申請總表】第8列之B欄至CN欄'!T35</f>
        <v>0</v>
      </c>
      <c r="U35" s="238">
        <f>'步驟1. 先填【114-1申請總表】第8列之B欄至CN欄'!U35</f>
        <v>0</v>
      </c>
      <c r="V35" s="238">
        <f>'步驟1. 先填【114-1申請總表】第8列之B欄至CN欄'!V35</f>
        <v>0</v>
      </c>
      <c r="W35" s="238">
        <f>'步驟1. 先填【114-1申請總表】第8列之B欄至CN欄'!W35</f>
        <v>0</v>
      </c>
      <c r="X35" s="238">
        <f>'步驟1. 先填【114-1申請總表】第8列之B欄至CN欄'!X35</f>
        <v>0</v>
      </c>
      <c r="Y35" s="238">
        <f>'步驟1. 先填【114-1申請總表】第8列之B欄至CN欄'!Y35</f>
        <v>0</v>
      </c>
      <c r="Z35" s="238">
        <f>'步驟1. 先填【114-1申請總表】第8列之B欄至CN欄'!Z35</f>
        <v>0</v>
      </c>
      <c r="AA35" s="238">
        <f>'步驟1. 先填【114-1申請總表】第8列之B欄至CN欄'!AA35</f>
        <v>0</v>
      </c>
      <c r="AB35" s="238">
        <f>'步驟1. 先填【114-1申請總表】第8列之B欄至CN欄'!AB35</f>
        <v>0</v>
      </c>
      <c r="AC35" s="238">
        <f>'步驟1. 先填【114-1申請總表】第8列之B欄至CN欄'!AC35</f>
        <v>0</v>
      </c>
      <c r="AD35" s="238">
        <f>'步驟1. 先填【114-1申請總表】第8列之B欄至CN欄'!AD35</f>
        <v>0</v>
      </c>
      <c r="AE35" s="238">
        <f>'步驟1. 先填【114-1申請總表】第8列之B欄至CN欄'!AE35</f>
        <v>0</v>
      </c>
      <c r="AF35" s="238">
        <f>'步驟1. 先填【114-1申請總表】第8列之B欄至CN欄'!AF35</f>
        <v>0</v>
      </c>
      <c r="AG35" s="238">
        <f>'步驟1. 先填【114-1申請總表】第8列之B欄至CN欄'!AG35</f>
        <v>0</v>
      </c>
      <c r="AH35" s="238">
        <f>'步驟1. 先填【114-1申請總表】第8列之B欄至CN欄'!AH35</f>
        <v>0</v>
      </c>
      <c r="AI35" s="238">
        <f>'步驟1. 先填【114-1申請總表】第8列之B欄至CN欄'!AI35</f>
        <v>0</v>
      </c>
      <c r="AJ35" s="238">
        <f>'步驟1. 先填【114-1申請總表】第8列之B欄至CN欄'!AJ35</f>
        <v>0</v>
      </c>
      <c r="AK35" s="238">
        <f>'步驟1. 先填【114-1申請總表】第8列之B欄至CN欄'!AK35</f>
        <v>0</v>
      </c>
      <c r="AL35" s="238">
        <f>'步驟1. 先填【114-1申請總表】第8列之B欄至CN欄'!AL35</f>
        <v>0</v>
      </c>
      <c r="AM35" s="238">
        <f>'步驟1. 先填【114-1申請總表】第8列之B欄至CN欄'!AM35</f>
        <v>0</v>
      </c>
      <c r="AN35" s="238">
        <f>'步驟1. 先填【114-1申請總表】第8列之B欄至CN欄'!AN35</f>
        <v>0</v>
      </c>
      <c r="AO35" s="238">
        <f>'步驟1. 先填【114-1申請總表】第8列之B欄至CN欄'!AO35</f>
        <v>0</v>
      </c>
      <c r="AP35" s="238">
        <f>'步驟1. 先填【114-1申請總表】第8列之B欄至CN欄'!AP35</f>
        <v>0</v>
      </c>
      <c r="AQ35" s="238">
        <f>'步驟1. 先填【114-1申請總表】第8列之B欄至CN欄'!AQ35</f>
        <v>0</v>
      </c>
      <c r="AR35" s="238">
        <f>'步驟1. 先填【114-1申請總表】第8列之B欄至CN欄'!AR35</f>
        <v>0</v>
      </c>
      <c r="AS35" s="238">
        <f>'步驟1. 先填【114-1申請總表】第8列之B欄至CN欄'!AS35</f>
        <v>0</v>
      </c>
      <c r="AT35" s="238">
        <f>'步驟1. 先填【114-1申請總表】第8列之B欄至CN欄'!AT35</f>
        <v>0</v>
      </c>
      <c r="AU35" s="238">
        <f>'步驟1. 先填【114-1申請總表】第8列之B欄至CN欄'!AU35</f>
        <v>0</v>
      </c>
      <c r="AV35" s="238">
        <f>'步驟1. 先填【114-1申請總表】第8列之B欄至CN欄'!AV35</f>
        <v>0</v>
      </c>
      <c r="AW35" s="238">
        <f>'步驟1. 先填【114-1申請總表】第8列之B欄至CN欄'!AW35</f>
        <v>0</v>
      </c>
      <c r="AX35" s="238">
        <f>'步驟1. 先填【114-1申請總表】第8列之B欄至CN欄'!AX35</f>
        <v>0</v>
      </c>
      <c r="AY35" s="238">
        <f>'步驟1. 先填【114-1申請總表】第8列之B欄至CN欄'!AY35</f>
        <v>0</v>
      </c>
      <c r="AZ35" s="238">
        <f>'步驟1. 先填【114-1申請總表】第8列之B欄至CN欄'!AZ35</f>
        <v>0</v>
      </c>
      <c r="BA35" s="238">
        <f>'步驟1. 先填【114-1申請總表】第8列之B欄至CN欄'!BA35</f>
        <v>0</v>
      </c>
      <c r="BB35" s="238">
        <f>'步驟1. 先填【114-1申請總表】第8列之B欄至CN欄'!BB35</f>
        <v>0</v>
      </c>
      <c r="BC35" s="238">
        <f>'步驟1. 先填【114-1申請總表】第8列之B欄至CN欄'!BC35</f>
        <v>0</v>
      </c>
      <c r="BD35" s="238">
        <f>'步驟1. 先填【114-1申請總表】第8列之B欄至CN欄'!BD35</f>
        <v>0</v>
      </c>
      <c r="BE35" s="238">
        <f>'步驟1. 先填【114-1申請總表】第8列之B欄至CN欄'!BE35</f>
        <v>0</v>
      </c>
      <c r="BF35" s="238">
        <f>'步驟1. 先填【114-1申請總表】第8列之B欄至CN欄'!BF35</f>
        <v>0</v>
      </c>
      <c r="BG35" s="238">
        <f>'步驟1. 先填【114-1申請總表】第8列之B欄至CN欄'!BG35</f>
        <v>0</v>
      </c>
      <c r="BH35" s="238">
        <f>'步驟1. 先填【114-1申請總表】第8列之B欄至CN欄'!BH35</f>
        <v>0</v>
      </c>
      <c r="BI35" s="238">
        <f>'步驟1. 先填【114-1申請總表】第8列之B欄至CN欄'!BI35</f>
        <v>0</v>
      </c>
      <c r="BJ35" s="238">
        <f>'步驟1. 先填【114-1申請總表】第8列之B欄至CN欄'!BJ35</f>
        <v>0</v>
      </c>
      <c r="BK35" s="238">
        <f>'步驟1. 先填【114-1申請總表】第8列之B欄至CN欄'!BK35</f>
        <v>0</v>
      </c>
      <c r="BL35" s="238">
        <f>'步驟1. 先填【114-1申請總表】第8列之B欄至CN欄'!BL35</f>
        <v>0</v>
      </c>
      <c r="BM35" s="238">
        <f>'步驟1. 先填【114-1申請總表】第8列之B欄至CN欄'!BM35</f>
        <v>0</v>
      </c>
      <c r="BN35" s="238">
        <f>'步驟1. 先填【114-1申請總表】第8列之B欄至CN欄'!BN35</f>
        <v>0</v>
      </c>
      <c r="BO35" s="238">
        <f>'步驟1. 先填【114-1申請總表】第8列之B欄至CN欄'!BO35</f>
        <v>0</v>
      </c>
      <c r="BP35" s="238">
        <f>'步驟1. 先填【114-1申請總表】第8列之B欄至CN欄'!BP35</f>
        <v>0</v>
      </c>
      <c r="BQ35" s="238">
        <f>'步驟1. 先填【114-1申請總表】第8列之B欄至CN欄'!BQ35</f>
        <v>0</v>
      </c>
      <c r="BR35" s="238">
        <f>'步驟1. 先填【114-1申請總表】第8列之B欄至CN欄'!BR35</f>
        <v>0</v>
      </c>
      <c r="BS35" s="238">
        <f>'步驟1. 先填【114-1申請總表】第8列之B欄至CN欄'!BS35</f>
        <v>0</v>
      </c>
      <c r="BT35" s="238">
        <f>'步驟1. 先填【114-1申請總表】第8列之B欄至CN欄'!BT35</f>
        <v>0</v>
      </c>
      <c r="BU35" s="238">
        <f>'步驟1. 先填【114-1申請總表】第8列之B欄至CN欄'!BU35</f>
        <v>0</v>
      </c>
      <c r="BV35" s="238">
        <f>'步驟1. 先填【114-1申請總表】第8列之B欄至CN欄'!BV35</f>
        <v>0</v>
      </c>
      <c r="BW35" s="238" t="str">
        <f>'步驟1. 先填【114-1申請總表】第8列之B欄至CN欄'!BW35</f>
        <v xml:space="preserve">學科:
</v>
      </c>
      <c r="BX35" s="238" t="str">
        <f>'步驟1. 先填【114-1申請總表】第8列之B欄至CN欄'!BX35</f>
        <v xml:space="preserve">題型:
</v>
      </c>
      <c r="BY35" s="238">
        <f>'步驟1. 先填【114-1申請總表】第8列之B欄至CN欄'!BY35</f>
        <v>0</v>
      </c>
      <c r="BZ35" s="238" t="str">
        <f>'步驟1. 先填【114-1申請總表】第8列之B欄至CN欄'!BZ35</f>
        <v xml:space="preserve">學科:
</v>
      </c>
      <c r="CA35" s="238" t="str">
        <f>'步驟1. 先填【114-1申請總表】第8列之B欄至CN欄'!CA35</f>
        <v xml:space="preserve">題型:
</v>
      </c>
      <c r="CB35" s="238">
        <f>'步驟1. 先填【114-1申請總表】第8列之B欄至CN欄'!CB35</f>
        <v>0</v>
      </c>
      <c r="CC35" s="238" t="str">
        <f>'步驟1. 先填【114-1申請總表】第8列之B欄至CN欄'!CC35</f>
        <v>有無參加:</v>
      </c>
      <c r="CD35" s="238" t="str">
        <f>'步驟1. 先填【114-1申請總表】第8列之B欄至CN欄'!CD35</f>
        <v xml:space="preserve">社團或活動:
</v>
      </c>
      <c r="CE35" s="238">
        <f>'步驟1. 先填【114-1申請總表】第8列之B欄至CN欄'!CE35</f>
        <v>0</v>
      </c>
      <c r="CF35" s="238">
        <f>'步驟1. 先填【114-1申請總表】第8列之B欄至CN欄'!CF35</f>
        <v>0</v>
      </c>
      <c r="CG35" s="238">
        <f>'步驟1. 先填【114-1申請總表】第8列之B欄至CN欄'!CG35</f>
        <v>0</v>
      </c>
      <c r="CH35" s="238" t="str">
        <f>'步驟1. 先填【114-1申請總表】第8列之B欄至CN欄'!CH35</f>
        <v xml:space="preserve">無達到學習目標之原因:
</v>
      </c>
      <c r="CI35" s="238" t="str">
        <f>'步驟1. 先填【114-1申請總表】第8列之B欄至CN欄'!CI35</f>
        <v xml:space="preserve">改善方法:
</v>
      </c>
      <c r="CJ35" s="238" t="str">
        <f>'步驟1. 先填【114-1申請總表】第8列之B欄至CN欄'!CJ35</f>
        <v xml:space="preserve">最喜歡的課後休閒活動:
</v>
      </c>
      <c r="CK35" s="238" t="str">
        <f>'步驟1. 先填【114-1申請總表】第8列之B欄至CN欄'!CK35</f>
        <v xml:space="preserve">收穫:
</v>
      </c>
      <c r="CL35" s="238">
        <f>'步驟1. 先填【114-1申請總表】第8列之B欄至CN欄'!CL35</f>
        <v>0</v>
      </c>
      <c r="CM35" s="238">
        <f>'步驟1. 先填【114-1申請總表】第8列之B欄至CN欄'!CM35</f>
        <v>0</v>
      </c>
      <c r="CN35" s="238">
        <f>'步驟1. 先填【114-1申請總表】第8列之B欄至CN欄'!CN35</f>
        <v>0</v>
      </c>
      <c r="CO35" s="244">
        <f>'步驟1. 先填【114-1申請總表】第8列之B欄至CN欄'!CO35</f>
        <v>0</v>
      </c>
      <c r="CP35" s="244" t="str">
        <f>'步驟1. 先填【114-1申請總表】第8列之B欄至CN欄'!CP35</f>
        <v>7000021</v>
      </c>
      <c r="CQ35" s="244" t="str">
        <f>'步驟1. 先填【114-1申請總表】第8列之B欄至CN欄'!CQ35</f>
        <v/>
      </c>
      <c r="CR35" s="244" t="str">
        <f>'步驟1. 先填【114-1申請總表】第8列之B欄至CN欄'!CR35</f>
        <v/>
      </c>
      <c r="CS35" s="244">
        <f>'步驟1. 先填【114-1申請總表】第8列之B欄至CN欄'!CS35</f>
        <v>0</v>
      </c>
      <c r="CT35" s="244" t="str">
        <f>'步驟1. 先填【114-1申請總表】第8列之B欄至CN欄'!CT35</f>
        <v/>
      </c>
      <c r="CU35" s="244" t="str">
        <f>'步驟1. 先填【114-1申請總表】第8列之B欄至CN欄'!CU35</f>
        <v/>
      </c>
      <c r="CV35" s="244" t="str">
        <f>'步驟1. 先填【114-1申請總表】第8列之B欄至CN欄'!CV35</f>
        <v/>
      </c>
      <c r="CW35" s="244" t="str">
        <f>'步驟1. 先填【114-1申請總表】第8列之B欄至CN欄'!CW35</f>
        <v/>
      </c>
      <c r="CX35" s="244" t="str">
        <f>'步驟1. 先填【114-1申請總表】第8列之B欄至CN欄'!CX35</f>
        <v/>
      </c>
      <c r="CY35" s="244" t="str">
        <f>'步驟1. 先填【114-1申請總表】第8列之B欄至CN欄'!CY35</f>
        <v/>
      </c>
      <c r="CZ35" s="244" t="str">
        <f>'步驟1. 先填【114-1申請總表】第8列之B欄至CN欄'!CZ35</f>
        <v/>
      </c>
      <c r="DA35" s="244">
        <f>'步驟1. 先填【114-1申請總表】第8列之B欄至CN欄'!DA35</f>
        <v>0</v>
      </c>
      <c r="DB35" s="244">
        <f>'步驟1. 先填【114-1申請總表】第8列之B欄至CN欄'!DB35</f>
        <v>0</v>
      </c>
      <c r="DC35" s="244">
        <f>'步驟1. 先填【114-1申請總表】第8列之B欄至CN欄'!DC35</f>
        <v>0</v>
      </c>
      <c r="DD35" s="244">
        <f>'步驟1. 先填【114-1申請總表】第8列之B欄至CN欄'!DD35</f>
        <v>0</v>
      </c>
      <c r="DE35" s="244">
        <f>'步驟1. 先填【114-1申請總表】第8列之B欄至CN欄'!DE35</f>
        <v>0</v>
      </c>
      <c r="DF35" s="244">
        <f>'步驟1. 先填【114-1申請總表】第8列之B欄至CN欄'!DF35</f>
        <v>1</v>
      </c>
      <c r="DG35" s="244">
        <f>'步驟1. 先填【114-1申請總表】第8列之B欄至CN欄'!DG35</f>
        <v>0</v>
      </c>
      <c r="DH35" s="244">
        <f>'步驟1. 先填【114-1申請總表】第8列之B欄至CN欄'!DH35</f>
        <v>0</v>
      </c>
      <c r="DI35" s="244">
        <f>'步驟1. 先填【114-1申請總表】第8列之B欄至CN欄'!DI35</f>
        <v>0</v>
      </c>
      <c r="DJ35" s="244">
        <f>'步驟1. 先填【114-1申請總表】第8列之B欄至CN欄'!DJ35</f>
        <v>0</v>
      </c>
      <c r="DK35" s="244">
        <f>'步驟1. 先填【114-1申請總表】第8列之B欄至CN欄'!DK35</f>
        <v>0</v>
      </c>
      <c r="DL35" s="244">
        <f>'步驟1. 先填【114-1申請總表】第8列之B欄至CN欄'!DL35</f>
        <v>0</v>
      </c>
      <c r="DM35" s="244">
        <f>'步驟1. 先填【114-1申請總表】第8列之B欄至CN欄'!DM35</f>
        <v>0</v>
      </c>
      <c r="DN35" s="244">
        <f>'步驟1. 先填【114-1申請總表】第8列之B欄至CN欄'!DN35</f>
        <v>0</v>
      </c>
      <c r="DO35" s="267" t="str">
        <f t="shared" si="0"/>
        <v>身份別輸入錯誤</v>
      </c>
      <c r="DP35" s="267" t="str">
        <f t="shared" si="1"/>
        <v>身份別輸入錯誤</v>
      </c>
      <c r="DQ35" s="267" t="str">
        <f t="shared" si="2"/>
        <v>身份別輸入錯誤</v>
      </c>
      <c r="DR35" s="268">
        <v>0</v>
      </c>
      <c r="DS35" s="268"/>
      <c r="DT35" s="268"/>
      <c r="DU35" s="268"/>
      <c r="DV35" s="268"/>
      <c r="DW35" s="268"/>
      <c r="DX35" s="268"/>
      <c r="DY35" s="268"/>
      <c r="DZ35" s="268"/>
      <c r="EA35" s="268"/>
      <c r="EB35" s="268">
        <f t="shared" si="22"/>
        <v>0</v>
      </c>
      <c r="EC35" s="268"/>
      <c r="ED35" s="268"/>
      <c r="EE35" s="268"/>
      <c r="EF35" s="268"/>
      <c r="EG35" s="268"/>
      <c r="EH35" s="268"/>
      <c r="EI35" s="268"/>
      <c r="EJ35" s="268"/>
      <c r="EK35" s="268"/>
      <c r="EL35" s="268"/>
      <c r="EM35" s="268"/>
      <c r="EN35" s="268"/>
      <c r="EO35" s="268"/>
      <c r="EP35" s="268"/>
      <c r="EQ35" s="268"/>
      <c r="ER35" s="268"/>
      <c r="ES35" s="268"/>
      <c r="ET35" s="268"/>
      <c r="EU35" s="259"/>
      <c r="EV35" s="259"/>
      <c r="EW35" s="259"/>
      <c r="EX35" s="258" t="str">
        <f t="shared" si="3"/>
        <v>已提交</v>
      </c>
      <c r="EY35" s="258" t="str">
        <f t="shared" si="4"/>
        <v>已提交</v>
      </c>
      <c r="EZ35" s="258" t="str">
        <f t="shared" si="5"/>
        <v>已提交</v>
      </c>
      <c r="FA35" s="259" t="str">
        <f t="shared" si="6"/>
        <v>已提交</v>
      </c>
      <c r="FB35" s="259" t="str">
        <f t="shared" si="7"/>
        <v>已提交</v>
      </c>
      <c r="FC35" s="259" t="str">
        <f t="shared" si="8"/>
        <v>已提交</v>
      </c>
      <c r="FD35" s="259" t="str">
        <f t="shared" si="9"/>
        <v>已提交</v>
      </c>
      <c r="FE35" s="259" t="str">
        <f t="shared" si="10"/>
        <v>已提交</v>
      </c>
      <c r="FF35" s="259" t="str">
        <f t="shared" si="11"/>
        <v>已提交</v>
      </c>
      <c r="FG35" s="259" t="str">
        <f t="shared" si="12"/>
        <v>已提交</v>
      </c>
      <c r="FH35" s="259" t="str">
        <f t="shared" si="13"/>
        <v>已提交</v>
      </c>
      <c r="FI35" s="258" t="str">
        <f t="shared" si="14"/>
        <v>已提交</v>
      </c>
      <c r="FJ35" s="260" t="str">
        <f t="shared" si="15"/>
        <v>已提交</v>
      </c>
      <c r="FK35" s="259" t="str">
        <f t="shared" si="16"/>
        <v>已提交</v>
      </c>
      <c r="FL35" s="259" t="str">
        <f t="shared" si="17"/>
        <v>已提交</v>
      </c>
      <c r="FM35" s="259" t="str">
        <f t="shared" si="18"/>
        <v>已提交</v>
      </c>
      <c r="FN35" s="259"/>
      <c r="FO35" s="259"/>
      <c r="FP35" s="259"/>
      <c r="FQ35" s="259"/>
      <c r="FR35" s="259"/>
      <c r="FS35" s="259"/>
      <c r="FT35" s="259"/>
      <c r="FU35" s="259"/>
      <c r="FV35" s="259" t="str">
        <f t="shared" si="19"/>
        <v/>
      </c>
      <c r="FW35" s="259" t="str">
        <f t="shared" si="20"/>
        <v/>
      </c>
      <c r="FX35" s="259" t="str">
        <f t="shared" si="21"/>
        <v/>
      </c>
      <c r="FY35" s="259"/>
      <c r="FZ35" s="259"/>
      <c r="GA35" s="259"/>
      <c r="GB35" s="259"/>
      <c r="GC35" s="259"/>
      <c r="GD35" s="259"/>
      <c r="GE35" s="259"/>
      <c r="GF35" s="259"/>
      <c r="GG35" s="259"/>
      <c r="GH35" s="259"/>
      <c r="GI35" s="259"/>
      <c r="GJ35" s="259"/>
      <c r="GK35" s="259"/>
      <c r="GL35" s="259"/>
      <c r="GM35" s="259"/>
      <c r="GN35" s="259"/>
      <c r="GO35" s="259" t="s">
        <v>263</v>
      </c>
      <c r="GP35" s="259"/>
      <c r="GQ35" s="259"/>
      <c r="GR35" s="259"/>
      <c r="GS35" s="259"/>
    </row>
    <row r="36" spans="1:201" s="271" customFormat="1" ht="79.5" customHeight="1">
      <c r="A36" s="287" t="str">
        <f t="shared" si="23"/>
        <v>114學年度第二學期</v>
      </c>
      <c r="B36" s="238">
        <f>'步驟1. 先填【114-1申請總表】第8列之B欄至CN欄'!B36</f>
        <v>0</v>
      </c>
      <c r="C36" s="238">
        <f>'步驟1. 先填【114-1申請總表】第8列之B欄至CN欄'!C36</f>
        <v>0</v>
      </c>
      <c r="D36" s="238" t="str">
        <f>'步驟1. 先填【114-1申請總表】第8列之B欄至CN欄'!D36</f>
        <v>29</v>
      </c>
      <c r="E36" s="238">
        <f>'步驟1. 先填【114-1申請總表】第8列之B欄至CN欄'!E36</f>
        <v>0</v>
      </c>
      <c r="F36" s="238">
        <f>'步驟1. 先填【114-1申請總表】第8列之B欄至CN欄'!F36</f>
        <v>0</v>
      </c>
      <c r="G36" s="238">
        <f>'步驟1. 先填【114-1申請總表】第8列之B欄至CN欄'!G36</f>
        <v>0</v>
      </c>
      <c r="H36" s="238">
        <f>'步驟1. 先填【114-1申請總表】第8列之B欄至CN欄'!H36</f>
        <v>0</v>
      </c>
      <c r="I36" s="238">
        <f>'步驟1. 先填【114-1申請總表】第8列之B欄至CN欄'!I36</f>
        <v>0</v>
      </c>
      <c r="J36" s="238">
        <f>'步驟1. 先填【114-1申請總表】第8列之B欄至CN欄'!J36</f>
        <v>0</v>
      </c>
      <c r="K36" s="238">
        <f>'步驟1. 先填【114-1申請總表】第8列之B欄至CN欄'!K36</f>
        <v>0</v>
      </c>
      <c r="L36" s="238">
        <f>'步驟1. 先填【114-1申請總表】第8列之B欄至CN欄'!L36</f>
        <v>0</v>
      </c>
      <c r="M36" s="238">
        <f>'步驟1. 先填【114-1申請總表】第8列之B欄至CN欄'!M36</f>
        <v>0</v>
      </c>
      <c r="N36" s="238">
        <f>'步驟1. 先填【114-1申請總表】第8列之B欄至CN欄'!N36</f>
        <v>0</v>
      </c>
      <c r="O36" s="238" t="str">
        <f>'步驟1. 先填【114-1申請總表】第8列之B欄至CN欄'!O36</f>
        <v>XX縣XX鄉XX村XX鄰XX路XX號XX樓</v>
      </c>
      <c r="P36" s="238" t="str">
        <f>'步驟1. 先填【114-1申請總表】第8列之B欄至CN欄'!P36</f>
        <v>1.助學獎學金</v>
      </c>
      <c r="Q36" s="238">
        <f>'步驟1. 先填【114-1申請總表】第8列之B欄至CN欄'!Q36</f>
        <v>0</v>
      </c>
      <c r="R36" s="238">
        <f>'步驟1. 先填【114-1申請總表】第8列之B欄至CN欄'!R36</f>
        <v>0</v>
      </c>
      <c r="S36" s="238">
        <f>'步驟1. 先填【114-1申請總表】第8列之B欄至CN欄'!S36</f>
        <v>0</v>
      </c>
      <c r="T36" s="238">
        <f>'步驟1. 先填【114-1申請總表】第8列之B欄至CN欄'!T36</f>
        <v>0</v>
      </c>
      <c r="U36" s="238">
        <f>'步驟1. 先填【114-1申請總表】第8列之B欄至CN欄'!U36</f>
        <v>0</v>
      </c>
      <c r="V36" s="238">
        <f>'步驟1. 先填【114-1申請總表】第8列之B欄至CN欄'!V36</f>
        <v>0</v>
      </c>
      <c r="W36" s="238">
        <f>'步驟1. 先填【114-1申請總表】第8列之B欄至CN欄'!W36</f>
        <v>0</v>
      </c>
      <c r="X36" s="238">
        <f>'步驟1. 先填【114-1申請總表】第8列之B欄至CN欄'!X36</f>
        <v>0</v>
      </c>
      <c r="Y36" s="238">
        <f>'步驟1. 先填【114-1申請總表】第8列之B欄至CN欄'!Y36</f>
        <v>0</v>
      </c>
      <c r="Z36" s="238">
        <f>'步驟1. 先填【114-1申請總表】第8列之B欄至CN欄'!Z36</f>
        <v>0</v>
      </c>
      <c r="AA36" s="238">
        <f>'步驟1. 先填【114-1申請總表】第8列之B欄至CN欄'!AA36</f>
        <v>0</v>
      </c>
      <c r="AB36" s="238">
        <f>'步驟1. 先填【114-1申請總表】第8列之B欄至CN欄'!AB36</f>
        <v>0</v>
      </c>
      <c r="AC36" s="238">
        <f>'步驟1. 先填【114-1申請總表】第8列之B欄至CN欄'!AC36</f>
        <v>0</v>
      </c>
      <c r="AD36" s="238">
        <f>'步驟1. 先填【114-1申請總表】第8列之B欄至CN欄'!AD36</f>
        <v>0</v>
      </c>
      <c r="AE36" s="238">
        <f>'步驟1. 先填【114-1申請總表】第8列之B欄至CN欄'!AE36</f>
        <v>0</v>
      </c>
      <c r="AF36" s="238">
        <f>'步驟1. 先填【114-1申請總表】第8列之B欄至CN欄'!AF36</f>
        <v>0</v>
      </c>
      <c r="AG36" s="238">
        <f>'步驟1. 先填【114-1申請總表】第8列之B欄至CN欄'!AG36</f>
        <v>0</v>
      </c>
      <c r="AH36" s="238">
        <f>'步驟1. 先填【114-1申請總表】第8列之B欄至CN欄'!AH36</f>
        <v>0</v>
      </c>
      <c r="AI36" s="238">
        <f>'步驟1. 先填【114-1申請總表】第8列之B欄至CN欄'!AI36</f>
        <v>0</v>
      </c>
      <c r="AJ36" s="238">
        <f>'步驟1. 先填【114-1申請總表】第8列之B欄至CN欄'!AJ36</f>
        <v>0</v>
      </c>
      <c r="AK36" s="238">
        <f>'步驟1. 先填【114-1申請總表】第8列之B欄至CN欄'!AK36</f>
        <v>0</v>
      </c>
      <c r="AL36" s="238">
        <f>'步驟1. 先填【114-1申請總表】第8列之B欄至CN欄'!AL36</f>
        <v>0</v>
      </c>
      <c r="AM36" s="238">
        <f>'步驟1. 先填【114-1申請總表】第8列之B欄至CN欄'!AM36</f>
        <v>0</v>
      </c>
      <c r="AN36" s="238">
        <f>'步驟1. 先填【114-1申請總表】第8列之B欄至CN欄'!AN36</f>
        <v>0</v>
      </c>
      <c r="AO36" s="238">
        <f>'步驟1. 先填【114-1申請總表】第8列之B欄至CN欄'!AO36</f>
        <v>0</v>
      </c>
      <c r="AP36" s="238">
        <f>'步驟1. 先填【114-1申請總表】第8列之B欄至CN欄'!AP36</f>
        <v>0</v>
      </c>
      <c r="AQ36" s="238">
        <f>'步驟1. 先填【114-1申請總表】第8列之B欄至CN欄'!AQ36</f>
        <v>0</v>
      </c>
      <c r="AR36" s="238">
        <f>'步驟1. 先填【114-1申請總表】第8列之B欄至CN欄'!AR36</f>
        <v>0</v>
      </c>
      <c r="AS36" s="238">
        <f>'步驟1. 先填【114-1申請總表】第8列之B欄至CN欄'!AS36</f>
        <v>0</v>
      </c>
      <c r="AT36" s="238">
        <f>'步驟1. 先填【114-1申請總表】第8列之B欄至CN欄'!AT36</f>
        <v>0</v>
      </c>
      <c r="AU36" s="238">
        <f>'步驟1. 先填【114-1申請總表】第8列之B欄至CN欄'!AU36</f>
        <v>0</v>
      </c>
      <c r="AV36" s="238">
        <f>'步驟1. 先填【114-1申請總表】第8列之B欄至CN欄'!AV36</f>
        <v>0</v>
      </c>
      <c r="AW36" s="238">
        <f>'步驟1. 先填【114-1申請總表】第8列之B欄至CN欄'!AW36</f>
        <v>0</v>
      </c>
      <c r="AX36" s="238">
        <f>'步驟1. 先填【114-1申請總表】第8列之B欄至CN欄'!AX36</f>
        <v>0</v>
      </c>
      <c r="AY36" s="238">
        <f>'步驟1. 先填【114-1申請總表】第8列之B欄至CN欄'!AY36</f>
        <v>0</v>
      </c>
      <c r="AZ36" s="238">
        <f>'步驟1. 先填【114-1申請總表】第8列之B欄至CN欄'!AZ36</f>
        <v>0</v>
      </c>
      <c r="BA36" s="238">
        <f>'步驟1. 先填【114-1申請總表】第8列之B欄至CN欄'!BA36</f>
        <v>0</v>
      </c>
      <c r="BB36" s="238">
        <f>'步驟1. 先填【114-1申請總表】第8列之B欄至CN欄'!BB36</f>
        <v>0</v>
      </c>
      <c r="BC36" s="238">
        <f>'步驟1. 先填【114-1申請總表】第8列之B欄至CN欄'!BC36</f>
        <v>0</v>
      </c>
      <c r="BD36" s="238">
        <f>'步驟1. 先填【114-1申請總表】第8列之B欄至CN欄'!BD36</f>
        <v>0</v>
      </c>
      <c r="BE36" s="238">
        <f>'步驟1. 先填【114-1申請總表】第8列之B欄至CN欄'!BE36</f>
        <v>0</v>
      </c>
      <c r="BF36" s="238">
        <f>'步驟1. 先填【114-1申請總表】第8列之B欄至CN欄'!BF36</f>
        <v>0</v>
      </c>
      <c r="BG36" s="238">
        <f>'步驟1. 先填【114-1申請總表】第8列之B欄至CN欄'!BG36</f>
        <v>0</v>
      </c>
      <c r="BH36" s="238">
        <f>'步驟1. 先填【114-1申請總表】第8列之B欄至CN欄'!BH36</f>
        <v>0</v>
      </c>
      <c r="BI36" s="238">
        <f>'步驟1. 先填【114-1申請總表】第8列之B欄至CN欄'!BI36</f>
        <v>0</v>
      </c>
      <c r="BJ36" s="238">
        <f>'步驟1. 先填【114-1申請總表】第8列之B欄至CN欄'!BJ36</f>
        <v>0</v>
      </c>
      <c r="BK36" s="238">
        <f>'步驟1. 先填【114-1申請總表】第8列之B欄至CN欄'!BK36</f>
        <v>0</v>
      </c>
      <c r="BL36" s="238">
        <f>'步驟1. 先填【114-1申請總表】第8列之B欄至CN欄'!BL36</f>
        <v>0</v>
      </c>
      <c r="BM36" s="238">
        <f>'步驟1. 先填【114-1申請總表】第8列之B欄至CN欄'!BM36</f>
        <v>0</v>
      </c>
      <c r="BN36" s="238">
        <f>'步驟1. 先填【114-1申請總表】第8列之B欄至CN欄'!BN36</f>
        <v>0</v>
      </c>
      <c r="BO36" s="238">
        <f>'步驟1. 先填【114-1申請總表】第8列之B欄至CN欄'!BO36</f>
        <v>0</v>
      </c>
      <c r="BP36" s="238">
        <f>'步驟1. 先填【114-1申請總表】第8列之B欄至CN欄'!BP36</f>
        <v>0</v>
      </c>
      <c r="BQ36" s="238">
        <f>'步驟1. 先填【114-1申請總表】第8列之B欄至CN欄'!BQ36</f>
        <v>0</v>
      </c>
      <c r="BR36" s="238">
        <f>'步驟1. 先填【114-1申請總表】第8列之B欄至CN欄'!BR36</f>
        <v>0</v>
      </c>
      <c r="BS36" s="238">
        <f>'步驟1. 先填【114-1申請總表】第8列之B欄至CN欄'!BS36</f>
        <v>0</v>
      </c>
      <c r="BT36" s="238">
        <f>'步驟1. 先填【114-1申請總表】第8列之B欄至CN欄'!BT36</f>
        <v>0</v>
      </c>
      <c r="BU36" s="238">
        <f>'步驟1. 先填【114-1申請總表】第8列之B欄至CN欄'!BU36</f>
        <v>0</v>
      </c>
      <c r="BV36" s="238">
        <f>'步驟1. 先填【114-1申請總表】第8列之B欄至CN欄'!BV36</f>
        <v>0</v>
      </c>
      <c r="BW36" s="238" t="str">
        <f>'步驟1. 先填【114-1申請總表】第8列之B欄至CN欄'!BW36</f>
        <v xml:space="preserve">學科:
</v>
      </c>
      <c r="BX36" s="238" t="str">
        <f>'步驟1. 先填【114-1申請總表】第8列之B欄至CN欄'!BX36</f>
        <v xml:space="preserve">題型:
</v>
      </c>
      <c r="BY36" s="238">
        <f>'步驟1. 先填【114-1申請總表】第8列之B欄至CN欄'!BY36</f>
        <v>0</v>
      </c>
      <c r="BZ36" s="238" t="str">
        <f>'步驟1. 先填【114-1申請總表】第8列之B欄至CN欄'!BZ36</f>
        <v xml:space="preserve">學科:
</v>
      </c>
      <c r="CA36" s="238" t="str">
        <f>'步驟1. 先填【114-1申請總表】第8列之B欄至CN欄'!CA36</f>
        <v xml:space="preserve">題型:
</v>
      </c>
      <c r="CB36" s="238">
        <f>'步驟1. 先填【114-1申請總表】第8列之B欄至CN欄'!CB36</f>
        <v>0</v>
      </c>
      <c r="CC36" s="238" t="str">
        <f>'步驟1. 先填【114-1申請總表】第8列之B欄至CN欄'!CC36</f>
        <v>有無參加:</v>
      </c>
      <c r="CD36" s="238" t="str">
        <f>'步驟1. 先填【114-1申請總表】第8列之B欄至CN欄'!CD36</f>
        <v xml:space="preserve">社團或活動:
</v>
      </c>
      <c r="CE36" s="238">
        <f>'步驟1. 先填【114-1申請總表】第8列之B欄至CN欄'!CE36</f>
        <v>0</v>
      </c>
      <c r="CF36" s="238">
        <f>'步驟1. 先填【114-1申請總表】第8列之B欄至CN欄'!CF36</f>
        <v>0</v>
      </c>
      <c r="CG36" s="238">
        <f>'步驟1. 先填【114-1申請總表】第8列之B欄至CN欄'!CG36</f>
        <v>0</v>
      </c>
      <c r="CH36" s="238" t="str">
        <f>'步驟1. 先填【114-1申請總表】第8列之B欄至CN欄'!CH36</f>
        <v xml:space="preserve">無達到學習目標之原因:
</v>
      </c>
      <c r="CI36" s="238" t="str">
        <f>'步驟1. 先填【114-1申請總表】第8列之B欄至CN欄'!CI36</f>
        <v xml:space="preserve">改善方法:
</v>
      </c>
      <c r="CJ36" s="238" t="str">
        <f>'步驟1. 先填【114-1申請總表】第8列之B欄至CN欄'!CJ36</f>
        <v xml:space="preserve">最喜歡的課後休閒活動:
</v>
      </c>
      <c r="CK36" s="238" t="str">
        <f>'步驟1. 先填【114-1申請總表】第8列之B欄至CN欄'!CK36</f>
        <v xml:space="preserve">收穫:
</v>
      </c>
      <c r="CL36" s="238">
        <f>'步驟1. 先填【114-1申請總表】第8列之B欄至CN欄'!CL36</f>
        <v>0</v>
      </c>
      <c r="CM36" s="238">
        <f>'步驟1. 先填【114-1申請總表】第8列之B欄至CN欄'!CM36</f>
        <v>0</v>
      </c>
      <c r="CN36" s="238">
        <f>'步驟1. 先填【114-1申請總表】第8列之B欄至CN欄'!CN36</f>
        <v>0</v>
      </c>
      <c r="CO36" s="244">
        <f>'步驟1. 先填【114-1申請總表】第8列之B欄至CN欄'!CO36</f>
        <v>0</v>
      </c>
      <c r="CP36" s="244" t="str">
        <f>'步驟1. 先填【114-1申請總表】第8列之B欄至CN欄'!CP36</f>
        <v>7000021</v>
      </c>
      <c r="CQ36" s="244" t="str">
        <f>'步驟1. 先填【114-1申請總表】第8列之B欄至CN欄'!CQ36</f>
        <v/>
      </c>
      <c r="CR36" s="244" t="str">
        <f>'步驟1. 先填【114-1申請總表】第8列之B欄至CN欄'!CR36</f>
        <v/>
      </c>
      <c r="CS36" s="244">
        <f>'步驟1. 先填【114-1申請總表】第8列之B欄至CN欄'!CS36</f>
        <v>0</v>
      </c>
      <c r="CT36" s="244" t="str">
        <f>'步驟1. 先填【114-1申請總表】第8列之B欄至CN欄'!CT36</f>
        <v/>
      </c>
      <c r="CU36" s="244" t="str">
        <f>'步驟1. 先填【114-1申請總表】第8列之B欄至CN欄'!CU36</f>
        <v/>
      </c>
      <c r="CV36" s="244" t="str">
        <f>'步驟1. 先填【114-1申請總表】第8列之B欄至CN欄'!CV36</f>
        <v/>
      </c>
      <c r="CW36" s="244" t="str">
        <f>'步驟1. 先填【114-1申請總表】第8列之B欄至CN欄'!CW36</f>
        <v/>
      </c>
      <c r="CX36" s="244" t="str">
        <f>'步驟1. 先填【114-1申請總表】第8列之B欄至CN欄'!CX36</f>
        <v/>
      </c>
      <c r="CY36" s="244" t="str">
        <f>'步驟1. 先填【114-1申請總表】第8列之B欄至CN欄'!CY36</f>
        <v/>
      </c>
      <c r="CZ36" s="244" t="str">
        <f>'步驟1. 先填【114-1申請總表】第8列之B欄至CN欄'!CZ36</f>
        <v/>
      </c>
      <c r="DA36" s="244">
        <f>'步驟1. 先填【114-1申請總表】第8列之B欄至CN欄'!DA36</f>
        <v>0</v>
      </c>
      <c r="DB36" s="244">
        <f>'步驟1. 先填【114-1申請總表】第8列之B欄至CN欄'!DB36</f>
        <v>0</v>
      </c>
      <c r="DC36" s="244">
        <f>'步驟1. 先填【114-1申請總表】第8列之B欄至CN欄'!DC36</f>
        <v>0</v>
      </c>
      <c r="DD36" s="244">
        <f>'步驟1. 先填【114-1申請總表】第8列之B欄至CN欄'!DD36</f>
        <v>0</v>
      </c>
      <c r="DE36" s="244">
        <f>'步驟1. 先填【114-1申請總表】第8列之B欄至CN欄'!DE36</f>
        <v>0</v>
      </c>
      <c r="DF36" s="244">
        <f>'步驟1. 先填【114-1申請總表】第8列之B欄至CN欄'!DF36</f>
        <v>1</v>
      </c>
      <c r="DG36" s="244">
        <f>'步驟1. 先填【114-1申請總表】第8列之B欄至CN欄'!DG36</f>
        <v>0</v>
      </c>
      <c r="DH36" s="244">
        <f>'步驟1. 先填【114-1申請總表】第8列之B欄至CN欄'!DH36</f>
        <v>0</v>
      </c>
      <c r="DI36" s="244">
        <f>'步驟1. 先填【114-1申請總表】第8列之B欄至CN欄'!DI36</f>
        <v>0</v>
      </c>
      <c r="DJ36" s="244">
        <f>'步驟1. 先填【114-1申請總表】第8列之B欄至CN欄'!DJ36</f>
        <v>0</v>
      </c>
      <c r="DK36" s="244">
        <f>'步驟1. 先填【114-1申請總表】第8列之B欄至CN欄'!DK36</f>
        <v>0</v>
      </c>
      <c r="DL36" s="244">
        <f>'步驟1. 先填【114-1申請總表】第8列之B欄至CN欄'!DL36</f>
        <v>0</v>
      </c>
      <c r="DM36" s="244">
        <f>'步驟1. 先填【114-1申請總表】第8列之B欄至CN欄'!DM36</f>
        <v>0</v>
      </c>
      <c r="DN36" s="244">
        <f>'步驟1. 先填【114-1申請總表】第8列之B欄至CN欄'!DN36</f>
        <v>0</v>
      </c>
      <c r="DO36" s="267" t="str">
        <f t="shared" si="0"/>
        <v>身份別輸入錯誤</v>
      </c>
      <c r="DP36" s="267" t="str">
        <f t="shared" si="1"/>
        <v>身份別輸入錯誤</v>
      </c>
      <c r="DQ36" s="267" t="str">
        <f t="shared" si="2"/>
        <v>身份別輸入錯誤</v>
      </c>
      <c r="DR36" s="268">
        <v>0</v>
      </c>
      <c r="DS36" s="268"/>
      <c r="DT36" s="268"/>
      <c r="DU36" s="268"/>
      <c r="DV36" s="268"/>
      <c r="DW36" s="268"/>
      <c r="DX36" s="268"/>
      <c r="DY36" s="268"/>
      <c r="DZ36" s="268"/>
      <c r="EA36" s="268"/>
      <c r="EB36" s="268">
        <f t="shared" si="22"/>
        <v>0</v>
      </c>
      <c r="EC36" s="268"/>
      <c r="ED36" s="268"/>
      <c r="EE36" s="268"/>
      <c r="EF36" s="268"/>
      <c r="EG36" s="268"/>
      <c r="EH36" s="268"/>
      <c r="EI36" s="268"/>
      <c r="EJ36" s="268"/>
      <c r="EK36" s="268"/>
      <c r="EL36" s="268"/>
      <c r="EM36" s="268"/>
      <c r="EN36" s="268"/>
      <c r="EO36" s="268"/>
      <c r="EP36" s="268"/>
      <c r="EQ36" s="268"/>
      <c r="ER36" s="268"/>
      <c r="ES36" s="268"/>
      <c r="ET36" s="268"/>
      <c r="EU36" s="259"/>
      <c r="EV36" s="259"/>
      <c r="EW36" s="259"/>
      <c r="EX36" s="258" t="str">
        <f t="shared" si="3"/>
        <v>已提交</v>
      </c>
      <c r="EY36" s="258" t="str">
        <f t="shared" si="4"/>
        <v>已提交</v>
      </c>
      <c r="EZ36" s="258" t="str">
        <f t="shared" si="5"/>
        <v>已提交</v>
      </c>
      <c r="FA36" s="259" t="str">
        <f t="shared" si="6"/>
        <v>已提交</v>
      </c>
      <c r="FB36" s="259" t="str">
        <f t="shared" si="7"/>
        <v>已提交</v>
      </c>
      <c r="FC36" s="259" t="str">
        <f t="shared" si="8"/>
        <v>已提交</v>
      </c>
      <c r="FD36" s="259" t="str">
        <f t="shared" si="9"/>
        <v>已提交</v>
      </c>
      <c r="FE36" s="259" t="str">
        <f t="shared" si="10"/>
        <v>已提交</v>
      </c>
      <c r="FF36" s="259" t="str">
        <f t="shared" si="11"/>
        <v>已提交</v>
      </c>
      <c r="FG36" s="259" t="str">
        <f t="shared" si="12"/>
        <v>已提交</v>
      </c>
      <c r="FH36" s="259" t="str">
        <f t="shared" si="13"/>
        <v>已提交</v>
      </c>
      <c r="FI36" s="258" t="str">
        <f t="shared" si="14"/>
        <v>已提交</v>
      </c>
      <c r="FJ36" s="260" t="str">
        <f t="shared" si="15"/>
        <v>已提交</v>
      </c>
      <c r="FK36" s="259" t="str">
        <f t="shared" si="16"/>
        <v>已提交</v>
      </c>
      <c r="FL36" s="259" t="str">
        <f t="shared" si="17"/>
        <v>已提交</v>
      </c>
      <c r="FM36" s="259" t="str">
        <f t="shared" si="18"/>
        <v>已提交</v>
      </c>
      <c r="FN36" s="259"/>
      <c r="FO36" s="259"/>
      <c r="FP36" s="259"/>
      <c r="FQ36" s="259"/>
      <c r="FR36" s="259"/>
      <c r="FS36" s="259"/>
      <c r="FT36" s="259"/>
      <c r="FU36" s="259"/>
      <c r="FV36" s="259" t="str">
        <f t="shared" si="19"/>
        <v/>
      </c>
      <c r="FW36" s="259" t="str">
        <f t="shared" si="20"/>
        <v/>
      </c>
      <c r="FX36" s="259" t="str">
        <f t="shared" si="21"/>
        <v/>
      </c>
      <c r="FY36" s="259"/>
      <c r="FZ36" s="259"/>
      <c r="GA36" s="259"/>
      <c r="GB36" s="259"/>
      <c r="GC36" s="259"/>
      <c r="GD36" s="259"/>
      <c r="GE36" s="259"/>
      <c r="GF36" s="259"/>
      <c r="GG36" s="259"/>
      <c r="GH36" s="259"/>
      <c r="GI36" s="259"/>
      <c r="GJ36" s="259"/>
      <c r="GK36" s="259"/>
      <c r="GL36" s="259"/>
      <c r="GM36" s="259"/>
      <c r="GN36" s="259"/>
      <c r="GO36" s="259" t="s">
        <v>263</v>
      </c>
      <c r="GP36" s="259"/>
      <c r="GQ36" s="259"/>
      <c r="GR36" s="259"/>
      <c r="GS36" s="259"/>
    </row>
    <row r="37" spans="1:201" s="271" customFormat="1" ht="79.5" customHeight="1">
      <c r="A37" s="287" t="str">
        <f t="shared" si="23"/>
        <v>114學年度第二學期</v>
      </c>
      <c r="B37" s="238">
        <f>'步驟1. 先填【114-1申請總表】第8列之B欄至CN欄'!B37</f>
        <v>0</v>
      </c>
      <c r="C37" s="238">
        <f>'步驟1. 先填【114-1申請總表】第8列之B欄至CN欄'!C37</f>
        <v>0</v>
      </c>
      <c r="D37" s="238" t="str">
        <f>'步驟1. 先填【114-1申請總表】第8列之B欄至CN欄'!D37</f>
        <v>30</v>
      </c>
      <c r="E37" s="238">
        <f>'步驟1. 先填【114-1申請總表】第8列之B欄至CN欄'!E37</f>
        <v>0</v>
      </c>
      <c r="F37" s="238">
        <f>'步驟1. 先填【114-1申請總表】第8列之B欄至CN欄'!F37</f>
        <v>0</v>
      </c>
      <c r="G37" s="238">
        <f>'步驟1. 先填【114-1申請總表】第8列之B欄至CN欄'!G37</f>
        <v>0</v>
      </c>
      <c r="H37" s="238">
        <f>'步驟1. 先填【114-1申請總表】第8列之B欄至CN欄'!H37</f>
        <v>0</v>
      </c>
      <c r="I37" s="238">
        <f>'步驟1. 先填【114-1申請總表】第8列之B欄至CN欄'!I37</f>
        <v>0</v>
      </c>
      <c r="J37" s="238">
        <f>'步驟1. 先填【114-1申請總表】第8列之B欄至CN欄'!J37</f>
        <v>0</v>
      </c>
      <c r="K37" s="238">
        <f>'步驟1. 先填【114-1申請總表】第8列之B欄至CN欄'!K37</f>
        <v>0</v>
      </c>
      <c r="L37" s="238">
        <f>'步驟1. 先填【114-1申請總表】第8列之B欄至CN欄'!L37</f>
        <v>0</v>
      </c>
      <c r="M37" s="238">
        <f>'步驟1. 先填【114-1申請總表】第8列之B欄至CN欄'!M37</f>
        <v>0</v>
      </c>
      <c r="N37" s="238">
        <f>'步驟1. 先填【114-1申請總表】第8列之B欄至CN欄'!N37</f>
        <v>0</v>
      </c>
      <c r="O37" s="238" t="str">
        <f>'步驟1. 先填【114-1申請總表】第8列之B欄至CN欄'!O37</f>
        <v>XX縣XX鄉XX村XX鄰XX路XX號XX樓</v>
      </c>
      <c r="P37" s="238" t="str">
        <f>'步驟1. 先填【114-1申請總表】第8列之B欄至CN欄'!P37</f>
        <v>1.助學獎學金</v>
      </c>
      <c r="Q37" s="238">
        <f>'步驟1. 先填【114-1申請總表】第8列之B欄至CN欄'!Q37</f>
        <v>0</v>
      </c>
      <c r="R37" s="238">
        <f>'步驟1. 先填【114-1申請總表】第8列之B欄至CN欄'!R37</f>
        <v>0</v>
      </c>
      <c r="S37" s="238">
        <f>'步驟1. 先填【114-1申請總表】第8列之B欄至CN欄'!S37</f>
        <v>0</v>
      </c>
      <c r="T37" s="238">
        <f>'步驟1. 先填【114-1申請總表】第8列之B欄至CN欄'!T37</f>
        <v>0</v>
      </c>
      <c r="U37" s="238">
        <f>'步驟1. 先填【114-1申請總表】第8列之B欄至CN欄'!U37</f>
        <v>0</v>
      </c>
      <c r="V37" s="238">
        <f>'步驟1. 先填【114-1申請總表】第8列之B欄至CN欄'!V37</f>
        <v>0</v>
      </c>
      <c r="W37" s="238">
        <f>'步驟1. 先填【114-1申請總表】第8列之B欄至CN欄'!W37</f>
        <v>0</v>
      </c>
      <c r="X37" s="238">
        <f>'步驟1. 先填【114-1申請總表】第8列之B欄至CN欄'!X37</f>
        <v>0</v>
      </c>
      <c r="Y37" s="238">
        <f>'步驟1. 先填【114-1申請總表】第8列之B欄至CN欄'!Y37</f>
        <v>0</v>
      </c>
      <c r="Z37" s="238">
        <f>'步驟1. 先填【114-1申請總表】第8列之B欄至CN欄'!Z37</f>
        <v>0</v>
      </c>
      <c r="AA37" s="238">
        <f>'步驟1. 先填【114-1申請總表】第8列之B欄至CN欄'!AA37</f>
        <v>0</v>
      </c>
      <c r="AB37" s="238">
        <f>'步驟1. 先填【114-1申請總表】第8列之B欄至CN欄'!AB37</f>
        <v>0</v>
      </c>
      <c r="AC37" s="238">
        <f>'步驟1. 先填【114-1申請總表】第8列之B欄至CN欄'!AC37</f>
        <v>0</v>
      </c>
      <c r="AD37" s="238">
        <f>'步驟1. 先填【114-1申請總表】第8列之B欄至CN欄'!AD37</f>
        <v>0</v>
      </c>
      <c r="AE37" s="238">
        <f>'步驟1. 先填【114-1申請總表】第8列之B欄至CN欄'!AE37</f>
        <v>0</v>
      </c>
      <c r="AF37" s="238">
        <f>'步驟1. 先填【114-1申請總表】第8列之B欄至CN欄'!AF37</f>
        <v>0</v>
      </c>
      <c r="AG37" s="238">
        <f>'步驟1. 先填【114-1申請總表】第8列之B欄至CN欄'!AG37</f>
        <v>0</v>
      </c>
      <c r="AH37" s="238">
        <f>'步驟1. 先填【114-1申請總表】第8列之B欄至CN欄'!AH37</f>
        <v>0</v>
      </c>
      <c r="AI37" s="238">
        <f>'步驟1. 先填【114-1申請總表】第8列之B欄至CN欄'!AI37</f>
        <v>0</v>
      </c>
      <c r="AJ37" s="238">
        <f>'步驟1. 先填【114-1申請總表】第8列之B欄至CN欄'!AJ37</f>
        <v>0</v>
      </c>
      <c r="AK37" s="238">
        <f>'步驟1. 先填【114-1申請總表】第8列之B欄至CN欄'!AK37</f>
        <v>0</v>
      </c>
      <c r="AL37" s="238">
        <f>'步驟1. 先填【114-1申請總表】第8列之B欄至CN欄'!AL37</f>
        <v>0</v>
      </c>
      <c r="AM37" s="238">
        <f>'步驟1. 先填【114-1申請總表】第8列之B欄至CN欄'!AM37</f>
        <v>0</v>
      </c>
      <c r="AN37" s="238">
        <f>'步驟1. 先填【114-1申請總表】第8列之B欄至CN欄'!AN37</f>
        <v>0</v>
      </c>
      <c r="AO37" s="238">
        <f>'步驟1. 先填【114-1申請總表】第8列之B欄至CN欄'!AO37</f>
        <v>0</v>
      </c>
      <c r="AP37" s="238">
        <f>'步驟1. 先填【114-1申請總表】第8列之B欄至CN欄'!AP37</f>
        <v>0</v>
      </c>
      <c r="AQ37" s="238">
        <f>'步驟1. 先填【114-1申請總表】第8列之B欄至CN欄'!AQ37</f>
        <v>0</v>
      </c>
      <c r="AR37" s="238">
        <f>'步驟1. 先填【114-1申請總表】第8列之B欄至CN欄'!AR37</f>
        <v>0</v>
      </c>
      <c r="AS37" s="238">
        <f>'步驟1. 先填【114-1申請總表】第8列之B欄至CN欄'!AS37</f>
        <v>0</v>
      </c>
      <c r="AT37" s="238">
        <f>'步驟1. 先填【114-1申請總表】第8列之B欄至CN欄'!AT37</f>
        <v>0</v>
      </c>
      <c r="AU37" s="238">
        <f>'步驟1. 先填【114-1申請總表】第8列之B欄至CN欄'!AU37</f>
        <v>0</v>
      </c>
      <c r="AV37" s="238">
        <f>'步驟1. 先填【114-1申請總表】第8列之B欄至CN欄'!AV37</f>
        <v>0</v>
      </c>
      <c r="AW37" s="238">
        <f>'步驟1. 先填【114-1申請總表】第8列之B欄至CN欄'!AW37</f>
        <v>0</v>
      </c>
      <c r="AX37" s="238">
        <f>'步驟1. 先填【114-1申請總表】第8列之B欄至CN欄'!AX37</f>
        <v>0</v>
      </c>
      <c r="AY37" s="238">
        <f>'步驟1. 先填【114-1申請總表】第8列之B欄至CN欄'!AY37</f>
        <v>0</v>
      </c>
      <c r="AZ37" s="238">
        <f>'步驟1. 先填【114-1申請總表】第8列之B欄至CN欄'!AZ37</f>
        <v>0</v>
      </c>
      <c r="BA37" s="238">
        <f>'步驟1. 先填【114-1申請總表】第8列之B欄至CN欄'!BA37</f>
        <v>0</v>
      </c>
      <c r="BB37" s="238">
        <f>'步驟1. 先填【114-1申請總表】第8列之B欄至CN欄'!BB37</f>
        <v>0</v>
      </c>
      <c r="BC37" s="238">
        <f>'步驟1. 先填【114-1申請總表】第8列之B欄至CN欄'!BC37</f>
        <v>0</v>
      </c>
      <c r="BD37" s="238">
        <f>'步驟1. 先填【114-1申請總表】第8列之B欄至CN欄'!BD37</f>
        <v>0</v>
      </c>
      <c r="BE37" s="238">
        <f>'步驟1. 先填【114-1申請總表】第8列之B欄至CN欄'!BE37</f>
        <v>0</v>
      </c>
      <c r="BF37" s="238">
        <f>'步驟1. 先填【114-1申請總表】第8列之B欄至CN欄'!BF37</f>
        <v>0</v>
      </c>
      <c r="BG37" s="238">
        <f>'步驟1. 先填【114-1申請總表】第8列之B欄至CN欄'!BG37</f>
        <v>0</v>
      </c>
      <c r="BH37" s="238">
        <f>'步驟1. 先填【114-1申請總表】第8列之B欄至CN欄'!BH37</f>
        <v>0</v>
      </c>
      <c r="BI37" s="238">
        <f>'步驟1. 先填【114-1申請總表】第8列之B欄至CN欄'!BI37</f>
        <v>0</v>
      </c>
      <c r="BJ37" s="238">
        <f>'步驟1. 先填【114-1申請總表】第8列之B欄至CN欄'!BJ37</f>
        <v>0</v>
      </c>
      <c r="BK37" s="238">
        <f>'步驟1. 先填【114-1申請總表】第8列之B欄至CN欄'!BK37</f>
        <v>0</v>
      </c>
      <c r="BL37" s="238">
        <f>'步驟1. 先填【114-1申請總表】第8列之B欄至CN欄'!BL37</f>
        <v>0</v>
      </c>
      <c r="BM37" s="238">
        <f>'步驟1. 先填【114-1申請總表】第8列之B欄至CN欄'!BM37</f>
        <v>0</v>
      </c>
      <c r="BN37" s="238">
        <f>'步驟1. 先填【114-1申請總表】第8列之B欄至CN欄'!BN37</f>
        <v>0</v>
      </c>
      <c r="BO37" s="238">
        <f>'步驟1. 先填【114-1申請總表】第8列之B欄至CN欄'!BO37</f>
        <v>0</v>
      </c>
      <c r="BP37" s="238">
        <f>'步驟1. 先填【114-1申請總表】第8列之B欄至CN欄'!BP37</f>
        <v>0</v>
      </c>
      <c r="BQ37" s="238">
        <f>'步驟1. 先填【114-1申請總表】第8列之B欄至CN欄'!BQ37</f>
        <v>0</v>
      </c>
      <c r="BR37" s="238">
        <f>'步驟1. 先填【114-1申請總表】第8列之B欄至CN欄'!BR37</f>
        <v>0</v>
      </c>
      <c r="BS37" s="238">
        <f>'步驟1. 先填【114-1申請總表】第8列之B欄至CN欄'!BS37</f>
        <v>0</v>
      </c>
      <c r="BT37" s="238">
        <f>'步驟1. 先填【114-1申請總表】第8列之B欄至CN欄'!BT37</f>
        <v>0</v>
      </c>
      <c r="BU37" s="238">
        <f>'步驟1. 先填【114-1申請總表】第8列之B欄至CN欄'!BU37</f>
        <v>0</v>
      </c>
      <c r="BV37" s="238">
        <f>'步驟1. 先填【114-1申請總表】第8列之B欄至CN欄'!BV37</f>
        <v>0</v>
      </c>
      <c r="BW37" s="238" t="str">
        <f>'步驟1. 先填【114-1申請總表】第8列之B欄至CN欄'!BW37</f>
        <v xml:space="preserve">學科:
</v>
      </c>
      <c r="BX37" s="238" t="str">
        <f>'步驟1. 先填【114-1申請總表】第8列之B欄至CN欄'!BX37</f>
        <v xml:space="preserve">題型:
</v>
      </c>
      <c r="BY37" s="238">
        <f>'步驟1. 先填【114-1申請總表】第8列之B欄至CN欄'!BY37</f>
        <v>0</v>
      </c>
      <c r="BZ37" s="238" t="str">
        <f>'步驟1. 先填【114-1申請總表】第8列之B欄至CN欄'!BZ37</f>
        <v xml:space="preserve">學科:
</v>
      </c>
      <c r="CA37" s="238" t="str">
        <f>'步驟1. 先填【114-1申請總表】第8列之B欄至CN欄'!CA37</f>
        <v xml:space="preserve">題型:
</v>
      </c>
      <c r="CB37" s="238">
        <f>'步驟1. 先填【114-1申請總表】第8列之B欄至CN欄'!CB37</f>
        <v>0</v>
      </c>
      <c r="CC37" s="238" t="str">
        <f>'步驟1. 先填【114-1申請總表】第8列之B欄至CN欄'!CC37</f>
        <v>有無參加:</v>
      </c>
      <c r="CD37" s="238" t="str">
        <f>'步驟1. 先填【114-1申請總表】第8列之B欄至CN欄'!CD37</f>
        <v xml:space="preserve">社團或活動:
</v>
      </c>
      <c r="CE37" s="238">
        <f>'步驟1. 先填【114-1申請總表】第8列之B欄至CN欄'!CE37</f>
        <v>0</v>
      </c>
      <c r="CF37" s="238">
        <f>'步驟1. 先填【114-1申請總表】第8列之B欄至CN欄'!CF37</f>
        <v>0</v>
      </c>
      <c r="CG37" s="238">
        <f>'步驟1. 先填【114-1申請總表】第8列之B欄至CN欄'!CG37</f>
        <v>0</v>
      </c>
      <c r="CH37" s="238" t="str">
        <f>'步驟1. 先填【114-1申請總表】第8列之B欄至CN欄'!CH37</f>
        <v xml:space="preserve">無達到學習目標之原因:
</v>
      </c>
      <c r="CI37" s="238" t="str">
        <f>'步驟1. 先填【114-1申請總表】第8列之B欄至CN欄'!CI37</f>
        <v xml:space="preserve">改善方法:
</v>
      </c>
      <c r="CJ37" s="238" t="str">
        <f>'步驟1. 先填【114-1申請總表】第8列之B欄至CN欄'!CJ37</f>
        <v xml:space="preserve">最喜歡的課後休閒活動:
</v>
      </c>
      <c r="CK37" s="238" t="str">
        <f>'步驟1. 先填【114-1申請總表】第8列之B欄至CN欄'!CK37</f>
        <v xml:space="preserve">收穫:
</v>
      </c>
      <c r="CL37" s="238">
        <f>'步驟1. 先填【114-1申請總表】第8列之B欄至CN欄'!CL37</f>
        <v>0</v>
      </c>
      <c r="CM37" s="238">
        <f>'步驟1. 先填【114-1申請總表】第8列之B欄至CN欄'!CM37</f>
        <v>0</v>
      </c>
      <c r="CN37" s="238">
        <f>'步驟1. 先填【114-1申請總表】第8列之B欄至CN欄'!CN37</f>
        <v>0</v>
      </c>
      <c r="CO37" s="244">
        <f>'步驟1. 先填【114-1申請總表】第8列之B欄至CN欄'!CO37</f>
        <v>0</v>
      </c>
      <c r="CP37" s="244" t="str">
        <f>'步驟1. 先填【114-1申請總表】第8列之B欄至CN欄'!CP37</f>
        <v>7000021</v>
      </c>
      <c r="CQ37" s="244" t="str">
        <f>'步驟1. 先填【114-1申請總表】第8列之B欄至CN欄'!CQ37</f>
        <v/>
      </c>
      <c r="CR37" s="244" t="str">
        <f>'步驟1. 先填【114-1申請總表】第8列之B欄至CN欄'!CR37</f>
        <v/>
      </c>
      <c r="CS37" s="244">
        <f>'步驟1. 先填【114-1申請總表】第8列之B欄至CN欄'!CS37</f>
        <v>0</v>
      </c>
      <c r="CT37" s="244" t="str">
        <f>'步驟1. 先填【114-1申請總表】第8列之B欄至CN欄'!CT37</f>
        <v/>
      </c>
      <c r="CU37" s="244" t="str">
        <f>'步驟1. 先填【114-1申請總表】第8列之B欄至CN欄'!CU37</f>
        <v/>
      </c>
      <c r="CV37" s="244" t="str">
        <f>'步驟1. 先填【114-1申請總表】第8列之B欄至CN欄'!CV37</f>
        <v/>
      </c>
      <c r="CW37" s="244" t="str">
        <f>'步驟1. 先填【114-1申請總表】第8列之B欄至CN欄'!CW37</f>
        <v/>
      </c>
      <c r="CX37" s="244" t="str">
        <f>'步驟1. 先填【114-1申請總表】第8列之B欄至CN欄'!CX37</f>
        <v/>
      </c>
      <c r="CY37" s="244" t="str">
        <f>'步驟1. 先填【114-1申請總表】第8列之B欄至CN欄'!CY37</f>
        <v/>
      </c>
      <c r="CZ37" s="244" t="str">
        <f>'步驟1. 先填【114-1申請總表】第8列之B欄至CN欄'!CZ37</f>
        <v/>
      </c>
      <c r="DA37" s="244">
        <f>'步驟1. 先填【114-1申請總表】第8列之B欄至CN欄'!DA37</f>
        <v>0</v>
      </c>
      <c r="DB37" s="244">
        <f>'步驟1. 先填【114-1申請總表】第8列之B欄至CN欄'!DB37</f>
        <v>0</v>
      </c>
      <c r="DC37" s="244">
        <f>'步驟1. 先填【114-1申請總表】第8列之B欄至CN欄'!DC37</f>
        <v>0</v>
      </c>
      <c r="DD37" s="244">
        <f>'步驟1. 先填【114-1申請總表】第8列之B欄至CN欄'!DD37</f>
        <v>0</v>
      </c>
      <c r="DE37" s="244">
        <f>'步驟1. 先填【114-1申請總表】第8列之B欄至CN欄'!DE37</f>
        <v>0</v>
      </c>
      <c r="DF37" s="244">
        <f>'步驟1. 先填【114-1申請總表】第8列之B欄至CN欄'!DF37</f>
        <v>1</v>
      </c>
      <c r="DG37" s="244">
        <f>'步驟1. 先填【114-1申請總表】第8列之B欄至CN欄'!DG37</f>
        <v>0</v>
      </c>
      <c r="DH37" s="244">
        <f>'步驟1. 先填【114-1申請總表】第8列之B欄至CN欄'!DH37</f>
        <v>0</v>
      </c>
      <c r="DI37" s="244">
        <f>'步驟1. 先填【114-1申請總表】第8列之B欄至CN欄'!DI37</f>
        <v>0</v>
      </c>
      <c r="DJ37" s="244">
        <f>'步驟1. 先填【114-1申請總表】第8列之B欄至CN欄'!DJ37</f>
        <v>0</v>
      </c>
      <c r="DK37" s="244">
        <f>'步驟1. 先填【114-1申請總表】第8列之B欄至CN欄'!DK37</f>
        <v>0</v>
      </c>
      <c r="DL37" s="244">
        <f>'步驟1. 先填【114-1申請總表】第8列之B欄至CN欄'!DL37</f>
        <v>0</v>
      </c>
      <c r="DM37" s="244">
        <f>'步驟1. 先填【114-1申請總表】第8列之B欄至CN欄'!DM37</f>
        <v>0</v>
      </c>
      <c r="DN37" s="244">
        <f>'步驟1. 先填【114-1申請總表】第8列之B欄至CN欄'!DN37</f>
        <v>0</v>
      </c>
      <c r="DO37" s="267" t="str">
        <f t="shared" si="0"/>
        <v>身份別輸入錯誤</v>
      </c>
      <c r="DP37" s="267" t="str">
        <f t="shared" si="1"/>
        <v>身份別輸入錯誤</v>
      </c>
      <c r="DQ37" s="267" t="str">
        <f t="shared" si="2"/>
        <v>身份別輸入錯誤</v>
      </c>
      <c r="DR37" s="268">
        <v>0</v>
      </c>
      <c r="DS37" s="268"/>
      <c r="DT37" s="268"/>
      <c r="DU37" s="268"/>
      <c r="DV37" s="268"/>
      <c r="DW37" s="268"/>
      <c r="DX37" s="268"/>
      <c r="DY37" s="268"/>
      <c r="DZ37" s="268"/>
      <c r="EA37" s="268"/>
      <c r="EB37" s="268">
        <f t="shared" si="22"/>
        <v>0</v>
      </c>
      <c r="EC37" s="268"/>
      <c r="ED37" s="268"/>
      <c r="EE37" s="268"/>
      <c r="EF37" s="268"/>
      <c r="EG37" s="268"/>
      <c r="EH37" s="268"/>
      <c r="EI37" s="268"/>
      <c r="EJ37" s="268"/>
      <c r="EK37" s="268"/>
      <c r="EL37" s="268"/>
      <c r="EM37" s="268"/>
      <c r="EN37" s="268"/>
      <c r="EO37" s="268"/>
      <c r="EP37" s="268"/>
      <c r="EQ37" s="268"/>
      <c r="ER37" s="268"/>
      <c r="ES37" s="268"/>
      <c r="ET37" s="268"/>
      <c r="EU37" s="259"/>
      <c r="EV37" s="259"/>
      <c r="EW37" s="259"/>
      <c r="EX37" s="258" t="str">
        <f t="shared" si="3"/>
        <v>已提交</v>
      </c>
      <c r="EY37" s="258" t="str">
        <f t="shared" si="4"/>
        <v>已提交</v>
      </c>
      <c r="EZ37" s="258" t="str">
        <f t="shared" si="5"/>
        <v>已提交</v>
      </c>
      <c r="FA37" s="259" t="str">
        <f t="shared" si="6"/>
        <v>已提交</v>
      </c>
      <c r="FB37" s="259" t="str">
        <f t="shared" si="7"/>
        <v>已提交</v>
      </c>
      <c r="FC37" s="259" t="str">
        <f t="shared" si="8"/>
        <v>已提交</v>
      </c>
      <c r="FD37" s="259" t="str">
        <f t="shared" si="9"/>
        <v>已提交</v>
      </c>
      <c r="FE37" s="259" t="str">
        <f t="shared" si="10"/>
        <v>已提交</v>
      </c>
      <c r="FF37" s="259" t="str">
        <f t="shared" si="11"/>
        <v>已提交</v>
      </c>
      <c r="FG37" s="259" t="str">
        <f t="shared" si="12"/>
        <v>已提交</v>
      </c>
      <c r="FH37" s="259" t="str">
        <f t="shared" si="13"/>
        <v>已提交</v>
      </c>
      <c r="FI37" s="258" t="str">
        <f t="shared" si="14"/>
        <v>已提交</v>
      </c>
      <c r="FJ37" s="260" t="str">
        <f t="shared" si="15"/>
        <v>已提交</v>
      </c>
      <c r="FK37" s="259" t="str">
        <f t="shared" si="16"/>
        <v>已提交</v>
      </c>
      <c r="FL37" s="259" t="str">
        <f t="shared" si="17"/>
        <v>已提交</v>
      </c>
      <c r="FM37" s="259" t="str">
        <f t="shared" si="18"/>
        <v>已提交</v>
      </c>
      <c r="FN37" s="259"/>
      <c r="FO37" s="259"/>
      <c r="FP37" s="259"/>
      <c r="FQ37" s="259"/>
      <c r="FR37" s="259"/>
      <c r="FS37" s="259"/>
      <c r="FT37" s="259"/>
      <c r="FU37" s="259"/>
      <c r="FV37" s="259" t="str">
        <f t="shared" si="19"/>
        <v/>
      </c>
      <c r="FW37" s="259" t="str">
        <f t="shared" si="20"/>
        <v/>
      </c>
      <c r="FX37" s="259" t="str">
        <f t="shared" si="21"/>
        <v/>
      </c>
      <c r="FY37" s="259"/>
      <c r="FZ37" s="259"/>
      <c r="GA37" s="259"/>
      <c r="GB37" s="259"/>
      <c r="GC37" s="259"/>
      <c r="GD37" s="259"/>
      <c r="GE37" s="259"/>
      <c r="GF37" s="259"/>
      <c r="GG37" s="259"/>
      <c r="GH37" s="259"/>
      <c r="GI37" s="259"/>
      <c r="GJ37" s="259"/>
      <c r="GK37" s="259"/>
      <c r="GL37" s="259"/>
      <c r="GM37" s="259"/>
      <c r="GN37" s="259"/>
      <c r="GO37" s="259" t="s">
        <v>263</v>
      </c>
      <c r="GP37" s="259"/>
      <c r="GQ37" s="259"/>
      <c r="GR37" s="259"/>
      <c r="GS37" s="259"/>
    </row>
    <row r="38" spans="1:201" s="271" customFormat="1" ht="79.5" customHeight="1">
      <c r="A38" s="287" t="str">
        <f t="shared" si="23"/>
        <v>114學年度第二學期</v>
      </c>
      <c r="B38" s="238">
        <f>'步驟1. 先填【114-1申請總表】第8列之B欄至CN欄'!B38</f>
        <v>0</v>
      </c>
      <c r="C38" s="238">
        <f>'步驟1. 先填【114-1申請總表】第8列之B欄至CN欄'!C38</f>
        <v>0</v>
      </c>
      <c r="D38" s="238" t="str">
        <f>'步驟1. 先填【114-1申請總表】第8列之B欄至CN欄'!D38</f>
        <v>31</v>
      </c>
      <c r="E38" s="238">
        <f>'步驟1. 先填【114-1申請總表】第8列之B欄至CN欄'!E38</f>
        <v>0</v>
      </c>
      <c r="F38" s="238">
        <f>'步驟1. 先填【114-1申請總表】第8列之B欄至CN欄'!F38</f>
        <v>0</v>
      </c>
      <c r="G38" s="238">
        <f>'步驟1. 先填【114-1申請總表】第8列之B欄至CN欄'!G38</f>
        <v>0</v>
      </c>
      <c r="H38" s="238">
        <f>'步驟1. 先填【114-1申請總表】第8列之B欄至CN欄'!H38</f>
        <v>0</v>
      </c>
      <c r="I38" s="238">
        <f>'步驟1. 先填【114-1申請總表】第8列之B欄至CN欄'!I38</f>
        <v>0</v>
      </c>
      <c r="J38" s="238">
        <f>'步驟1. 先填【114-1申請總表】第8列之B欄至CN欄'!J38</f>
        <v>0</v>
      </c>
      <c r="K38" s="238">
        <f>'步驟1. 先填【114-1申請總表】第8列之B欄至CN欄'!K38</f>
        <v>0</v>
      </c>
      <c r="L38" s="238">
        <f>'步驟1. 先填【114-1申請總表】第8列之B欄至CN欄'!L38</f>
        <v>0</v>
      </c>
      <c r="M38" s="238">
        <f>'步驟1. 先填【114-1申請總表】第8列之B欄至CN欄'!M38</f>
        <v>0</v>
      </c>
      <c r="N38" s="238">
        <f>'步驟1. 先填【114-1申請總表】第8列之B欄至CN欄'!N38</f>
        <v>0</v>
      </c>
      <c r="O38" s="238" t="str">
        <f>'步驟1. 先填【114-1申請總表】第8列之B欄至CN欄'!O38</f>
        <v>XX縣XX鄉XX村XX鄰XX路XX號XX樓</v>
      </c>
      <c r="P38" s="238" t="str">
        <f>'步驟1. 先填【114-1申請總表】第8列之B欄至CN欄'!P38</f>
        <v>1.助學獎學金</v>
      </c>
      <c r="Q38" s="238">
        <f>'步驟1. 先填【114-1申請總表】第8列之B欄至CN欄'!Q38</f>
        <v>0</v>
      </c>
      <c r="R38" s="238">
        <f>'步驟1. 先填【114-1申請總表】第8列之B欄至CN欄'!R38</f>
        <v>0</v>
      </c>
      <c r="S38" s="238">
        <f>'步驟1. 先填【114-1申請總表】第8列之B欄至CN欄'!S38</f>
        <v>0</v>
      </c>
      <c r="T38" s="238">
        <f>'步驟1. 先填【114-1申請總表】第8列之B欄至CN欄'!T38</f>
        <v>0</v>
      </c>
      <c r="U38" s="238">
        <f>'步驟1. 先填【114-1申請總表】第8列之B欄至CN欄'!U38</f>
        <v>0</v>
      </c>
      <c r="V38" s="238">
        <f>'步驟1. 先填【114-1申請總表】第8列之B欄至CN欄'!V38</f>
        <v>0</v>
      </c>
      <c r="W38" s="238">
        <f>'步驟1. 先填【114-1申請總表】第8列之B欄至CN欄'!W38</f>
        <v>0</v>
      </c>
      <c r="X38" s="238">
        <f>'步驟1. 先填【114-1申請總表】第8列之B欄至CN欄'!X38</f>
        <v>0</v>
      </c>
      <c r="Y38" s="238">
        <f>'步驟1. 先填【114-1申請總表】第8列之B欄至CN欄'!Y38</f>
        <v>0</v>
      </c>
      <c r="Z38" s="238">
        <f>'步驟1. 先填【114-1申請總表】第8列之B欄至CN欄'!Z38</f>
        <v>0</v>
      </c>
      <c r="AA38" s="238">
        <f>'步驟1. 先填【114-1申請總表】第8列之B欄至CN欄'!AA38</f>
        <v>0</v>
      </c>
      <c r="AB38" s="238">
        <f>'步驟1. 先填【114-1申請總表】第8列之B欄至CN欄'!AB38</f>
        <v>0</v>
      </c>
      <c r="AC38" s="238">
        <f>'步驟1. 先填【114-1申請總表】第8列之B欄至CN欄'!AC38</f>
        <v>0</v>
      </c>
      <c r="AD38" s="238">
        <f>'步驟1. 先填【114-1申請總表】第8列之B欄至CN欄'!AD38</f>
        <v>0</v>
      </c>
      <c r="AE38" s="238">
        <f>'步驟1. 先填【114-1申請總表】第8列之B欄至CN欄'!AE38</f>
        <v>0</v>
      </c>
      <c r="AF38" s="238">
        <f>'步驟1. 先填【114-1申請總表】第8列之B欄至CN欄'!AF38</f>
        <v>0</v>
      </c>
      <c r="AG38" s="238">
        <f>'步驟1. 先填【114-1申請總表】第8列之B欄至CN欄'!AG38</f>
        <v>0</v>
      </c>
      <c r="AH38" s="238">
        <f>'步驟1. 先填【114-1申請總表】第8列之B欄至CN欄'!AH38</f>
        <v>0</v>
      </c>
      <c r="AI38" s="238">
        <f>'步驟1. 先填【114-1申請總表】第8列之B欄至CN欄'!AI38</f>
        <v>0</v>
      </c>
      <c r="AJ38" s="238">
        <f>'步驟1. 先填【114-1申請總表】第8列之B欄至CN欄'!AJ38</f>
        <v>0</v>
      </c>
      <c r="AK38" s="238">
        <f>'步驟1. 先填【114-1申請總表】第8列之B欄至CN欄'!AK38</f>
        <v>0</v>
      </c>
      <c r="AL38" s="238">
        <f>'步驟1. 先填【114-1申請總表】第8列之B欄至CN欄'!AL38</f>
        <v>0</v>
      </c>
      <c r="AM38" s="238">
        <f>'步驟1. 先填【114-1申請總表】第8列之B欄至CN欄'!AM38</f>
        <v>0</v>
      </c>
      <c r="AN38" s="238">
        <f>'步驟1. 先填【114-1申請總表】第8列之B欄至CN欄'!AN38</f>
        <v>0</v>
      </c>
      <c r="AO38" s="238">
        <f>'步驟1. 先填【114-1申請總表】第8列之B欄至CN欄'!AO38</f>
        <v>0</v>
      </c>
      <c r="AP38" s="238">
        <f>'步驟1. 先填【114-1申請總表】第8列之B欄至CN欄'!AP38</f>
        <v>0</v>
      </c>
      <c r="AQ38" s="238">
        <f>'步驟1. 先填【114-1申請總表】第8列之B欄至CN欄'!AQ38</f>
        <v>0</v>
      </c>
      <c r="AR38" s="238">
        <f>'步驟1. 先填【114-1申請總表】第8列之B欄至CN欄'!AR38</f>
        <v>0</v>
      </c>
      <c r="AS38" s="238">
        <f>'步驟1. 先填【114-1申請總表】第8列之B欄至CN欄'!AS38</f>
        <v>0</v>
      </c>
      <c r="AT38" s="238">
        <f>'步驟1. 先填【114-1申請總表】第8列之B欄至CN欄'!AT38</f>
        <v>0</v>
      </c>
      <c r="AU38" s="238">
        <f>'步驟1. 先填【114-1申請總表】第8列之B欄至CN欄'!AU38</f>
        <v>0</v>
      </c>
      <c r="AV38" s="238">
        <f>'步驟1. 先填【114-1申請總表】第8列之B欄至CN欄'!AV38</f>
        <v>0</v>
      </c>
      <c r="AW38" s="238">
        <f>'步驟1. 先填【114-1申請總表】第8列之B欄至CN欄'!AW38</f>
        <v>0</v>
      </c>
      <c r="AX38" s="238">
        <f>'步驟1. 先填【114-1申請總表】第8列之B欄至CN欄'!AX38</f>
        <v>0</v>
      </c>
      <c r="AY38" s="238">
        <f>'步驟1. 先填【114-1申請總表】第8列之B欄至CN欄'!AY38</f>
        <v>0</v>
      </c>
      <c r="AZ38" s="238">
        <f>'步驟1. 先填【114-1申請總表】第8列之B欄至CN欄'!AZ38</f>
        <v>0</v>
      </c>
      <c r="BA38" s="238">
        <f>'步驟1. 先填【114-1申請總表】第8列之B欄至CN欄'!BA38</f>
        <v>0</v>
      </c>
      <c r="BB38" s="238">
        <f>'步驟1. 先填【114-1申請總表】第8列之B欄至CN欄'!BB38</f>
        <v>0</v>
      </c>
      <c r="BC38" s="238">
        <f>'步驟1. 先填【114-1申請總表】第8列之B欄至CN欄'!BC38</f>
        <v>0</v>
      </c>
      <c r="BD38" s="238">
        <f>'步驟1. 先填【114-1申請總表】第8列之B欄至CN欄'!BD38</f>
        <v>0</v>
      </c>
      <c r="BE38" s="238">
        <f>'步驟1. 先填【114-1申請總表】第8列之B欄至CN欄'!BE38</f>
        <v>0</v>
      </c>
      <c r="BF38" s="238">
        <f>'步驟1. 先填【114-1申請總表】第8列之B欄至CN欄'!BF38</f>
        <v>0</v>
      </c>
      <c r="BG38" s="238">
        <f>'步驟1. 先填【114-1申請總表】第8列之B欄至CN欄'!BG38</f>
        <v>0</v>
      </c>
      <c r="BH38" s="238">
        <f>'步驟1. 先填【114-1申請總表】第8列之B欄至CN欄'!BH38</f>
        <v>0</v>
      </c>
      <c r="BI38" s="238">
        <f>'步驟1. 先填【114-1申請總表】第8列之B欄至CN欄'!BI38</f>
        <v>0</v>
      </c>
      <c r="BJ38" s="238">
        <f>'步驟1. 先填【114-1申請總表】第8列之B欄至CN欄'!BJ38</f>
        <v>0</v>
      </c>
      <c r="BK38" s="238">
        <f>'步驟1. 先填【114-1申請總表】第8列之B欄至CN欄'!BK38</f>
        <v>0</v>
      </c>
      <c r="BL38" s="238">
        <f>'步驟1. 先填【114-1申請總表】第8列之B欄至CN欄'!BL38</f>
        <v>0</v>
      </c>
      <c r="BM38" s="238">
        <f>'步驟1. 先填【114-1申請總表】第8列之B欄至CN欄'!BM38</f>
        <v>0</v>
      </c>
      <c r="BN38" s="238">
        <f>'步驟1. 先填【114-1申請總表】第8列之B欄至CN欄'!BN38</f>
        <v>0</v>
      </c>
      <c r="BO38" s="238">
        <f>'步驟1. 先填【114-1申請總表】第8列之B欄至CN欄'!BO38</f>
        <v>0</v>
      </c>
      <c r="BP38" s="238">
        <f>'步驟1. 先填【114-1申請總表】第8列之B欄至CN欄'!BP38</f>
        <v>0</v>
      </c>
      <c r="BQ38" s="238">
        <f>'步驟1. 先填【114-1申請總表】第8列之B欄至CN欄'!BQ38</f>
        <v>0</v>
      </c>
      <c r="BR38" s="238">
        <f>'步驟1. 先填【114-1申請總表】第8列之B欄至CN欄'!BR38</f>
        <v>0</v>
      </c>
      <c r="BS38" s="238">
        <f>'步驟1. 先填【114-1申請總表】第8列之B欄至CN欄'!BS38</f>
        <v>0</v>
      </c>
      <c r="BT38" s="238">
        <f>'步驟1. 先填【114-1申請總表】第8列之B欄至CN欄'!BT38</f>
        <v>0</v>
      </c>
      <c r="BU38" s="238">
        <f>'步驟1. 先填【114-1申請總表】第8列之B欄至CN欄'!BU38</f>
        <v>0</v>
      </c>
      <c r="BV38" s="238">
        <f>'步驟1. 先填【114-1申請總表】第8列之B欄至CN欄'!BV38</f>
        <v>0</v>
      </c>
      <c r="BW38" s="238" t="str">
        <f>'步驟1. 先填【114-1申請總表】第8列之B欄至CN欄'!BW38</f>
        <v xml:space="preserve">學科:
</v>
      </c>
      <c r="BX38" s="238" t="str">
        <f>'步驟1. 先填【114-1申請總表】第8列之B欄至CN欄'!BX38</f>
        <v xml:space="preserve">題型:
</v>
      </c>
      <c r="BY38" s="238">
        <f>'步驟1. 先填【114-1申請總表】第8列之B欄至CN欄'!BY38</f>
        <v>0</v>
      </c>
      <c r="BZ38" s="238" t="str">
        <f>'步驟1. 先填【114-1申請總表】第8列之B欄至CN欄'!BZ38</f>
        <v xml:space="preserve">學科:
</v>
      </c>
      <c r="CA38" s="238" t="str">
        <f>'步驟1. 先填【114-1申請總表】第8列之B欄至CN欄'!CA38</f>
        <v xml:space="preserve">題型:
</v>
      </c>
      <c r="CB38" s="238">
        <f>'步驟1. 先填【114-1申請總表】第8列之B欄至CN欄'!CB38</f>
        <v>0</v>
      </c>
      <c r="CC38" s="238" t="str">
        <f>'步驟1. 先填【114-1申請總表】第8列之B欄至CN欄'!CC38</f>
        <v>有無參加:</v>
      </c>
      <c r="CD38" s="238" t="str">
        <f>'步驟1. 先填【114-1申請總表】第8列之B欄至CN欄'!CD38</f>
        <v xml:space="preserve">社團或活動:
</v>
      </c>
      <c r="CE38" s="238">
        <f>'步驟1. 先填【114-1申請總表】第8列之B欄至CN欄'!CE38</f>
        <v>0</v>
      </c>
      <c r="CF38" s="238">
        <f>'步驟1. 先填【114-1申請總表】第8列之B欄至CN欄'!CF38</f>
        <v>0</v>
      </c>
      <c r="CG38" s="238">
        <f>'步驟1. 先填【114-1申請總表】第8列之B欄至CN欄'!CG38</f>
        <v>0</v>
      </c>
      <c r="CH38" s="238" t="str">
        <f>'步驟1. 先填【114-1申請總表】第8列之B欄至CN欄'!CH38</f>
        <v xml:space="preserve">無達到學習目標之原因:
</v>
      </c>
      <c r="CI38" s="238" t="str">
        <f>'步驟1. 先填【114-1申請總表】第8列之B欄至CN欄'!CI38</f>
        <v xml:space="preserve">改善方法:
</v>
      </c>
      <c r="CJ38" s="238" t="str">
        <f>'步驟1. 先填【114-1申請總表】第8列之B欄至CN欄'!CJ38</f>
        <v xml:space="preserve">最喜歡的課後休閒活動:
</v>
      </c>
      <c r="CK38" s="238" t="str">
        <f>'步驟1. 先填【114-1申請總表】第8列之B欄至CN欄'!CK38</f>
        <v xml:space="preserve">收穫:
</v>
      </c>
      <c r="CL38" s="238">
        <f>'步驟1. 先填【114-1申請總表】第8列之B欄至CN欄'!CL38</f>
        <v>0</v>
      </c>
      <c r="CM38" s="238">
        <f>'步驟1. 先填【114-1申請總表】第8列之B欄至CN欄'!CM38</f>
        <v>0</v>
      </c>
      <c r="CN38" s="238">
        <f>'步驟1. 先填【114-1申請總表】第8列之B欄至CN欄'!CN38</f>
        <v>0</v>
      </c>
      <c r="CO38" s="244">
        <f>'步驟1. 先填【114-1申請總表】第8列之B欄至CN欄'!CO38</f>
        <v>0</v>
      </c>
      <c r="CP38" s="244" t="str">
        <f>'步驟1. 先填【114-1申請總表】第8列之B欄至CN欄'!CP38</f>
        <v>7000021</v>
      </c>
      <c r="CQ38" s="244" t="str">
        <f>'步驟1. 先填【114-1申請總表】第8列之B欄至CN欄'!CQ38</f>
        <v/>
      </c>
      <c r="CR38" s="244" t="str">
        <f>'步驟1. 先填【114-1申請總表】第8列之B欄至CN欄'!CR38</f>
        <v/>
      </c>
      <c r="CS38" s="244">
        <f>'步驟1. 先填【114-1申請總表】第8列之B欄至CN欄'!CS38</f>
        <v>0</v>
      </c>
      <c r="CT38" s="244" t="str">
        <f>'步驟1. 先填【114-1申請總表】第8列之B欄至CN欄'!CT38</f>
        <v/>
      </c>
      <c r="CU38" s="244" t="str">
        <f>'步驟1. 先填【114-1申請總表】第8列之B欄至CN欄'!CU38</f>
        <v/>
      </c>
      <c r="CV38" s="244" t="str">
        <f>'步驟1. 先填【114-1申請總表】第8列之B欄至CN欄'!CV38</f>
        <v/>
      </c>
      <c r="CW38" s="244" t="str">
        <f>'步驟1. 先填【114-1申請總表】第8列之B欄至CN欄'!CW38</f>
        <v/>
      </c>
      <c r="CX38" s="244" t="str">
        <f>'步驟1. 先填【114-1申請總表】第8列之B欄至CN欄'!CX38</f>
        <v/>
      </c>
      <c r="CY38" s="244" t="str">
        <f>'步驟1. 先填【114-1申請總表】第8列之B欄至CN欄'!CY38</f>
        <v/>
      </c>
      <c r="CZ38" s="244" t="str">
        <f>'步驟1. 先填【114-1申請總表】第8列之B欄至CN欄'!CZ38</f>
        <v/>
      </c>
      <c r="DA38" s="244">
        <f>'步驟1. 先填【114-1申請總表】第8列之B欄至CN欄'!DA38</f>
        <v>0</v>
      </c>
      <c r="DB38" s="244">
        <f>'步驟1. 先填【114-1申請總表】第8列之B欄至CN欄'!DB38</f>
        <v>0</v>
      </c>
      <c r="DC38" s="244">
        <f>'步驟1. 先填【114-1申請總表】第8列之B欄至CN欄'!DC38</f>
        <v>0</v>
      </c>
      <c r="DD38" s="244">
        <f>'步驟1. 先填【114-1申請總表】第8列之B欄至CN欄'!DD38</f>
        <v>0</v>
      </c>
      <c r="DE38" s="244">
        <f>'步驟1. 先填【114-1申請總表】第8列之B欄至CN欄'!DE38</f>
        <v>0</v>
      </c>
      <c r="DF38" s="244">
        <f>'步驟1. 先填【114-1申請總表】第8列之B欄至CN欄'!DF38</f>
        <v>1</v>
      </c>
      <c r="DG38" s="244">
        <f>'步驟1. 先填【114-1申請總表】第8列之B欄至CN欄'!DG38</f>
        <v>0</v>
      </c>
      <c r="DH38" s="244">
        <f>'步驟1. 先填【114-1申請總表】第8列之B欄至CN欄'!DH38</f>
        <v>0</v>
      </c>
      <c r="DI38" s="244">
        <f>'步驟1. 先填【114-1申請總表】第8列之B欄至CN欄'!DI38</f>
        <v>0</v>
      </c>
      <c r="DJ38" s="244">
        <f>'步驟1. 先填【114-1申請總表】第8列之B欄至CN欄'!DJ38</f>
        <v>0</v>
      </c>
      <c r="DK38" s="244">
        <f>'步驟1. 先填【114-1申請總表】第8列之B欄至CN欄'!DK38</f>
        <v>0</v>
      </c>
      <c r="DL38" s="244">
        <f>'步驟1. 先填【114-1申請總表】第8列之B欄至CN欄'!DL38</f>
        <v>0</v>
      </c>
      <c r="DM38" s="244">
        <f>'步驟1. 先填【114-1申請總表】第8列之B欄至CN欄'!DM38</f>
        <v>0</v>
      </c>
      <c r="DN38" s="244">
        <f>'步驟1. 先填【114-1申請總表】第8列之B欄至CN欄'!DN38</f>
        <v>0</v>
      </c>
      <c r="DO38" s="267" t="str">
        <f t="shared" si="0"/>
        <v>身份別輸入錯誤</v>
      </c>
      <c r="DP38" s="267" t="str">
        <f t="shared" si="1"/>
        <v>身份別輸入錯誤</v>
      </c>
      <c r="DQ38" s="267" t="str">
        <f t="shared" si="2"/>
        <v>身份別輸入錯誤</v>
      </c>
      <c r="DR38" s="268">
        <v>0</v>
      </c>
      <c r="DS38" s="268"/>
      <c r="DT38" s="268"/>
      <c r="DU38" s="268"/>
      <c r="DV38" s="268"/>
      <c r="DW38" s="268"/>
      <c r="DX38" s="268"/>
      <c r="DY38" s="268"/>
      <c r="DZ38" s="268"/>
      <c r="EA38" s="268"/>
      <c r="EB38" s="268">
        <f t="shared" si="22"/>
        <v>0</v>
      </c>
      <c r="EC38" s="268"/>
      <c r="ED38" s="268"/>
      <c r="EE38" s="268"/>
      <c r="EF38" s="268"/>
      <c r="EG38" s="268"/>
      <c r="EH38" s="268"/>
      <c r="EI38" s="268"/>
      <c r="EJ38" s="268"/>
      <c r="EK38" s="268"/>
      <c r="EL38" s="268"/>
      <c r="EM38" s="268"/>
      <c r="EN38" s="268"/>
      <c r="EO38" s="268"/>
      <c r="EP38" s="268"/>
      <c r="EQ38" s="268"/>
      <c r="ER38" s="268"/>
      <c r="ES38" s="268"/>
      <c r="ET38" s="268"/>
      <c r="EU38" s="259"/>
      <c r="EV38" s="259"/>
      <c r="EW38" s="259"/>
      <c r="EX38" s="258" t="str">
        <f t="shared" si="3"/>
        <v>已提交</v>
      </c>
      <c r="EY38" s="258" t="str">
        <f t="shared" si="4"/>
        <v>已提交</v>
      </c>
      <c r="EZ38" s="258" t="str">
        <f t="shared" si="5"/>
        <v>已提交</v>
      </c>
      <c r="FA38" s="259" t="str">
        <f t="shared" si="6"/>
        <v>已提交</v>
      </c>
      <c r="FB38" s="259" t="str">
        <f t="shared" si="7"/>
        <v>已提交</v>
      </c>
      <c r="FC38" s="259" t="str">
        <f t="shared" si="8"/>
        <v>已提交</v>
      </c>
      <c r="FD38" s="259" t="str">
        <f t="shared" si="9"/>
        <v>已提交</v>
      </c>
      <c r="FE38" s="259" t="str">
        <f t="shared" si="10"/>
        <v>已提交</v>
      </c>
      <c r="FF38" s="259" t="str">
        <f t="shared" si="11"/>
        <v>已提交</v>
      </c>
      <c r="FG38" s="259" t="str">
        <f t="shared" si="12"/>
        <v>已提交</v>
      </c>
      <c r="FH38" s="259" t="str">
        <f t="shared" si="13"/>
        <v>已提交</v>
      </c>
      <c r="FI38" s="258" t="str">
        <f t="shared" si="14"/>
        <v>已提交</v>
      </c>
      <c r="FJ38" s="260" t="str">
        <f t="shared" si="15"/>
        <v>已提交</v>
      </c>
      <c r="FK38" s="259" t="str">
        <f t="shared" si="16"/>
        <v>已提交</v>
      </c>
      <c r="FL38" s="259" t="str">
        <f t="shared" si="17"/>
        <v>已提交</v>
      </c>
      <c r="FM38" s="259" t="str">
        <f t="shared" si="18"/>
        <v>已提交</v>
      </c>
      <c r="FN38" s="259"/>
      <c r="FO38" s="259"/>
      <c r="FP38" s="259"/>
      <c r="FQ38" s="259"/>
      <c r="FR38" s="259"/>
      <c r="FS38" s="259"/>
      <c r="FT38" s="259"/>
      <c r="FU38" s="259"/>
      <c r="FV38" s="259" t="str">
        <f t="shared" si="19"/>
        <v/>
      </c>
      <c r="FW38" s="259" t="str">
        <f t="shared" si="20"/>
        <v/>
      </c>
      <c r="FX38" s="259" t="str">
        <f t="shared" si="21"/>
        <v/>
      </c>
      <c r="FY38" s="259"/>
      <c r="FZ38" s="259"/>
      <c r="GA38" s="259"/>
      <c r="GB38" s="259"/>
      <c r="GC38" s="259"/>
      <c r="GD38" s="259"/>
      <c r="GE38" s="259"/>
      <c r="GF38" s="259"/>
      <c r="GG38" s="259"/>
      <c r="GH38" s="259"/>
      <c r="GI38" s="259"/>
      <c r="GJ38" s="259"/>
      <c r="GK38" s="259"/>
      <c r="GL38" s="259"/>
      <c r="GM38" s="259"/>
      <c r="GN38" s="259"/>
      <c r="GO38" s="259" t="s">
        <v>263</v>
      </c>
      <c r="GP38" s="259"/>
      <c r="GQ38" s="259"/>
      <c r="GR38" s="259"/>
      <c r="GS38" s="259"/>
    </row>
    <row r="39" spans="1:201" s="271" customFormat="1" ht="79.5" customHeight="1">
      <c r="A39" s="287" t="str">
        <f t="shared" si="23"/>
        <v>114學年度第二學期</v>
      </c>
      <c r="B39" s="238">
        <f>'步驟1. 先填【114-1申請總表】第8列之B欄至CN欄'!B39</f>
        <v>0</v>
      </c>
      <c r="C39" s="238">
        <f>'步驟1. 先填【114-1申請總表】第8列之B欄至CN欄'!C39</f>
        <v>0</v>
      </c>
      <c r="D39" s="238" t="str">
        <f>'步驟1. 先填【114-1申請總表】第8列之B欄至CN欄'!D39</f>
        <v>32</v>
      </c>
      <c r="E39" s="238">
        <f>'步驟1. 先填【114-1申請總表】第8列之B欄至CN欄'!E39</f>
        <v>0</v>
      </c>
      <c r="F39" s="238">
        <f>'步驟1. 先填【114-1申請總表】第8列之B欄至CN欄'!F39</f>
        <v>0</v>
      </c>
      <c r="G39" s="238">
        <f>'步驟1. 先填【114-1申請總表】第8列之B欄至CN欄'!G39</f>
        <v>0</v>
      </c>
      <c r="H39" s="238">
        <f>'步驟1. 先填【114-1申請總表】第8列之B欄至CN欄'!H39</f>
        <v>0</v>
      </c>
      <c r="I39" s="238">
        <f>'步驟1. 先填【114-1申請總表】第8列之B欄至CN欄'!I39</f>
        <v>0</v>
      </c>
      <c r="J39" s="238">
        <f>'步驟1. 先填【114-1申請總表】第8列之B欄至CN欄'!J39</f>
        <v>0</v>
      </c>
      <c r="K39" s="238">
        <f>'步驟1. 先填【114-1申請總表】第8列之B欄至CN欄'!K39</f>
        <v>0</v>
      </c>
      <c r="L39" s="238">
        <f>'步驟1. 先填【114-1申請總表】第8列之B欄至CN欄'!L39</f>
        <v>0</v>
      </c>
      <c r="M39" s="238">
        <f>'步驟1. 先填【114-1申請總表】第8列之B欄至CN欄'!M39</f>
        <v>0</v>
      </c>
      <c r="N39" s="238">
        <f>'步驟1. 先填【114-1申請總表】第8列之B欄至CN欄'!N39</f>
        <v>0</v>
      </c>
      <c r="O39" s="238" t="str">
        <f>'步驟1. 先填【114-1申請總表】第8列之B欄至CN欄'!O39</f>
        <v>XX縣XX鄉XX村XX鄰XX路XX號XX樓</v>
      </c>
      <c r="P39" s="238" t="str">
        <f>'步驟1. 先填【114-1申請總表】第8列之B欄至CN欄'!P39</f>
        <v>1.助學獎學金</v>
      </c>
      <c r="Q39" s="238">
        <f>'步驟1. 先填【114-1申請總表】第8列之B欄至CN欄'!Q39</f>
        <v>0</v>
      </c>
      <c r="R39" s="238">
        <f>'步驟1. 先填【114-1申請總表】第8列之B欄至CN欄'!R39</f>
        <v>0</v>
      </c>
      <c r="S39" s="238">
        <f>'步驟1. 先填【114-1申請總表】第8列之B欄至CN欄'!S39</f>
        <v>0</v>
      </c>
      <c r="T39" s="238">
        <f>'步驟1. 先填【114-1申請總表】第8列之B欄至CN欄'!T39</f>
        <v>0</v>
      </c>
      <c r="U39" s="238">
        <f>'步驟1. 先填【114-1申請總表】第8列之B欄至CN欄'!U39</f>
        <v>0</v>
      </c>
      <c r="V39" s="238">
        <f>'步驟1. 先填【114-1申請總表】第8列之B欄至CN欄'!V39</f>
        <v>0</v>
      </c>
      <c r="W39" s="238">
        <f>'步驟1. 先填【114-1申請總表】第8列之B欄至CN欄'!W39</f>
        <v>0</v>
      </c>
      <c r="X39" s="238">
        <f>'步驟1. 先填【114-1申請總表】第8列之B欄至CN欄'!X39</f>
        <v>0</v>
      </c>
      <c r="Y39" s="238">
        <f>'步驟1. 先填【114-1申請總表】第8列之B欄至CN欄'!Y39</f>
        <v>0</v>
      </c>
      <c r="Z39" s="238">
        <f>'步驟1. 先填【114-1申請總表】第8列之B欄至CN欄'!Z39</f>
        <v>0</v>
      </c>
      <c r="AA39" s="238">
        <f>'步驟1. 先填【114-1申請總表】第8列之B欄至CN欄'!AA39</f>
        <v>0</v>
      </c>
      <c r="AB39" s="238">
        <f>'步驟1. 先填【114-1申請總表】第8列之B欄至CN欄'!AB39</f>
        <v>0</v>
      </c>
      <c r="AC39" s="238">
        <f>'步驟1. 先填【114-1申請總表】第8列之B欄至CN欄'!AC39</f>
        <v>0</v>
      </c>
      <c r="AD39" s="238">
        <f>'步驟1. 先填【114-1申請總表】第8列之B欄至CN欄'!AD39</f>
        <v>0</v>
      </c>
      <c r="AE39" s="238">
        <f>'步驟1. 先填【114-1申請總表】第8列之B欄至CN欄'!AE39</f>
        <v>0</v>
      </c>
      <c r="AF39" s="238">
        <f>'步驟1. 先填【114-1申請總表】第8列之B欄至CN欄'!AF39</f>
        <v>0</v>
      </c>
      <c r="AG39" s="238">
        <f>'步驟1. 先填【114-1申請總表】第8列之B欄至CN欄'!AG39</f>
        <v>0</v>
      </c>
      <c r="AH39" s="238">
        <f>'步驟1. 先填【114-1申請總表】第8列之B欄至CN欄'!AH39</f>
        <v>0</v>
      </c>
      <c r="AI39" s="238">
        <f>'步驟1. 先填【114-1申請總表】第8列之B欄至CN欄'!AI39</f>
        <v>0</v>
      </c>
      <c r="AJ39" s="238">
        <f>'步驟1. 先填【114-1申請總表】第8列之B欄至CN欄'!AJ39</f>
        <v>0</v>
      </c>
      <c r="AK39" s="238">
        <f>'步驟1. 先填【114-1申請總表】第8列之B欄至CN欄'!AK39</f>
        <v>0</v>
      </c>
      <c r="AL39" s="238">
        <f>'步驟1. 先填【114-1申請總表】第8列之B欄至CN欄'!AL39</f>
        <v>0</v>
      </c>
      <c r="AM39" s="238">
        <f>'步驟1. 先填【114-1申請總表】第8列之B欄至CN欄'!AM39</f>
        <v>0</v>
      </c>
      <c r="AN39" s="238">
        <f>'步驟1. 先填【114-1申請總表】第8列之B欄至CN欄'!AN39</f>
        <v>0</v>
      </c>
      <c r="AO39" s="238">
        <f>'步驟1. 先填【114-1申請總表】第8列之B欄至CN欄'!AO39</f>
        <v>0</v>
      </c>
      <c r="AP39" s="238">
        <f>'步驟1. 先填【114-1申請總表】第8列之B欄至CN欄'!AP39</f>
        <v>0</v>
      </c>
      <c r="AQ39" s="238">
        <f>'步驟1. 先填【114-1申請總表】第8列之B欄至CN欄'!AQ39</f>
        <v>0</v>
      </c>
      <c r="AR39" s="238">
        <f>'步驟1. 先填【114-1申請總表】第8列之B欄至CN欄'!AR39</f>
        <v>0</v>
      </c>
      <c r="AS39" s="238">
        <f>'步驟1. 先填【114-1申請總表】第8列之B欄至CN欄'!AS39</f>
        <v>0</v>
      </c>
      <c r="AT39" s="238">
        <f>'步驟1. 先填【114-1申請總表】第8列之B欄至CN欄'!AT39</f>
        <v>0</v>
      </c>
      <c r="AU39" s="238">
        <f>'步驟1. 先填【114-1申請總表】第8列之B欄至CN欄'!AU39</f>
        <v>0</v>
      </c>
      <c r="AV39" s="238">
        <f>'步驟1. 先填【114-1申請總表】第8列之B欄至CN欄'!AV39</f>
        <v>0</v>
      </c>
      <c r="AW39" s="238">
        <f>'步驟1. 先填【114-1申請總表】第8列之B欄至CN欄'!AW39</f>
        <v>0</v>
      </c>
      <c r="AX39" s="238">
        <f>'步驟1. 先填【114-1申請總表】第8列之B欄至CN欄'!AX39</f>
        <v>0</v>
      </c>
      <c r="AY39" s="238">
        <f>'步驟1. 先填【114-1申請總表】第8列之B欄至CN欄'!AY39</f>
        <v>0</v>
      </c>
      <c r="AZ39" s="238">
        <f>'步驟1. 先填【114-1申請總表】第8列之B欄至CN欄'!AZ39</f>
        <v>0</v>
      </c>
      <c r="BA39" s="238">
        <f>'步驟1. 先填【114-1申請總表】第8列之B欄至CN欄'!BA39</f>
        <v>0</v>
      </c>
      <c r="BB39" s="238">
        <f>'步驟1. 先填【114-1申請總表】第8列之B欄至CN欄'!BB39</f>
        <v>0</v>
      </c>
      <c r="BC39" s="238">
        <f>'步驟1. 先填【114-1申請總表】第8列之B欄至CN欄'!BC39</f>
        <v>0</v>
      </c>
      <c r="BD39" s="238">
        <f>'步驟1. 先填【114-1申請總表】第8列之B欄至CN欄'!BD39</f>
        <v>0</v>
      </c>
      <c r="BE39" s="238">
        <f>'步驟1. 先填【114-1申請總表】第8列之B欄至CN欄'!BE39</f>
        <v>0</v>
      </c>
      <c r="BF39" s="238">
        <f>'步驟1. 先填【114-1申請總表】第8列之B欄至CN欄'!BF39</f>
        <v>0</v>
      </c>
      <c r="BG39" s="238">
        <f>'步驟1. 先填【114-1申請總表】第8列之B欄至CN欄'!BG39</f>
        <v>0</v>
      </c>
      <c r="BH39" s="238">
        <f>'步驟1. 先填【114-1申請總表】第8列之B欄至CN欄'!BH39</f>
        <v>0</v>
      </c>
      <c r="BI39" s="238">
        <f>'步驟1. 先填【114-1申請總表】第8列之B欄至CN欄'!BI39</f>
        <v>0</v>
      </c>
      <c r="BJ39" s="238">
        <f>'步驟1. 先填【114-1申請總表】第8列之B欄至CN欄'!BJ39</f>
        <v>0</v>
      </c>
      <c r="BK39" s="238">
        <f>'步驟1. 先填【114-1申請總表】第8列之B欄至CN欄'!BK39</f>
        <v>0</v>
      </c>
      <c r="BL39" s="238">
        <f>'步驟1. 先填【114-1申請總表】第8列之B欄至CN欄'!BL39</f>
        <v>0</v>
      </c>
      <c r="BM39" s="238">
        <f>'步驟1. 先填【114-1申請總表】第8列之B欄至CN欄'!BM39</f>
        <v>0</v>
      </c>
      <c r="BN39" s="238">
        <f>'步驟1. 先填【114-1申請總表】第8列之B欄至CN欄'!BN39</f>
        <v>0</v>
      </c>
      <c r="BO39" s="238">
        <f>'步驟1. 先填【114-1申請總表】第8列之B欄至CN欄'!BO39</f>
        <v>0</v>
      </c>
      <c r="BP39" s="238">
        <f>'步驟1. 先填【114-1申請總表】第8列之B欄至CN欄'!BP39</f>
        <v>0</v>
      </c>
      <c r="BQ39" s="238">
        <f>'步驟1. 先填【114-1申請總表】第8列之B欄至CN欄'!BQ39</f>
        <v>0</v>
      </c>
      <c r="BR39" s="238">
        <f>'步驟1. 先填【114-1申請總表】第8列之B欄至CN欄'!BR39</f>
        <v>0</v>
      </c>
      <c r="BS39" s="238">
        <f>'步驟1. 先填【114-1申請總表】第8列之B欄至CN欄'!BS39</f>
        <v>0</v>
      </c>
      <c r="BT39" s="238">
        <f>'步驟1. 先填【114-1申請總表】第8列之B欄至CN欄'!BT39</f>
        <v>0</v>
      </c>
      <c r="BU39" s="238">
        <f>'步驟1. 先填【114-1申請總表】第8列之B欄至CN欄'!BU39</f>
        <v>0</v>
      </c>
      <c r="BV39" s="238">
        <f>'步驟1. 先填【114-1申請總表】第8列之B欄至CN欄'!BV39</f>
        <v>0</v>
      </c>
      <c r="BW39" s="238" t="str">
        <f>'步驟1. 先填【114-1申請總表】第8列之B欄至CN欄'!BW39</f>
        <v xml:space="preserve">學科:
</v>
      </c>
      <c r="BX39" s="238" t="str">
        <f>'步驟1. 先填【114-1申請總表】第8列之B欄至CN欄'!BX39</f>
        <v xml:space="preserve">題型:
</v>
      </c>
      <c r="BY39" s="238">
        <f>'步驟1. 先填【114-1申請總表】第8列之B欄至CN欄'!BY39</f>
        <v>0</v>
      </c>
      <c r="BZ39" s="238" t="str">
        <f>'步驟1. 先填【114-1申請總表】第8列之B欄至CN欄'!BZ39</f>
        <v xml:space="preserve">學科:
</v>
      </c>
      <c r="CA39" s="238" t="str">
        <f>'步驟1. 先填【114-1申請總表】第8列之B欄至CN欄'!CA39</f>
        <v xml:space="preserve">題型:
</v>
      </c>
      <c r="CB39" s="238">
        <f>'步驟1. 先填【114-1申請總表】第8列之B欄至CN欄'!CB39</f>
        <v>0</v>
      </c>
      <c r="CC39" s="238" t="str">
        <f>'步驟1. 先填【114-1申請總表】第8列之B欄至CN欄'!CC39</f>
        <v>有無參加:</v>
      </c>
      <c r="CD39" s="238" t="str">
        <f>'步驟1. 先填【114-1申請總表】第8列之B欄至CN欄'!CD39</f>
        <v xml:space="preserve">社團或活動:
</v>
      </c>
      <c r="CE39" s="238">
        <f>'步驟1. 先填【114-1申請總表】第8列之B欄至CN欄'!CE39</f>
        <v>0</v>
      </c>
      <c r="CF39" s="238">
        <f>'步驟1. 先填【114-1申請總表】第8列之B欄至CN欄'!CF39</f>
        <v>0</v>
      </c>
      <c r="CG39" s="238">
        <f>'步驟1. 先填【114-1申請總表】第8列之B欄至CN欄'!CG39</f>
        <v>0</v>
      </c>
      <c r="CH39" s="238" t="str">
        <f>'步驟1. 先填【114-1申請總表】第8列之B欄至CN欄'!CH39</f>
        <v xml:space="preserve">無達到學習目標之原因:
</v>
      </c>
      <c r="CI39" s="238" t="str">
        <f>'步驟1. 先填【114-1申請總表】第8列之B欄至CN欄'!CI39</f>
        <v xml:space="preserve">改善方法:
</v>
      </c>
      <c r="CJ39" s="238" t="str">
        <f>'步驟1. 先填【114-1申請總表】第8列之B欄至CN欄'!CJ39</f>
        <v xml:space="preserve">最喜歡的課後休閒活動:
</v>
      </c>
      <c r="CK39" s="238" t="str">
        <f>'步驟1. 先填【114-1申請總表】第8列之B欄至CN欄'!CK39</f>
        <v xml:space="preserve">收穫:
</v>
      </c>
      <c r="CL39" s="238">
        <f>'步驟1. 先填【114-1申請總表】第8列之B欄至CN欄'!CL39</f>
        <v>0</v>
      </c>
      <c r="CM39" s="238">
        <f>'步驟1. 先填【114-1申請總表】第8列之B欄至CN欄'!CM39</f>
        <v>0</v>
      </c>
      <c r="CN39" s="238">
        <f>'步驟1. 先填【114-1申請總表】第8列之B欄至CN欄'!CN39</f>
        <v>0</v>
      </c>
      <c r="CO39" s="244">
        <f>'步驟1. 先填【114-1申請總表】第8列之B欄至CN欄'!CO39</f>
        <v>0</v>
      </c>
      <c r="CP39" s="244" t="str">
        <f>'步驟1. 先填【114-1申請總表】第8列之B欄至CN欄'!CP39</f>
        <v>7000021</v>
      </c>
      <c r="CQ39" s="244" t="str">
        <f>'步驟1. 先填【114-1申請總表】第8列之B欄至CN欄'!CQ39</f>
        <v/>
      </c>
      <c r="CR39" s="244" t="str">
        <f>'步驟1. 先填【114-1申請總表】第8列之B欄至CN欄'!CR39</f>
        <v/>
      </c>
      <c r="CS39" s="244">
        <f>'步驟1. 先填【114-1申請總表】第8列之B欄至CN欄'!CS39</f>
        <v>0</v>
      </c>
      <c r="CT39" s="244" t="str">
        <f>'步驟1. 先填【114-1申請總表】第8列之B欄至CN欄'!CT39</f>
        <v/>
      </c>
      <c r="CU39" s="244" t="str">
        <f>'步驟1. 先填【114-1申請總表】第8列之B欄至CN欄'!CU39</f>
        <v/>
      </c>
      <c r="CV39" s="244" t="str">
        <f>'步驟1. 先填【114-1申請總表】第8列之B欄至CN欄'!CV39</f>
        <v/>
      </c>
      <c r="CW39" s="244" t="str">
        <f>'步驟1. 先填【114-1申請總表】第8列之B欄至CN欄'!CW39</f>
        <v/>
      </c>
      <c r="CX39" s="244" t="str">
        <f>'步驟1. 先填【114-1申請總表】第8列之B欄至CN欄'!CX39</f>
        <v/>
      </c>
      <c r="CY39" s="244" t="str">
        <f>'步驟1. 先填【114-1申請總表】第8列之B欄至CN欄'!CY39</f>
        <v/>
      </c>
      <c r="CZ39" s="244" t="str">
        <f>'步驟1. 先填【114-1申請總表】第8列之B欄至CN欄'!CZ39</f>
        <v/>
      </c>
      <c r="DA39" s="244">
        <f>'步驟1. 先填【114-1申請總表】第8列之B欄至CN欄'!DA39</f>
        <v>0</v>
      </c>
      <c r="DB39" s="244">
        <f>'步驟1. 先填【114-1申請總表】第8列之B欄至CN欄'!DB39</f>
        <v>0</v>
      </c>
      <c r="DC39" s="244">
        <f>'步驟1. 先填【114-1申請總表】第8列之B欄至CN欄'!DC39</f>
        <v>0</v>
      </c>
      <c r="DD39" s="244">
        <f>'步驟1. 先填【114-1申請總表】第8列之B欄至CN欄'!DD39</f>
        <v>0</v>
      </c>
      <c r="DE39" s="244">
        <f>'步驟1. 先填【114-1申請總表】第8列之B欄至CN欄'!DE39</f>
        <v>0</v>
      </c>
      <c r="DF39" s="244">
        <f>'步驟1. 先填【114-1申請總表】第8列之B欄至CN欄'!DF39</f>
        <v>1</v>
      </c>
      <c r="DG39" s="244">
        <f>'步驟1. 先填【114-1申請總表】第8列之B欄至CN欄'!DG39</f>
        <v>0</v>
      </c>
      <c r="DH39" s="244">
        <f>'步驟1. 先填【114-1申請總表】第8列之B欄至CN欄'!DH39</f>
        <v>0</v>
      </c>
      <c r="DI39" s="244">
        <f>'步驟1. 先填【114-1申請總表】第8列之B欄至CN欄'!DI39</f>
        <v>0</v>
      </c>
      <c r="DJ39" s="244">
        <f>'步驟1. 先填【114-1申請總表】第8列之B欄至CN欄'!DJ39</f>
        <v>0</v>
      </c>
      <c r="DK39" s="244">
        <f>'步驟1. 先填【114-1申請總表】第8列之B欄至CN欄'!DK39</f>
        <v>0</v>
      </c>
      <c r="DL39" s="244">
        <f>'步驟1. 先填【114-1申請總表】第8列之B欄至CN欄'!DL39</f>
        <v>0</v>
      </c>
      <c r="DM39" s="244">
        <f>'步驟1. 先填【114-1申請總表】第8列之B欄至CN欄'!DM39</f>
        <v>0</v>
      </c>
      <c r="DN39" s="244">
        <f>'步驟1. 先填【114-1申請總表】第8列之B欄至CN欄'!DN39</f>
        <v>0</v>
      </c>
      <c r="DO39" s="267" t="str">
        <f t="shared" si="0"/>
        <v>身份別輸入錯誤</v>
      </c>
      <c r="DP39" s="267" t="str">
        <f t="shared" si="1"/>
        <v>身份別輸入錯誤</v>
      </c>
      <c r="DQ39" s="267" t="str">
        <f t="shared" si="2"/>
        <v>身份別輸入錯誤</v>
      </c>
      <c r="DR39" s="268">
        <v>0</v>
      </c>
      <c r="DS39" s="268"/>
      <c r="DT39" s="268"/>
      <c r="DU39" s="268"/>
      <c r="DV39" s="268"/>
      <c r="DW39" s="268"/>
      <c r="DX39" s="268"/>
      <c r="DY39" s="268"/>
      <c r="DZ39" s="268"/>
      <c r="EA39" s="268"/>
      <c r="EB39" s="268">
        <f t="shared" si="22"/>
        <v>0</v>
      </c>
      <c r="EC39" s="268"/>
      <c r="ED39" s="268"/>
      <c r="EE39" s="268"/>
      <c r="EF39" s="268"/>
      <c r="EG39" s="268"/>
      <c r="EH39" s="268"/>
      <c r="EI39" s="268"/>
      <c r="EJ39" s="268"/>
      <c r="EK39" s="268"/>
      <c r="EL39" s="268"/>
      <c r="EM39" s="268"/>
      <c r="EN39" s="268"/>
      <c r="EO39" s="268"/>
      <c r="EP39" s="268"/>
      <c r="EQ39" s="268"/>
      <c r="ER39" s="268"/>
      <c r="ES39" s="268"/>
      <c r="ET39" s="268"/>
      <c r="EU39" s="259"/>
      <c r="EV39" s="259"/>
      <c r="EW39" s="259"/>
      <c r="EX39" s="258" t="str">
        <f t="shared" si="3"/>
        <v>已提交</v>
      </c>
      <c r="EY39" s="258" t="str">
        <f t="shared" si="4"/>
        <v>已提交</v>
      </c>
      <c r="EZ39" s="258" t="str">
        <f t="shared" si="5"/>
        <v>已提交</v>
      </c>
      <c r="FA39" s="259" t="str">
        <f t="shared" si="6"/>
        <v>已提交</v>
      </c>
      <c r="FB39" s="259" t="str">
        <f t="shared" si="7"/>
        <v>已提交</v>
      </c>
      <c r="FC39" s="259" t="str">
        <f t="shared" si="8"/>
        <v>已提交</v>
      </c>
      <c r="FD39" s="259" t="str">
        <f t="shared" si="9"/>
        <v>已提交</v>
      </c>
      <c r="FE39" s="259" t="str">
        <f t="shared" si="10"/>
        <v>已提交</v>
      </c>
      <c r="FF39" s="259" t="str">
        <f t="shared" si="11"/>
        <v>已提交</v>
      </c>
      <c r="FG39" s="259" t="str">
        <f t="shared" si="12"/>
        <v>已提交</v>
      </c>
      <c r="FH39" s="259" t="str">
        <f t="shared" si="13"/>
        <v>已提交</v>
      </c>
      <c r="FI39" s="258" t="str">
        <f t="shared" si="14"/>
        <v>已提交</v>
      </c>
      <c r="FJ39" s="260" t="str">
        <f t="shared" si="15"/>
        <v>已提交</v>
      </c>
      <c r="FK39" s="259" t="str">
        <f t="shared" si="16"/>
        <v>已提交</v>
      </c>
      <c r="FL39" s="259" t="str">
        <f t="shared" si="17"/>
        <v>已提交</v>
      </c>
      <c r="FM39" s="259" t="str">
        <f t="shared" si="18"/>
        <v>已提交</v>
      </c>
      <c r="FN39" s="259"/>
      <c r="FO39" s="259"/>
      <c r="FP39" s="259"/>
      <c r="FQ39" s="259"/>
      <c r="FR39" s="259"/>
      <c r="FS39" s="259"/>
      <c r="FT39" s="259"/>
      <c r="FU39" s="259"/>
      <c r="FV39" s="259" t="str">
        <f t="shared" si="19"/>
        <v/>
      </c>
      <c r="FW39" s="259" t="str">
        <f t="shared" si="20"/>
        <v/>
      </c>
      <c r="FX39" s="259" t="str">
        <f t="shared" si="21"/>
        <v/>
      </c>
      <c r="FY39" s="259"/>
      <c r="FZ39" s="259"/>
      <c r="GA39" s="259"/>
      <c r="GB39" s="259"/>
      <c r="GC39" s="259"/>
      <c r="GD39" s="259"/>
      <c r="GE39" s="259"/>
      <c r="GF39" s="259"/>
      <c r="GG39" s="259"/>
      <c r="GH39" s="259"/>
      <c r="GI39" s="259"/>
      <c r="GJ39" s="259"/>
      <c r="GK39" s="259"/>
      <c r="GL39" s="259"/>
      <c r="GM39" s="259"/>
      <c r="GN39" s="259"/>
      <c r="GO39" s="259" t="s">
        <v>263</v>
      </c>
      <c r="GP39" s="259"/>
      <c r="GQ39" s="259"/>
      <c r="GR39" s="259"/>
      <c r="GS39" s="259"/>
    </row>
    <row r="40" spans="1:201" s="271" customFormat="1" ht="79.5" customHeight="1">
      <c r="A40" s="287" t="str">
        <f t="shared" si="23"/>
        <v>114學年度第二學期</v>
      </c>
      <c r="B40" s="238">
        <f>'步驟1. 先填【114-1申請總表】第8列之B欄至CN欄'!B40</f>
        <v>0</v>
      </c>
      <c r="C40" s="238">
        <f>'步驟1. 先填【114-1申請總表】第8列之B欄至CN欄'!C40</f>
        <v>0</v>
      </c>
      <c r="D40" s="238" t="str">
        <f>'步驟1. 先填【114-1申請總表】第8列之B欄至CN欄'!D40</f>
        <v>33</v>
      </c>
      <c r="E40" s="238">
        <f>'步驟1. 先填【114-1申請總表】第8列之B欄至CN欄'!E40</f>
        <v>0</v>
      </c>
      <c r="F40" s="238">
        <f>'步驟1. 先填【114-1申請總表】第8列之B欄至CN欄'!F40</f>
        <v>0</v>
      </c>
      <c r="G40" s="238">
        <f>'步驟1. 先填【114-1申請總表】第8列之B欄至CN欄'!G40</f>
        <v>0</v>
      </c>
      <c r="H40" s="238">
        <f>'步驟1. 先填【114-1申請總表】第8列之B欄至CN欄'!H40</f>
        <v>0</v>
      </c>
      <c r="I40" s="238">
        <f>'步驟1. 先填【114-1申請總表】第8列之B欄至CN欄'!I40</f>
        <v>0</v>
      </c>
      <c r="J40" s="238">
        <f>'步驟1. 先填【114-1申請總表】第8列之B欄至CN欄'!J40</f>
        <v>0</v>
      </c>
      <c r="K40" s="238">
        <f>'步驟1. 先填【114-1申請總表】第8列之B欄至CN欄'!K40</f>
        <v>0</v>
      </c>
      <c r="L40" s="238">
        <f>'步驟1. 先填【114-1申請總表】第8列之B欄至CN欄'!L40</f>
        <v>0</v>
      </c>
      <c r="M40" s="238">
        <f>'步驟1. 先填【114-1申請總表】第8列之B欄至CN欄'!M40</f>
        <v>0</v>
      </c>
      <c r="N40" s="238">
        <f>'步驟1. 先填【114-1申請總表】第8列之B欄至CN欄'!N40</f>
        <v>0</v>
      </c>
      <c r="O40" s="238" t="str">
        <f>'步驟1. 先填【114-1申請總表】第8列之B欄至CN欄'!O40</f>
        <v>XX縣XX鄉XX村XX鄰XX路XX號XX樓</v>
      </c>
      <c r="P40" s="238" t="str">
        <f>'步驟1. 先填【114-1申請總表】第8列之B欄至CN欄'!P40</f>
        <v>1.助學獎學金</v>
      </c>
      <c r="Q40" s="238">
        <f>'步驟1. 先填【114-1申請總表】第8列之B欄至CN欄'!Q40</f>
        <v>0</v>
      </c>
      <c r="R40" s="238">
        <f>'步驟1. 先填【114-1申請總表】第8列之B欄至CN欄'!R40</f>
        <v>0</v>
      </c>
      <c r="S40" s="238">
        <f>'步驟1. 先填【114-1申請總表】第8列之B欄至CN欄'!S40</f>
        <v>0</v>
      </c>
      <c r="T40" s="238">
        <f>'步驟1. 先填【114-1申請總表】第8列之B欄至CN欄'!T40</f>
        <v>0</v>
      </c>
      <c r="U40" s="238">
        <f>'步驟1. 先填【114-1申請總表】第8列之B欄至CN欄'!U40</f>
        <v>0</v>
      </c>
      <c r="V40" s="238">
        <f>'步驟1. 先填【114-1申請總表】第8列之B欄至CN欄'!V40</f>
        <v>0</v>
      </c>
      <c r="W40" s="238">
        <f>'步驟1. 先填【114-1申請總表】第8列之B欄至CN欄'!W40</f>
        <v>0</v>
      </c>
      <c r="X40" s="238">
        <f>'步驟1. 先填【114-1申請總表】第8列之B欄至CN欄'!X40</f>
        <v>0</v>
      </c>
      <c r="Y40" s="238">
        <f>'步驟1. 先填【114-1申請總表】第8列之B欄至CN欄'!Y40</f>
        <v>0</v>
      </c>
      <c r="Z40" s="238">
        <f>'步驟1. 先填【114-1申請總表】第8列之B欄至CN欄'!Z40</f>
        <v>0</v>
      </c>
      <c r="AA40" s="238">
        <f>'步驟1. 先填【114-1申請總表】第8列之B欄至CN欄'!AA40</f>
        <v>0</v>
      </c>
      <c r="AB40" s="238">
        <f>'步驟1. 先填【114-1申請總表】第8列之B欄至CN欄'!AB40</f>
        <v>0</v>
      </c>
      <c r="AC40" s="238">
        <f>'步驟1. 先填【114-1申請總表】第8列之B欄至CN欄'!AC40</f>
        <v>0</v>
      </c>
      <c r="AD40" s="238">
        <f>'步驟1. 先填【114-1申請總表】第8列之B欄至CN欄'!AD40</f>
        <v>0</v>
      </c>
      <c r="AE40" s="238">
        <f>'步驟1. 先填【114-1申請總表】第8列之B欄至CN欄'!AE40</f>
        <v>0</v>
      </c>
      <c r="AF40" s="238">
        <f>'步驟1. 先填【114-1申請總表】第8列之B欄至CN欄'!AF40</f>
        <v>0</v>
      </c>
      <c r="AG40" s="238">
        <f>'步驟1. 先填【114-1申請總表】第8列之B欄至CN欄'!AG40</f>
        <v>0</v>
      </c>
      <c r="AH40" s="238">
        <f>'步驟1. 先填【114-1申請總表】第8列之B欄至CN欄'!AH40</f>
        <v>0</v>
      </c>
      <c r="AI40" s="238">
        <f>'步驟1. 先填【114-1申請總表】第8列之B欄至CN欄'!AI40</f>
        <v>0</v>
      </c>
      <c r="AJ40" s="238">
        <f>'步驟1. 先填【114-1申請總表】第8列之B欄至CN欄'!AJ40</f>
        <v>0</v>
      </c>
      <c r="AK40" s="238">
        <f>'步驟1. 先填【114-1申請總表】第8列之B欄至CN欄'!AK40</f>
        <v>0</v>
      </c>
      <c r="AL40" s="238">
        <f>'步驟1. 先填【114-1申請總表】第8列之B欄至CN欄'!AL40</f>
        <v>0</v>
      </c>
      <c r="AM40" s="238">
        <f>'步驟1. 先填【114-1申請總表】第8列之B欄至CN欄'!AM40</f>
        <v>0</v>
      </c>
      <c r="AN40" s="238">
        <f>'步驟1. 先填【114-1申請總表】第8列之B欄至CN欄'!AN40</f>
        <v>0</v>
      </c>
      <c r="AO40" s="238">
        <f>'步驟1. 先填【114-1申請總表】第8列之B欄至CN欄'!AO40</f>
        <v>0</v>
      </c>
      <c r="AP40" s="238">
        <f>'步驟1. 先填【114-1申請總表】第8列之B欄至CN欄'!AP40</f>
        <v>0</v>
      </c>
      <c r="AQ40" s="238">
        <f>'步驟1. 先填【114-1申請總表】第8列之B欄至CN欄'!AQ40</f>
        <v>0</v>
      </c>
      <c r="AR40" s="238">
        <f>'步驟1. 先填【114-1申請總表】第8列之B欄至CN欄'!AR40</f>
        <v>0</v>
      </c>
      <c r="AS40" s="238">
        <f>'步驟1. 先填【114-1申請總表】第8列之B欄至CN欄'!AS40</f>
        <v>0</v>
      </c>
      <c r="AT40" s="238">
        <f>'步驟1. 先填【114-1申請總表】第8列之B欄至CN欄'!AT40</f>
        <v>0</v>
      </c>
      <c r="AU40" s="238">
        <f>'步驟1. 先填【114-1申請總表】第8列之B欄至CN欄'!AU40</f>
        <v>0</v>
      </c>
      <c r="AV40" s="238">
        <f>'步驟1. 先填【114-1申請總表】第8列之B欄至CN欄'!AV40</f>
        <v>0</v>
      </c>
      <c r="AW40" s="238">
        <f>'步驟1. 先填【114-1申請總表】第8列之B欄至CN欄'!AW40</f>
        <v>0</v>
      </c>
      <c r="AX40" s="238">
        <f>'步驟1. 先填【114-1申請總表】第8列之B欄至CN欄'!AX40</f>
        <v>0</v>
      </c>
      <c r="AY40" s="238">
        <f>'步驟1. 先填【114-1申請總表】第8列之B欄至CN欄'!AY40</f>
        <v>0</v>
      </c>
      <c r="AZ40" s="238">
        <f>'步驟1. 先填【114-1申請總表】第8列之B欄至CN欄'!AZ40</f>
        <v>0</v>
      </c>
      <c r="BA40" s="238">
        <f>'步驟1. 先填【114-1申請總表】第8列之B欄至CN欄'!BA40</f>
        <v>0</v>
      </c>
      <c r="BB40" s="238">
        <f>'步驟1. 先填【114-1申請總表】第8列之B欄至CN欄'!BB40</f>
        <v>0</v>
      </c>
      <c r="BC40" s="238">
        <f>'步驟1. 先填【114-1申請總表】第8列之B欄至CN欄'!BC40</f>
        <v>0</v>
      </c>
      <c r="BD40" s="238">
        <f>'步驟1. 先填【114-1申請總表】第8列之B欄至CN欄'!BD40</f>
        <v>0</v>
      </c>
      <c r="BE40" s="238">
        <f>'步驟1. 先填【114-1申請總表】第8列之B欄至CN欄'!BE40</f>
        <v>0</v>
      </c>
      <c r="BF40" s="238">
        <f>'步驟1. 先填【114-1申請總表】第8列之B欄至CN欄'!BF40</f>
        <v>0</v>
      </c>
      <c r="BG40" s="238">
        <f>'步驟1. 先填【114-1申請總表】第8列之B欄至CN欄'!BG40</f>
        <v>0</v>
      </c>
      <c r="BH40" s="238">
        <f>'步驟1. 先填【114-1申請總表】第8列之B欄至CN欄'!BH40</f>
        <v>0</v>
      </c>
      <c r="BI40" s="238">
        <f>'步驟1. 先填【114-1申請總表】第8列之B欄至CN欄'!BI40</f>
        <v>0</v>
      </c>
      <c r="BJ40" s="238">
        <f>'步驟1. 先填【114-1申請總表】第8列之B欄至CN欄'!BJ40</f>
        <v>0</v>
      </c>
      <c r="BK40" s="238">
        <f>'步驟1. 先填【114-1申請總表】第8列之B欄至CN欄'!BK40</f>
        <v>0</v>
      </c>
      <c r="BL40" s="238">
        <f>'步驟1. 先填【114-1申請總表】第8列之B欄至CN欄'!BL40</f>
        <v>0</v>
      </c>
      <c r="BM40" s="238">
        <f>'步驟1. 先填【114-1申請總表】第8列之B欄至CN欄'!BM40</f>
        <v>0</v>
      </c>
      <c r="BN40" s="238">
        <f>'步驟1. 先填【114-1申請總表】第8列之B欄至CN欄'!BN40</f>
        <v>0</v>
      </c>
      <c r="BO40" s="238">
        <f>'步驟1. 先填【114-1申請總表】第8列之B欄至CN欄'!BO40</f>
        <v>0</v>
      </c>
      <c r="BP40" s="238">
        <f>'步驟1. 先填【114-1申請總表】第8列之B欄至CN欄'!BP40</f>
        <v>0</v>
      </c>
      <c r="BQ40" s="238">
        <f>'步驟1. 先填【114-1申請總表】第8列之B欄至CN欄'!BQ40</f>
        <v>0</v>
      </c>
      <c r="BR40" s="238">
        <f>'步驟1. 先填【114-1申請總表】第8列之B欄至CN欄'!BR40</f>
        <v>0</v>
      </c>
      <c r="BS40" s="238">
        <f>'步驟1. 先填【114-1申請總表】第8列之B欄至CN欄'!BS40</f>
        <v>0</v>
      </c>
      <c r="BT40" s="238">
        <f>'步驟1. 先填【114-1申請總表】第8列之B欄至CN欄'!BT40</f>
        <v>0</v>
      </c>
      <c r="BU40" s="238">
        <f>'步驟1. 先填【114-1申請總表】第8列之B欄至CN欄'!BU40</f>
        <v>0</v>
      </c>
      <c r="BV40" s="238">
        <f>'步驟1. 先填【114-1申請總表】第8列之B欄至CN欄'!BV40</f>
        <v>0</v>
      </c>
      <c r="BW40" s="238" t="str">
        <f>'步驟1. 先填【114-1申請總表】第8列之B欄至CN欄'!BW40</f>
        <v xml:space="preserve">學科:
</v>
      </c>
      <c r="BX40" s="238" t="str">
        <f>'步驟1. 先填【114-1申請總表】第8列之B欄至CN欄'!BX40</f>
        <v xml:space="preserve">題型:
</v>
      </c>
      <c r="BY40" s="238">
        <f>'步驟1. 先填【114-1申請總表】第8列之B欄至CN欄'!BY40</f>
        <v>0</v>
      </c>
      <c r="BZ40" s="238" t="str">
        <f>'步驟1. 先填【114-1申請總表】第8列之B欄至CN欄'!BZ40</f>
        <v xml:space="preserve">學科:
</v>
      </c>
      <c r="CA40" s="238" t="str">
        <f>'步驟1. 先填【114-1申請總表】第8列之B欄至CN欄'!CA40</f>
        <v xml:space="preserve">題型:
</v>
      </c>
      <c r="CB40" s="238">
        <f>'步驟1. 先填【114-1申請總表】第8列之B欄至CN欄'!CB40</f>
        <v>0</v>
      </c>
      <c r="CC40" s="238" t="str">
        <f>'步驟1. 先填【114-1申請總表】第8列之B欄至CN欄'!CC40</f>
        <v>有無參加:</v>
      </c>
      <c r="CD40" s="238" t="str">
        <f>'步驟1. 先填【114-1申請總表】第8列之B欄至CN欄'!CD40</f>
        <v xml:space="preserve">社團或活動:
</v>
      </c>
      <c r="CE40" s="238">
        <f>'步驟1. 先填【114-1申請總表】第8列之B欄至CN欄'!CE40</f>
        <v>0</v>
      </c>
      <c r="CF40" s="238">
        <f>'步驟1. 先填【114-1申請總表】第8列之B欄至CN欄'!CF40</f>
        <v>0</v>
      </c>
      <c r="CG40" s="238">
        <f>'步驟1. 先填【114-1申請總表】第8列之B欄至CN欄'!CG40</f>
        <v>0</v>
      </c>
      <c r="CH40" s="238" t="str">
        <f>'步驟1. 先填【114-1申請總表】第8列之B欄至CN欄'!CH40</f>
        <v xml:space="preserve">無達到學習目標之原因:
</v>
      </c>
      <c r="CI40" s="238" t="str">
        <f>'步驟1. 先填【114-1申請總表】第8列之B欄至CN欄'!CI40</f>
        <v xml:space="preserve">改善方法:
</v>
      </c>
      <c r="CJ40" s="238" t="str">
        <f>'步驟1. 先填【114-1申請總表】第8列之B欄至CN欄'!CJ40</f>
        <v xml:space="preserve">最喜歡的課後休閒活動:
</v>
      </c>
      <c r="CK40" s="238" t="str">
        <f>'步驟1. 先填【114-1申請總表】第8列之B欄至CN欄'!CK40</f>
        <v xml:space="preserve">收穫:
</v>
      </c>
      <c r="CL40" s="238">
        <f>'步驟1. 先填【114-1申請總表】第8列之B欄至CN欄'!CL40</f>
        <v>0</v>
      </c>
      <c r="CM40" s="238">
        <f>'步驟1. 先填【114-1申請總表】第8列之B欄至CN欄'!CM40</f>
        <v>0</v>
      </c>
      <c r="CN40" s="238">
        <f>'步驟1. 先填【114-1申請總表】第8列之B欄至CN欄'!CN40</f>
        <v>0</v>
      </c>
      <c r="CO40" s="244">
        <f>'步驟1. 先填【114-1申請總表】第8列之B欄至CN欄'!CO40</f>
        <v>0</v>
      </c>
      <c r="CP40" s="244" t="str">
        <f>'步驟1. 先填【114-1申請總表】第8列之B欄至CN欄'!CP40</f>
        <v>7000021</v>
      </c>
      <c r="CQ40" s="244" t="str">
        <f>'步驟1. 先填【114-1申請總表】第8列之B欄至CN欄'!CQ40</f>
        <v/>
      </c>
      <c r="CR40" s="244" t="str">
        <f>'步驟1. 先填【114-1申請總表】第8列之B欄至CN欄'!CR40</f>
        <v/>
      </c>
      <c r="CS40" s="244">
        <f>'步驟1. 先填【114-1申請總表】第8列之B欄至CN欄'!CS40</f>
        <v>0</v>
      </c>
      <c r="CT40" s="244" t="str">
        <f>'步驟1. 先填【114-1申請總表】第8列之B欄至CN欄'!CT40</f>
        <v/>
      </c>
      <c r="CU40" s="244" t="str">
        <f>'步驟1. 先填【114-1申請總表】第8列之B欄至CN欄'!CU40</f>
        <v/>
      </c>
      <c r="CV40" s="244" t="str">
        <f>'步驟1. 先填【114-1申請總表】第8列之B欄至CN欄'!CV40</f>
        <v/>
      </c>
      <c r="CW40" s="244" t="str">
        <f>'步驟1. 先填【114-1申請總表】第8列之B欄至CN欄'!CW40</f>
        <v/>
      </c>
      <c r="CX40" s="244" t="str">
        <f>'步驟1. 先填【114-1申請總表】第8列之B欄至CN欄'!CX40</f>
        <v/>
      </c>
      <c r="CY40" s="244" t="str">
        <f>'步驟1. 先填【114-1申請總表】第8列之B欄至CN欄'!CY40</f>
        <v/>
      </c>
      <c r="CZ40" s="244" t="str">
        <f>'步驟1. 先填【114-1申請總表】第8列之B欄至CN欄'!CZ40</f>
        <v/>
      </c>
      <c r="DA40" s="244">
        <f>'步驟1. 先填【114-1申請總表】第8列之B欄至CN欄'!DA40</f>
        <v>0</v>
      </c>
      <c r="DB40" s="244">
        <f>'步驟1. 先填【114-1申請總表】第8列之B欄至CN欄'!DB40</f>
        <v>0</v>
      </c>
      <c r="DC40" s="244">
        <f>'步驟1. 先填【114-1申請總表】第8列之B欄至CN欄'!DC40</f>
        <v>0</v>
      </c>
      <c r="DD40" s="244">
        <f>'步驟1. 先填【114-1申請總表】第8列之B欄至CN欄'!DD40</f>
        <v>0</v>
      </c>
      <c r="DE40" s="244">
        <f>'步驟1. 先填【114-1申請總表】第8列之B欄至CN欄'!DE40</f>
        <v>0</v>
      </c>
      <c r="DF40" s="244">
        <f>'步驟1. 先填【114-1申請總表】第8列之B欄至CN欄'!DF40</f>
        <v>1</v>
      </c>
      <c r="DG40" s="244">
        <f>'步驟1. 先填【114-1申請總表】第8列之B欄至CN欄'!DG40</f>
        <v>0</v>
      </c>
      <c r="DH40" s="244">
        <f>'步驟1. 先填【114-1申請總表】第8列之B欄至CN欄'!DH40</f>
        <v>0</v>
      </c>
      <c r="DI40" s="244">
        <f>'步驟1. 先填【114-1申請總表】第8列之B欄至CN欄'!DI40</f>
        <v>0</v>
      </c>
      <c r="DJ40" s="244">
        <f>'步驟1. 先填【114-1申請總表】第8列之B欄至CN欄'!DJ40</f>
        <v>0</v>
      </c>
      <c r="DK40" s="244">
        <f>'步驟1. 先填【114-1申請總表】第8列之B欄至CN欄'!DK40</f>
        <v>0</v>
      </c>
      <c r="DL40" s="244">
        <f>'步驟1. 先填【114-1申請總表】第8列之B欄至CN欄'!DL40</f>
        <v>0</v>
      </c>
      <c r="DM40" s="244">
        <f>'步驟1. 先填【114-1申請總表】第8列之B欄至CN欄'!DM40</f>
        <v>0</v>
      </c>
      <c r="DN40" s="244">
        <f>'步驟1. 先填【114-1申請總表】第8列之B欄至CN欄'!DN40</f>
        <v>0</v>
      </c>
      <c r="DO40" s="267" t="str">
        <f t="shared" si="0"/>
        <v>身份別輸入錯誤</v>
      </c>
      <c r="DP40" s="267" t="str">
        <f t="shared" si="1"/>
        <v>身份別輸入錯誤</v>
      </c>
      <c r="DQ40" s="267" t="str">
        <f t="shared" si="2"/>
        <v>身份別輸入錯誤</v>
      </c>
      <c r="DR40" s="268">
        <v>0</v>
      </c>
      <c r="DS40" s="268"/>
      <c r="DT40" s="268"/>
      <c r="DU40" s="268"/>
      <c r="DV40" s="268"/>
      <c r="DW40" s="268"/>
      <c r="DX40" s="268"/>
      <c r="DY40" s="268"/>
      <c r="DZ40" s="268"/>
      <c r="EA40" s="268"/>
      <c r="EB40" s="268">
        <f t="shared" si="22"/>
        <v>0</v>
      </c>
      <c r="EC40" s="268"/>
      <c r="ED40" s="268"/>
      <c r="EE40" s="268"/>
      <c r="EF40" s="268"/>
      <c r="EG40" s="268"/>
      <c r="EH40" s="268"/>
      <c r="EI40" s="268"/>
      <c r="EJ40" s="268"/>
      <c r="EK40" s="268"/>
      <c r="EL40" s="268"/>
      <c r="EM40" s="268"/>
      <c r="EN40" s="268"/>
      <c r="EO40" s="268"/>
      <c r="EP40" s="268"/>
      <c r="EQ40" s="268"/>
      <c r="ER40" s="268"/>
      <c r="ES40" s="268"/>
      <c r="ET40" s="268"/>
      <c r="EU40" s="259"/>
      <c r="EV40" s="259"/>
      <c r="EW40" s="259"/>
      <c r="EX40" s="258" t="str">
        <f t="shared" si="3"/>
        <v>已提交</v>
      </c>
      <c r="EY40" s="258" t="str">
        <f t="shared" si="4"/>
        <v>已提交</v>
      </c>
      <c r="EZ40" s="258" t="str">
        <f t="shared" si="5"/>
        <v>已提交</v>
      </c>
      <c r="FA40" s="259" t="str">
        <f t="shared" si="6"/>
        <v>已提交</v>
      </c>
      <c r="FB40" s="259" t="str">
        <f t="shared" si="7"/>
        <v>已提交</v>
      </c>
      <c r="FC40" s="259" t="str">
        <f t="shared" si="8"/>
        <v>已提交</v>
      </c>
      <c r="FD40" s="259" t="str">
        <f t="shared" si="9"/>
        <v>已提交</v>
      </c>
      <c r="FE40" s="259" t="str">
        <f t="shared" si="10"/>
        <v>已提交</v>
      </c>
      <c r="FF40" s="259" t="str">
        <f t="shared" si="11"/>
        <v>已提交</v>
      </c>
      <c r="FG40" s="259" t="str">
        <f t="shared" si="12"/>
        <v>已提交</v>
      </c>
      <c r="FH40" s="259" t="str">
        <f t="shared" si="13"/>
        <v>已提交</v>
      </c>
      <c r="FI40" s="258" t="str">
        <f t="shared" si="14"/>
        <v>已提交</v>
      </c>
      <c r="FJ40" s="260" t="str">
        <f t="shared" si="15"/>
        <v>已提交</v>
      </c>
      <c r="FK40" s="259" t="str">
        <f t="shared" si="16"/>
        <v>已提交</v>
      </c>
      <c r="FL40" s="259" t="str">
        <f t="shared" si="17"/>
        <v>已提交</v>
      </c>
      <c r="FM40" s="259" t="str">
        <f t="shared" si="18"/>
        <v>已提交</v>
      </c>
      <c r="FN40" s="259"/>
      <c r="FO40" s="259"/>
      <c r="FP40" s="259"/>
      <c r="FQ40" s="259"/>
      <c r="FR40" s="259"/>
      <c r="FS40" s="259"/>
      <c r="FT40" s="259"/>
      <c r="FU40" s="259"/>
      <c r="FV40" s="259" t="str">
        <f t="shared" si="19"/>
        <v/>
      </c>
      <c r="FW40" s="259" t="str">
        <f t="shared" si="20"/>
        <v/>
      </c>
      <c r="FX40" s="259" t="str">
        <f t="shared" si="21"/>
        <v/>
      </c>
      <c r="FY40" s="259"/>
      <c r="FZ40" s="259"/>
      <c r="GA40" s="259"/>
      <c r="GB40" s="259"/>
      <c r="GC40" s="259"/>
      <c r="GD40" s="259"/>
      <c r="GE40" s="259"/>
      <c r="GF40" s="259"/>
      <c r="GG40" s="259"/>
      <c r="GH40" s="259"/>
      <c r="GI40" s="259"/>
      <c r="GJ40" s="259"/>
      <c r="GK40" s="259"/>
      <c r="GL40" s="259"/>
      <c r="GM40" s="259"/>
      <c r="GN40" s="259"/>
      <c r="GO40" s="259" t="s">
        <v>263</v>
      </c>
      <c r="GP40" s="259"/>
      <c r="GQ40" s="259"/>
      <c r="GR40" s="259"/>
      <c r="GS40" s="259"/>
    </row>
    <row r="41" spans="1:201" s="271" customFormat="1" ht="79.5" customHeight="1">
      <c r="A41" s="287" t="str">
        <f t="shared" si="23"/>
        <v>114學年度第二學期</v>
      </c>
      <c r="B41" s="238">
        <f>'步驟1. 先填【114-1申請總表】第8列之B欄至CN欄'!B41</f>
        <v>0</v>
      </c>
      <c r="C41" s="238">
        <f>'步驟1. 先填【114-1申請總表】第8列之B欄至CN欄'!C41</f>
        <v>0</v>
      </c>
      <c r="D41" s="238" t="str">
        <f>'步驟1. 先填【114-1申請總表】第8列之B欄至CN欄'!D41</f>
        <v>34</v>
      </c>
      <c r="E41" s="238">
        <f>'步驟1. 先填【114-1申請總表】第8列之B欄至CN欄'!E41</f>
        <v>0</v>
      </c>
      <c r="F41" s="238">
        <f>'步驟1. 先填【114-1申請總表】第8列之B欄至CN欄'!F41</f>
        <v>0</v>
      </c>
      <c r="G41" s="238">
        <f>'步驟1. 先填【114-1申請總表】第8列之B欄至CN欄'!G41</f>
        <v>0</v>
      </c>
      <c r="H41" s="238">
        <f>'步驟1. 先填【114-1申請總表】第8列之B欄至CN欄'!H41</f>
        <v>0</v>
      </c>
      <c r="I41" s="238">
        <f>'步驟1. 先填【114-1申請總表】第8列之B欄至CN欄'!I41</f>
        <v>0</v>
      </c>
      <c r="J41" s="238">
        <f>'步驟1. 先填【114-1申請總表】第8列之B欄至CN欄'!J41</f>
        <v>0</v>
      </c>
      <c r="K41" s="238">
        <f>'步驟1. 先填【114-1申請總表】第8列之B欄至CN欄'!K41</f>
        <v>0</v>
      </c>
      <c r="L41" s="238">
        <f>'步驟1. 先填【114-1申請總表】第8列之B欄至CN欄'!L41</f>
        <v>0</v>
      </c>
      <c r="M41" s="238">
        <f>'步驟1. 先填【114-1申請總表】第8列之B欄至CN欄'!M41</f>
        <v>0</v>
      </c>
      <c r="N41" s="238">
        <f>'步驟1. 先填【114-1申請總表】第8列之B欄至CN欄'!N41</f>
        <v>0</v>
      </c>
      <c r="O41" s="238" t="str">
        <f>'步驟1. 先填【114-1申請總表】第8列之B欄至CN欄'!O41</f>
        <v>XX縣XX鄉XX村XX鄰XX路XX號XX樓</v>
      </c>
      <c r="P41" s="238" t="str">
        <f>'步驟1. 先填【114-1申請總表】第8列之B欄至CN欄'!P41</f>
        <v>1.助學獎學金</v>
      </c>
      <c r="Q41" s="238">
        <f>'步驟1. 先填【114-1申請總表】第8列之B欄至CN欄'!Q41</f>
        <v>0</v>
      </c>
      <c r="R41" s="238">
        <f>'步驟1. 先填【114-1申請總表】第8列之B欄至CN欄'!R41</f>
        <v>0</v>
      </c>
      <c r="S41" s="238">
        <f>'步驟1. 先填【114-1申請總表】第8列之B欄至CN欄'!S41</f>
        <v>0</v>
      </c>
      <c r="T41" s="238">
        <f>'步驟1. 先填【114-1申請總表】第8列之B欄至CN欄'!T41</f>
        <v>0</v>
      </c>
      <c r="U41" s="238">
        <f>'步驟1. 先填【114-1申請總表】第8列之B欄至CN欄'!U41</f>
        <v>0</v>
      </c>
      <c r="V41" s="238">
        <f>'步驟1. 先填【114-1申請總表】第8列之B欄至CN欄'!V41</f>
        <v>0</v>
      </c>
      <c r="W41" s="238">
        <f>'步驟1. 先填【114-1申請總表】第8列之B欄至CN欄'!W41</f>
        <v>0</v>
      </c>
      <c r="X41" s="238">
        <f>'步驟1. 先填【114-1申請總表】第8列之B欄至CN欄'!X41</f>
        <v>0</v>
      </c>
      <c r="Y41" s="238">
        <f>'步驟1. 先填【114-1申請總表】第8列之B欄至CN欄'!Y41</f>
        <v>0</v>
      </c>
      <c r="Z41" s="238">
        <f>'步驟1. 先填【114-1申請總表】第8列之B欄至CN欄'!Z41</f>
        <v>0</v>
      </c>
      <c r="AA41" s="238">
        <f>'步驟1. 先填【114-1申請總表】第8列之B欄至CN欄'!AA41</f>
        <v>0</v>
      </c>
      <c r="AB41" s="238">
        <f>'步驟1. 先填【114-1申請總表】第8列之B欄至CN欄'!AB41</f>
        <v>0</v>
      </c>
      <c r="AC41" s="238">
        <f>'步驟1. 先填【114-1申請總表】第8列之B欄至CN欄'!AC41</f>
        <v>0</v>
      </c>
      <c r="AD41" s="238">
        <f>'步驟1. 先填【114-1申請總表】第8列之B欄至CN欄'!AD41</f>
        <v>0</v>
      </c>
      <c r="AE41" s="238">
        <f>'步驟1. 先填【114-1申請總表】第8列之B欄至CN欄'!AE41</f>
        <v>0</v>
      </c>
      <c r="AF41" s="238">
        <f>'步驟1. 先填【114-1申請總表】第8列之B欄至CN欄'!AF41</f>
        <v>0</v>
      </c>
      <c r="AG41" s="238">
        <f>'步驟1. 先填【114-1申請總表】第8列之B欄至CN欄'!AG41</f>
        <v>0</v>
      </c>
      <c r="AH41" s="238">
        <f>'步驟1. 先填【114-1申請總表】第8列之B欄至CN欄'!AH41</f>
        <v>0</v>
      </c>
      <c r="AI41" s="238">
        <f>'步驟1. 先填【114-1申請總表】第8列之B欄至CN欄'!AI41</f>
        <v>0</v>
      </c>
      <c r="AJ41" s="238">
        <f>'步驟1. 先填【114-1申請總表】第8列之B欄至CN欄'!AJ41</f>
        <v>0</v>
      </c>
      <c r="AK41" s="238">
        <f>'步驟1. 先填【114-1申請總表】第8列之B欄至CN欄'!AK41</f>
        <v>0</v>
      </c>
      <c r="AL41" s="238">
        <f>'步驟1. 先填【114-1申請總表】第8列之B欄至CN欄'!AL41</f>
        <v>0</v>
      </c>
      <c r="AM41" s="238">
        <f>'步驟1. 先填【114-1申請總表】第8列之B欄至CN欄'!AM41</f>
        <v>0</v>
      </c>
      <c r="AN41" s="238">
        <f>'步驟1. 先填【114-1申請總表】第8列之B欄至CN欄'!AN41</f>
        <v>0</v>
      </c>
      <c r="AO41" s="238">
        <f>'步驟1. 先填【114-1申請總表】第8列之B欄至CN欄'!AO41</f>
        <v>0</v>
      </c>
      <c r="AP41" s="238">
        <f>'步驟1. 先填【114-1申請總表】第8列之B欄至CN欄'!AP41</f>
        <v>0</v>
      </c>
      <c r="AQ41" s="238">
        <f>'步驟1. 先填【114-1申請總表】第8列之B欄至CN欄'!AQ41</f>
        <v>0</v>
      </c>
      <c r="AR41" s="238">
        <f>'步驟1. 先填【114-1申請總表】第8列之B欄至CN欄'!AR41</f>
        <v>0</v>
      </c>
      <c r="AS41" s="238">
        <f>'步驟1. 先填【114-1申請總表】第8列之B欄至CN欄'!AS41</f>
        <v>0</v>
      </c>
      <c r="AT41" s="238">
        <f>'步驟1. 先填【114-1申請總表】第8列之B欄至CN欄'!AT41</f>
        <v>0</v>
      </c>
      <c r="AU41" s="238">
        <f>'步驟1. 先填【114-1申請總表】第8列之B欄至CN欄'!AU41</f>
        <v>0</v>
      </c>
      <c r="AV41" s="238">
        <f>'步驟1. 先填【114-1申請總表】第8列之B欄至CN欄'!AV41</f>
        <v>0</v>
      </c>
      <c r="AW41" s="238">
        <f>'步驟1. 先填【114-1申請總表】第8列之B欄至CN欄'!AW41</f>
        <v>0</v>
      </c>
      <c r="AX41" s="238">
        <f>'步驟1. 先填【114-1申請總表】第8列之B欄至CN欄'!AX41</f>
        <v>0</v>
      </c>
      <c r="AY41" s="238">
        <f>'步驟1. 先填【114-1申請總表】第8列之B欄至CN欄'!AY41</f>
        <v>0</v>
      </c>
      <c r="AZ41" s="238">
        <f>'步驟1. 先填【114-1申請總表】第8列之B欄至CN欄'!AZ41</f>
        <v>0</v>
      </c>
      <c r="BA41" s="238">
        <f>'步驟1. 先填【114-1申請總表】第8列之B欄至CN欄'!BA41</f>
        <v>0</v>
      </c>
      <c r="BB41" s="238">
        <f>'步驟1. 先填【114-1申請總表】第8列之B欄至CN欄'!BB41</f>
        <v>0</v>
      </c>
      <c r="BC41" s="238">
        <f>'步驟1. 先填【114-1申請總表】第8列之B欄至CN欄'!BC41</f>
        <v>0</v>
      </c>
      <c r="BD41" s="238">
        <f>'步驟1. 先填【114-1申請總表】第8列之B欄至CN欄'!BD41</f>
        <v>0</v>
      </c>
      <c r="BE41" s="238">
        <f>'步驟1. 先填【114-1申請總表】第8列之B欄至CN欄'!BE41</f>
        <v>0</v>
      </c>
      <c r="BF41" s="238">
        <f>'步驟1. 先填【114-1申請總表】第8列之B欄至CN欄'!BF41</f>
        <v>0</v>
      </c>
      <c r="BG41" s="238">
        <f>'步驟1. 先填【114-1申請總表】第8列之B欄至CN欄'!BG41</f>
        <v>0</v>
      </c>
      <c r="BH41" s="238">
        <f>'步驟1. 先填【114-1申請總表】第8列之B欄至CN欄'!BH41</f>
        <v>0</v>
      </c>
      <c r="BI41" s="238">
        <f>'步驟1. 先填【114-1申請總表】第8列之B欄至CN欄'!BI41</f>
        <v>0</v>
      </c>
      <c r="BJ41" s="238">
        <f>'步驟1. 先填【114-1申請總表】第8列之B欄至CN欄'!BJ41</f>
        <v>0</v>
      </c>
      <c r="BK41" s="238">
        <f>'步驟1. 先填【114-1申請總表】第8列之B欄至CN欄'!BK41</f>
        <v>0</v>
      </c>
      <c r="BL41" s="238">
        <f>'步驟1. 先填【114-1申請總表】第8列之B欄至CN欄'!BL41</f>
        <v>0</v>
      </c>
      <c r="BM41" s="238">
        <f>'步驟1. 先填【114-1申請總表】第8列之B欄至CN欄'!BM41</f>
        <v>0</v>
      </c>
      <c r="BN41" s="238">
        <f>'步驟1. 先填【114-1申請總表】第8列之B欄至CN欄'!BN41</f>
        <v>0</v>
      </c>
      <c r="BO41" s="238">
        <f>'步驟1. 先填【114-1申請總表】第8列之B欄至CN欄'!BO41</f>
        <v>0</v>
      </c>
      <c r="BP41" s="238">
        <f>'步驟1. 先填【114-1申請總表】第8列之B欄至CN欄'!BP41</f>
        <v>0</v>
      </c>
      <c r="BQ41" s="238">
        <f>'步驟1. 先填【114-1申請總表】第8列之B欄至CN欄'!BQ41</f>
        <v>0</v>
      </c>
      <c r="BR41" s="238">
        <f>'步驟1. 先填【114-1申請總表】第8列之B欄至CN欄'!BR41</f>
        <v>0</v>
      </c>
      <c r="BS41" s="238">
        <f>'步驟1. 先填【114-1申請總表】第8列之B欄至CN欄'!BS41</f>
        <v>0</v>
      </c>
      <c r="BT41" s="238">
        <f>'步驟1. 先填【114-1申請總表】第8列之B欄至CN欄'!BT41</f>
        <v>0</v>
      </c>
      <c r="BU41" s="238">
        <f>'步驟1. 先填【114-1申請總表】第8列之B欄至CN欄'!BU41</f>
        <v>0</v>
      </c>
      <c r="BV41" s="238">
        <f>'步驟1. 先填【114-1申請總表】第8列之B欄至CN欄'!BV41</f>
        <v>0</v>
      </c>
      <c r="BW41" s="238" t="str">
        <f>'步驟1. 先填【114-1申請總表】第8列之B欄至CN欄'!BW41</f>
        <v xml:space="preserve">學科:
</v>
      </c>
      <c r="BX41" s="238" t="str">
        <f>'步驟1. 先填【114-1申請總表】第8列之B欄至CN欄'!BX41</f>
        <v xml:space="preserve">題型:
</v>
      </c>
      <c r="BY41" s="238">
        <f>'步驟1. 先填【114-1申請總表】第8列之B欄至CN欄'!BY41</f>
        <v>0</v>
      </c>
      <c r="BZ41" s="238" t="str">
        <f>'步驟1. 先填【114-1申請總表】第8列之B欄至CN欄'!BZ41</f>
        <v xml:space="preserve">學科:
</v>
      </c>
      <c r="CA41" s="238" t="str">
        <f>'步驟1. 先填【114-1申請總表】第8列之B欄至CN欄'!CA41</f>
        <v xml:space="preserve">題型:
</v>
      </c>
      <c r="CB41" s="238">
        <f>'步驟1. 先填【114-1申請總表】第8列之B欄至CN欄'!CB41</f>
        <v>0</v>
      </c>
      <c r="CC41" s="238" t="str">
        <f>'步驟1. 先填【114-1申請總表】第8列之B欄至CN欄'!CC41</f>
        <v>有無參加:</v>
      </c>
      <c r="CD41" s="238" t="str">
        <f>'步驟1. 先填【114-1申請總表】第8列之B欄至CN欄'!CD41</f>
        <v xml:space="preserve">社團或活動:
</v>
      </c>
      <c r="CE41" s="238">
        <f>'步驟1. 先填【114-1申請總表】第8列之B欄至CN欄'!CE41</f>
        <v>0</v>
      </c>
      <c r="CF41" s="238">
        <f>'步驟1. 先填【114-1申請總表】第8列之B欄至CN欄'!CF41</f>
        <v>0</v>
      </c>
      <c r="CG41" s="238">
        <f>'步驟1. 先填【114-1申請總表】第8列之B欄至CN欄'!CG41</f>
        <v>0</v>
      </c>
      <c r="CH41" s="238" t="str">
        <f>'步驟1. 先填【114-1申請總表】第8列之B欄至CN欄'!CH41</f>
        <v xml:space="preserve">無達到學習目標之原因:
</v>
      </c>
      <c r="CI41" s="238" t="str">
        <f>'步驟1. 先填【114-1申請總表】第8列之B欄至CN欄'!CI41</f>
        <v xml:space="preserve">改善方法:
</v>
      </c>
      <c r="CJ41" s="238" t="str">
        <f>'步驟1. 先填【114-1申請總表】第8列之B欄至CN欄'!CJ41</f>
        <v xml:space="preserve">最喜歡的課後休閒活動:
</v>
      </c>
      <c r="CK41" s="238" t="str">
        <f>'步驟1. 先填【114-1申請總表】第8列之B欄至CN欄'!CK41</f>
        <v xml:space="preserve">收穫:
</v>
      </c>
      <c r="CL41" s="238">
        <f>'步驟1. 先填【114-1申請總表】第8列之B欄至CN欄'!CL41</f>
        <v>0</v>
      </c>
      <c r="CM41" s="238">
        <f>'步驟1. 先填【114-1申請總表】第8列之B欄至CN欄'!CM41</f>
        <v>0</v>
      </c>
      <c r="CN41" s="238">
        <f>'步驟1. 先填【114-1申請總表】第8列之B欄至CN欄'!CN41</f>
        <v>0</v>
      </c>
      <c r="CO41" s="244">
        <f>'步驟1. 先填【114-1申請總表】第8列之B欄至CN欄'!CO41</f>
        <v>0</v>
      </c>
      <c r="CP41" s="244" t="str">
        <f>'步驟1. 先填【114-1申請總表】第8列之B欄至CN欄'!CP41</f>
        <v>7000021</v>
      </c>
      <c r="CQ41" s="244" t="str">
        <f>'步驟1. 先填【114-1申請總表】第8列之B欄至CN欄'!CQ41</f>
        <v/>
      </c>
      <c r="CR41" s="244" t="str">
        <f>'步驟1. 先填【114-1申請總表】第8列之B欄至CN欄'!CR41</f>
        <v/>
      </c>
      <c r="CS41" s="244">
        <f>'步驟1. 先填【114-1申請總表】第8列之B欄至CN欄'!CS41</f>
        <v>0</v>
      </c>
      <c r="CT41" s="244" t="str">
        <f>'步驟1. 先填【114-1申請總表】第8列之B欄至CN欄'!CT41</f>
        <v/>
      </c>
      <c r="CU41" s="244" t="str">
        <f>'步驟1. 先填【114-1申請總表】第8列之B欄至CN欄'!CU41</f>
        <v/>
      </c>
      <c r="CV41" s="244" t="str">
        <f>'步驟1. 先填【114-1申請總表】第8列之B欄至CN欄'!CV41</f>
        <v/>
      </c>
      <c r="CW41" s="244" t="str">
        <f>'步驟1. 先填【114-1申請總表】第8列之B欄至CN欄'!CW41</f>
        <v/>
      </c>
      <c r="CX41" s="244" t="str">
        <f>'步驟1. 先填【114-1申請總表】第8列之B欄至CN欄'!CX41</f>
        <v/>
      </c>
      <c r="CY41" s="244" t="str">
        <f>'步驟1. 先填【114-1申請總表】第8列之B欄至CN欄'!CY41</f>
        <v/>
      </c>
      <c r="CZ41" s="244" t="str">
        <f>'步驟1. 先填【114-1申請總表】第8列之B欄至CN欄'!CZ41</f>
        <v/>
      </c>
      <c r="DA41" s="244">
        <f>'步驟1. 先填【114-1申請總表】第8列之B欄至CN欄'!DA41</f>
        <v>0</v>
      </c>
      <c r="DB41" s="244">
        <f>'步驟1. 先填【114-1申請總表】第8列之B欄至CN欄'!DB41</f>
        <v>0</v>
      </c>
      <c r="DC41" s="244">
        <f>'步驟1. 先填【114-1申請總表】第8列之B欄至CN欄'!DC41</f>
        <v>0</v>
      </c>
      <c r="DD41" s="244">
        <f>'步驟1. 先填【114-1申請總表】第8列之B欄至CN欄'!DD41</f>
        <v>0</v>
      </c>
      <c r="DE41" s="244">
        <f>'步驟1. 先填【114-1申請總表】第8列之B欄至CN欄'!DE41</f>
        <v>0</v>
      </c>
      <c r="DF41" s="244">
        <f>'步驟1. 先填【114-1申請總表】第8列之B欄至CN欄'!DF41</f>
        <v>1</v>
      </c>
      <c r="DG41" s="244">
        <f>'步驟1. 先填【114-1申請總表】第8列之B欄至CN欄'!DG41</f>
        <v>0</v>
      </c>
      <c r="DH41" s="244">
        <f>'步驟1. 先填【114-1申請總表】第8列之B欄至CN欄'!DH41</f>
        <v>0</v>
      </c>
      <c r="DI41" s="244">
        <f>'步驟1. 先填【114-1申請總表】第8列之B欄至CN欄'!DI41</f>
        <v>0</v>
      </c>
      <c r="DJ41" s="244">
        <f>'步驟1. 先填【114-1申請總表】第8列之B欄至CN欄'!DJ41</f>
        <v>0</v>
      </c>
      <c r="DK41" s="244">
        <f>'步驟1. 先填【114-1申請總表】第8列之B欄至CN欄'!DK41</f>
        <v>0</v>
      </c>
      <c r="DL41" s="244">
        <f>'步驟1. 先填【114-1申請總表】第8列之B欄至CN欄'!DL41</f>
        <v>0</v>
      </c>
      <c r="DM41" s="244">
        <f>'步驟1. 先填【114-1申請總表】第8列之B欄至CN欄'!DM41</f>
        <v>0</v>
      </c>
      <c r="DN41" s="244">
        <f>'步驟1. 先填【114-1申請總表】第8列之B欄至CN欄'!DN41</f>
        <v>0</v>
      </c>
      <c r="DO41" s="267" t="str">
        <f t="shared" si="0"/>
        <v>身份別輸入錯誤</v>
      </c>
      <c r="DP41" s="267" t="str">
        <f t="shared" si="1"/>
        <v>身份別輸入錯誤</v>
      </c>
      <c r="DQ41" s="267" t="str">
        <f t="shared" si="2"/>
        <v>身份別輸入錯誤</v>
      </c>
      <c r="DR41" s="268">
        <v>0</v>
      </c>
      <c r="DS41" s="268"/>
      <c r="DT41" s="268"/>
      <c r="DU41" s="268"/>
      <c r="DV41" s="268"/>
      <c r="DW41" s="268"/>
      <c r="DX41" s="268"/>
      <c r="DY41" s="268"/>
      <c r="DZ41" s="268"/>
      <c r="EA41" s="268"/>
      <c r="EB41" s="268">
        <f t="shared" si="22"/>
        <v>0</v>
      </c>
      <c r="EC41" s="268"/>
      <c r="ED41" s="268"/>
      <c r="EE41" s="268"/>
      <c r="EF41" s="268"/>
      <c r="EG41" s="268"/>
      <c r="EH41" s="268"/>
      <c r="EI41" s="268"/>
      <c r="EJ41" s="268"/>
      <c r="EK41" s="268"/>
      <c r="EL41" s="268"/>
      <c r="EM41" s="268"/>
      <c r="EN41" s="268"/>
      <c r="EO41" s="268"/>
      <c r="EP41" s="268"/>
      <c r="EQ41" s="268"/>
      <c r="ER41" s="268"/>
      <c r="ES41" s="268"/>
      <c r="ET41" s="268"/>
      <c r="EU41" s="259"/>
      <c r="EV41" s="259"/>
      <c r="EW41" s="259"/>
      <c r="EX41" s="258" t="str">
        <f t="shared" si="3"/>
        <v>已提交</v>
      </c>
      <c r="EY41" s="258" t="str">
        <f t="shared" si="4"/>
        <v>已提交</v>
      </c>
      <c r="EZ41" s="258" t="str">
        <f t="shared" si="5"/>
        <v>已提交</v>
      </c>
      <c r="FA41" s="259" t="str">
        <f t="shared" si="6"/>
        <v>已提交</v>
      </c>
      <c r="FB41" s="259" t="str">
        <f t="shared" si="7"/>
        <v>已提交</v>
      </c>
      <c r="FC41" s="259" t="str">
        <f t="shared" si="8"/>
        <v>已提交</v>
      </c>
      <c r="FD41" s="259" t="str">
        <f t="shared" si="9"/>
        <v>已提交</v>
      </c>
      <c r="FE41" s="259" t="str">
        <f t="shared" si="10"/>
        <v>已提交</v>
      </c>
      <c r="FF41" s="259" t="str">
        <f t="shared" si="11"/>
        <v>已提交</v>
      </c>
      <c r="FG41" s="259" t="str">
        <f t="shared" si="12"/>
        <v>已提交</v>
      </c>
      <c r="FH41" s="259" t="str">
        <f t="shared" si="13"/>
        <v>已提交</v>
      </c>
      <c r="FI41" s="258" t="str">
        <f t="shared" si="14"/>
        <v>已提交</v>
      </c>
      <c r="FJ41" s="260" t="str">
        <f t="shared" si="15"/>
        <v>已提交</v>
      </c>
      <c r="FK41" s="259" t="str">
        <f t="shared" si="16"/>
        <v>已提交</v>
      </c>
      <c r="FL41" s="259" t="str">
        <f t="shared" si="17"/>
        <v>已提交</v>
      </c>
      <c r="FM41" s="259" t="str">
        <f t="shared" si="18"/>
        <v>已提交</v>
      </c>
      <c r="FN41" s="259"/>
      <c r="FO41" s="259"/>
      <c r="FP41" s="259"/>
      <c r="FQ41" s="259"/>
      <c r="FR41" s="259"/>
      <c r="FS41" s="259"/>
      <c r="FT41" s="259"/>
      <c r="FU41" s="259"/>
      <c r="FV41" s="259" t="str">
        <f t="shared" si="19"/>
        <v/>
      </c>
      <c r="FW41" s="259" t="str">
        <f t="shared" si="20"/>
        <v/>
      </c>
      <c r="FX41" s="259" t="str">
        <f t="shared" si="21"/>
        <v/>
      </c>
      <c r="FY41" s="259"/>
      <c r="FZ41" s="259"/>
      <c r="GA41" s="259"/>
      <c r="GB41" s="259"/>
      <c r="GC41" s="259"/>
      <c r="GD41" s="259"/>
      <c r="GE41" s="259"/>
      <c r="GF41" s="259"/>
      <c r="GG41" s="259"/>
      <c r="GH41" s="259"/>
      <c r="GI41" s="259"/>
      <c r="GJ41" s="259"/>
      <c r="GK41" s="259"/>
      <c r="GL41" s="259"/>
      <c r="GM41" s="259"/>
      <c r="GN41" s="259"/>
      <c r="GO41" s="259" t="s">
        <v>263</v>
      </c>
      <c r="GP41" s="259"/>
      <c r="GQ41" s="259"/>
      <c r="GR41" s="259"/>
      <c r="GS41" s="259"/>
    </row>
    <row r="42" spans="1:201" s="271" customFormat="1" ht="79.5" customHeight="1">
      <c r="A42" s="287" t="str">
        <f t="shared" si="23"/>
        <v>114學年度第二學期</v>
      </c>
      <c r="B42" s="238">
        <f>'步驟1. 先填【114-1申請總表】第8列之B欄至CN欄'!B42</f>
        <v>0</v>
      </c>
      <c r="C42" s="238">
        <f>'步驟1. 先填【114-1申請總表】第8列之B欄至CN欄'!C42</f>
        <v>0</v>
      </c>
      <c r="D42" s="238" t="str">
        <f>'步驟1. 先填【114-1申請總表】第8列之B欄至CN欄'!D42</f>
        <v>35</v>
      </c>
      <c r="E42" s="238">
        <f>'步驟1. 先填【114-1申請總表】第8列之B欄至CN欄'!E42</f>
        <v>0</v>
      </c>
      <c r="F42" s="238">
        <f>'步驟1. 先填【114-1申請總表】第8列之B欄至CN欄'!F42</f>
        <v>0</v>
      </c>
      <c r="G42" s="238">
        <f>'步驟1. 先填【114-1申請總表】第8列之B欄至CN欄'!G42</f>
        <v>0</v>
      </c>
      <c r="H42" s="238">
        <f>'步驟1. 先填【114-1申請總表】第8列之B欄至CN欄'!H42</f>
        <v>0</v>
      </c>
      <c r="I42" s="238">
        <f>'步驟1. 先填【114-1申請總表】第8列之B欄至CN欄'!I42</f>
        <v>0</v>
      </c>
      <c r="J42" s="238">
        <f>'步驟1. 先填【114-1申請總表】第8列之B欄至CN欄'!J42</f>
        <v>0</v>
      </c>
      <c r="K42" s="238">
        <f>'步驟1. 先填【114-1申請總表】第8列之B欄至CN欄'!K42</f>
        <v>0</v>
      </c>
      <c r="L42" s="238">
        <f>'步驟1. 先填【114-1申請總表】第8列之B欄至CN欄'!L42</f>
        <v>0</v>
      </c>
      <c r="M42" s="238">
        <f>'步驟1. 先填【114-1申請總表】第8列之B欄至CN欄'!M42</f>
        <v>0</v>
      </c>
      <c r="N42" s="238">
        <f>'步驟1. 先填【114-1申請總表】第8列之B欄至CN欄'!N42</f>
        <v>0</v>
      </c>
      <c r="O42" s="238" t="str">
        <f>'步驟1. 先填【114-1申請總表】第8列之B欄至CN欄'!O42</f>
        <v>XX縣XX鄉XX村XX鄰XX路XX號XX樓</v>
      </c>
      <c r="P42" s="238" t="str">
        <f>'步驟1. 先填【114-1申請總表】第8列之B欄至CN欄'!P42</f>
        <v>1.助學獎學金</v>
      </c>
      <c r="Q42" s="238">
        <f>'步驟1. 先填【114-1申請總表】第8列之B欄至CN欄'!Q42</f>
        <v>0</v>
      </c>
      <c r="R42" s="238">
        <f>'步驟1. 先填【114-1申請總表】第8列之B欄至CN欄'!R42</f>
        <v>0</v>
      </c>
      <c r="S42" s="238">
        <f>'步驟1. 先填【114-1申請總表】第8列之B欄至CN欄'!S42</f>
        <v>0</v>
      </c>
      <c r="T42" s="238">
        <f>'步驟1. 先填【114-1申請總表】第8列之B欄至CN欄'!T42</f>
        <v>0</v>
      </c>
      <c r="U42" s="238">
        <f>'步驟1. 先填【114-1申請總表】第8列之B欄至CN欄'!U42</f>
        <v>0</v>
      </c>
      <c r="V42" s="238">
        <f>'步驟1. 先填【114-1申請總表】第8列之B欄至CN欄'!V42</f>
        <v>0</v>
      </c>
      <c r="W42" s="238">
        <f>'步驟1. 先填【114-1申請總表】第8列之B欄至CN欄'!W42</f>
        <v>0</v>
      </c>
      <c r="X42" s="238">
        <f>'步驟1. 先填【114-1申請總表】第8列之B欄至CN欄'!X42</f>
        <v>0</v>
      </c>
      <c r="Y42" s="238">
        <f>'步驟1. 先填【114-1申請總表】第8列之B欄至CN欄'!Y42</f>
        <v>0</v>
      </c>
      <c r="Z42" s="238">
        <f>'步驟1. 先填【114-1申請總表】第8列之B欄至CN欄'!Z42</f>
        <v>0</v>
      </c>
      <c r="AA42" s="238">
        <f>'步驟1. 先填【114-1申請總表】第8列之B欄至CN欄'!AA42</f>
        <v>0</v>
      </c>
      <c r="AB42" s="238">
        <f>'步驟1. 先填【114-1申請總表】第8列之B欄至CN欄'!AB42</f>
        <v>0</v>
      </c>
      <c r="AC42" s="238">
        <f>'步驟1. 先填【114-1申請總表】第8列之B欄至CN欄'!AC42</f>
        <v>0</v>
      </c>
      <c r="AD42" s="238">
        <f>'步驟1. 先填【114-1申請總表】第8列之B欄至CN欄'!AD42</f>
        <v>0</v>
      </c>
      <c r="AE42" s="238">
        <f>'步驟1. 先填【114-1申請總表】第8列之B欄至CN欄'!AE42</f>
        <v>0</v>
      </c>
      <c r="AF42" s="238">
        <f>'步驟1. 先填【114-1申請總表】第8列之B欄至CN欄'!AF42</f>
        <v>0</v>
      </c>
      <c r="AG42" s="238">
        <f>'步驟1. 先填【114-1申請總表】第8列之B欄至CN欄'!AG42</f>
        <v>0</v>
      </c>
      <c r="AH42" s="238">
        <f>'步驟1. 先填【114-1申請總表】第8列之B欄至CN欄'!AH42</f>
        <v>0</v>
      </c>
      <c r="AI42" s="238">
        <f>'步驟1. 先填【114-1申請總表】第8列之B欄至CN欄'!AI42</f>
        <v>0</v>
      </c>
      <c r="AJ42" s="238">
        <f>'步驟1. 先填【114-1申請總表】第8列之B欄至CN欄'!AJ42</f>
        <v>0</v>
      </c>
      <c r="AK42" s="238">
        <f>'步驟1. 先填【114-1申請總表】第8列之B欄至CN欄'!AK42</f>
        <v>0</v>
      </c>
      <c r="AL42" s="238">
        <f>'步驟1. 先填【114-1申請總表】第8列之B欄至CN欄'!AL42</f>
        <v>0</v>
      </c>
      <c r="AM42" s="238">
        <f>'步驟1. 先填【114-1申請總表】第8列之B欄至CN欄'!AM42</f>
        <v>0</v>
      </c>
      <c r="AN42" s="238">
        <f>'步驟1. 先填【114-1申請總表】第8列之B欄至CN欄'!AN42</f>
        <v>0</v>
      </c>
      <c r="AO42" s="238">
        <f>'步驟1. 先填【114-1申請總表】第8列之B欄至CN欄'!AO42</f>
        <v>0</v>
      </c>
      <c r="AP42" s="238">
        <f>'步驟1. 先填【114-1申請總表】第8列之B欄至CN欄'!AP42</f>
        <v>0</v>
      </c>
      <c r="AQ42" s="238">
        <f>'步驟1. 先填【114-1申請總表】第8列之B欄至CN欄'!AQ42</f>
        <v>0</v>
      </c>
      <c r="AR42" s="238">
        <f>'步驟1. 先填【114-1申請總表】第8列之B欄至CN欄'!AR42</f>
        <v>0</v>
      </c>
      <c r="AS42" s="238">
        <f>'步驟1. 先填【114-1申請總表】第8列之B欄至CN欄'!AS42</f>
        <v>0</v>
      </c>
      <c r="AT42" s="238">
        <f>'步驟1. 先填【114-1申請總表】第8列之B欄至CN欄'!AT42</f>
        <v>0</v>
      </c>
      <c r="AU42" s="238">
        <f>'步驟1. 先填【114-1申請總表】第8列之B欄至CN欄'!AU42</f>
        <v>0</v>
      </c>
      <c r="AV42" s="238">
        <f>'步驟1. 先填【114-1申請總表】第8列之B欄至CN欄'!AV42</f>
        <v>0</v>
      </c>
      <c r="AW42" s="238">
        <f>'步驟1. 先填【114-1申請總表】第8列之B欄至CN欄'!AW42</f>
        <v>0</v>
      </c>
      <c r="AX42" s="238">
        <f>'步驟1. 先填【114-1申請總表】第8列之B欄至CN欄'!AX42</f>
        <v>0</v>
      </c>
      <c r="AY42" s="238">
        <f>'步驟1. 先填【114-1申請總表】第8列之B欄至CN欄'!AY42</f>
        <v>0</v>
      </c>
      <c r="AZ42" s="238">
        <f>'步驟1. 先填【114-1申請總表】第8列之B欄至CN欄'!AZ42</f>
        <v>0</v>
      </c>
      <c r="BA42" s="238">
        <f>'步驟1. 先填【114-1申請總表】第8列之B欄至CN欄'!BA42</f>
        <v>0</v>
      </c>
      <c r="BB42" s="238">
        <f>'步驟1. 先填【114-1申請總表】第8列之B欄至CN欄'!BB42</f>
        <v>0</v>
      </c>
      <c r="BC42" s="238">
        <f>'步驟1. 先填【114-1申請總表】第8列之B欄至CN欄'!BC42</f>
        <v>0</v>
      </c>
      <c r="BD42" s="238">
        <f>'步驟1. 先填【114-1申請總表】第8列之B欄至CN欄'!BD42</f>
        <v>0</v>
      </c>
      <c r="BE42" s="238">
        <f>'步驟1. 先填【114-1申請總表】第8列之B欄至CN欄'!BE42</f>
        <v>0</v>
      </c>
      <c r="BF42" s="238">
        <f>'步驟1. 先填【114-1申請總表】第8列之B欄至CN欄'!BF42</f>
        <v>0</v>
      </c>
      <c r="BG42" s="238">
        <f>'步驟1. 先填【114-1申請總表】第8列之B欄至CN欄'!BG42</f>
        <v>0</v>
      </c>
      <c r="BH42" s="238">
        <f>'步驟1. 先填【114-1申請總表】第8列之B欄至CN欄'!BH42</f>
        <v>0</v>
      </c>
      <c r="BI42" s="238">
        <f>'步驟1. 先填【114-1申請總表】第8列之B欄至CN欄'!BI42</f>
        <v>0</v>
      </c>
      <c r="BJ42" s="238">
        <f>'步驟1. 先填【114-1申請總表】第8列之B欄至CN欄'!BJ42</f>
        <v>0</v>
      </c>
      <c r="BK42" s="238">
        <f>'步驟1. 先填【114-1申請總表】第8列之B欄至CN欄'!BK42</f>
        <v>0</v>
      </c>
      <c r="BL42" s="238">
        <f>'步驟1. 先填【114-1申請總表】第8列之B欄至CN欄'!BL42</f>
        <v>0</v>
      </c>
      <c r="BM42" s="238">
        <f>'步驟1. 先填【114-1申請總表】第8列之B欄至CN欄'!BM42</f>
        <v>0</v>
      </c>
      <c r="BN42" s="238">
        <f>'步驟1. 先填【114-1申請總表】第8列之B欄至CN欄'!BN42</f>
        <v>0</v>
      </c>
      <c r="BO42" s="238">
        <f>'步驟1. 先填【114-1申請總表】第8列之B欄至CN欄'!BO42</f>
        <v>0</v>
      </c>
      <c r="BP42" s="238">
        <f>'步驟1. 先填【114-1申請總表】第8列之B欄至CN欄'!BP42</f>
        <v>0</v>
      </c>
      <c r="BQ42" s="238">
        <f>'步驟1. 先填【114-1申請總表】第8列之B欄至CN欄'!BQ42</f>
        <v>0</v>
      </c>
      <c r="BR42" s="238">
        <f>'步驟1. 先填【114-1申請總表】第8列之B欄至CN欄'!BR42</f>
        <v>0</v>
      </c>
      <c r="BS42" s="238">
        <f>'步驟1. 先填【114-1申請總表】第8列之B欄至CN欄'!BS42</f>
        <v>0</v>
      </c>
      <c r="BT42" s="238">
        <f>'步驟1. 先填【114-1申請總表】第8列之B欄至CN欄'!BT42</f>
        <v>0</v>
      </c>
      <c r="BU42" s="238">
        <f>'步驟1. 先填【114-1申請總表】第8列之B欄至CN欄'!BU42</f>
        <v>0</v>
      </c>
      <c r="BV42" s="238">
        <f>'步驟1. 先填【114-1申請總表】第8列之B欄至CN欄'!BV42</f>
        <v>0</v>
      </c>
      <c r="BW42" s="238" t="str">
        <f>'步驟1. 先填【114-1申請總表】第8列之B欄至CN欄'!BW42</f>
        <v xml:space="preserve">學科:
</v>
      </c>
      <c r="BX42" s="238" t="str">
        <f>'步驟1. 先填【114-1申請總表】第8列之B欄至CN欄'!BX42</f>
        <v xml:space="preserve">題型:
</v>
      </c>
      <c r="BY42" s="238">
        <f>'步驟1. 先填【114-1申請總表】第8列之B欄至CN欄'!BY42</f>
        <v>0</v>
      </c>
      <c r="BZ42" s="238" t="str">
        <f>'步驟1. 先填【114-1申請總表】第8列之B欄至CN欄'!BZ42</f>
        <v xml:space="preserve">學科:
</v>
      </c>
      <c r="CA42" s="238" t="str">
        <f>'步驟1. 先填【114-1申請總表】第8列之B欄至CN欄'!CA42</f>
        <v xml:space="preserve">題型:
</v>
      </c>
      <c r="CB42" s="238">
        <f>'步驟1. 先填【114-1申請總表】第8列之B欄至CN欄'!CB42</f>
        <v>0</v>
      </c>
      <c r="CC42" s="238" t="str">
        <f>'步驟1. 先填【114-1申請總表】第8列之B欄至CN欄'!CC42</f>
        <v>有無參加:</v>
      </c>
      <c r="CD42" s="238" t="str">
        <f>'步驟1. 先填【114-1申請總表】第8列之B欄至CN欄'!CD42</f>
        <v xml:space="preserve">社團或活動:
</v>
      </c>
      <c r="CE42" s="238">
        <f>'步驟1. 先填【114-1申請總表】第8列之B欄至CN欄'!CE42</f>
        <v>0</v>
      </c>
      <c r="CF42" s="238">
        <f>'步驟1. 先填【114-1申請總表】第8列之B欄至CN欄'!CF42</f>
        <v>0</v>
      </c>
      <c r="CG42" s="238">
        <f>'步驟1. 先填【114-1申請總表】第8列之B欄至CN欄'!CG42</f>
        <v>0</v>
      </c>
      <c r="CH42" s="238" t="str">
        <f>'步驟1. 先填【114-1申請總表】第8列之B欄至CN欄'!CH42</f>
        <v xml:space="preserve">無達到學習目標之原因:
</v>
      </c>
      <c r="CI42" s="238" t="str">
        <f>'步驟1. 先填【114-1申請總表】第8列之B欄至CN欄'!CI42</f>
        <v xml:space="preserve">改善方法:
</v>
      </c>
      <c r="CJ42" s="238" t="str">
        <f>'步驟1. 先填【114-1申請總表】第8列之B欄至CN欄'!CJ42</f>
        <v xml:space="preserve">最喜歡的課後休閒活動:
</v>
      </c>
      <c r="CK42" s="238" t="str">
        <f>'步驟1. 先填【114-1申請總表】第8列之B欄至CN欄'!CK42</f>
        <v xml:space="preserve">收穫:
</v>
      </c>
      <c r="CL42" s="238">
        <f>'步驟1. 先填【114-1申請總表】第8列之B欄至CN欄'!CL42</f>
        <v>0</v>
      </c>
      <c r="CM42" s="238">
        <f>'步驟1. 先填【114-1申請總表】第8列之B欄至CN欄'!CM42</f>
        <v>0</v>
      </c>
      <c r="CN42" s="238">
        <f>'步驟1. 先填【114-1申請總表】第8列之B欄至CN欄'!CN42</f>
        <v>0</v>
      </c>
      <c r="CO42" s="244">
        <f>'步驟1. 先填【114-1申請總表】第8列之B欄至CN欄'!CO42</f>
        <v>0</v>
      </c>
      <c r="CP42" s="244" t="str">
        <f>'步驟1. 先填【114-1申請總表】第8列之B欄至CN欄'!CP42</f>
        <v>7000021</v>
      </c>
      <c r="CQ42" s="244" t="str">
        <f>'步驟1. 先填【114-1申請總表】第8列之B欄至CN欄'!CQ42</f>
        <v/>
      </c>
      <c r="CR42" s="244" t="str">
        <f>'步驟1. 先填【114-1申請總表】第8列之B欄至CN欄'!CR42</f>
        <v/>
      </c>
      <c r="CS42" s="244">
        <f>'步驟1. 先填【114-1申請總表】第8列之B欄至CN欄'!CS42</f>
        <v>0</v>
      </c>
      <c r="CT42" s="244" t="str">
        <f>'步驟1. 先填【114-1申請總表】第8列之B欄至CN欄'!CT42</f>
        <v/>
      </c>
      <c r="CU42" s="244" t="str">
        <f>'步驟1. 先填【114-1申請總表】第8列之B欄至CN欄'!CU42</f>
        <v/>
      </c>
      <c r="CV42" s="244" t="str">
        <f>'步驟1. 先填【114-1申請總表】第8列之B欄至CN欄'!CV42</f>
        <v/>
      </c>
      <c r="CW42" s="244" t="str">
        <f>'步驟1. 先填【114-1申請總表】第8列之B欄至CN欄'!CW42</f>
        <v/>
      </c>
      <c r="CX42" s="244" t="str">
        <f>'步驟1. 先填【114-1申請總表】第8列之B欄至CN欄'!CX42</f>
        <v/>
      </c>
      <c r="CY42" s="244" t="str">
        <f>'步驟1. 先填【114-1申請總表】第8列之B欄至CN欄'!CY42</f>
        <v/>
      </c>
      <c r="CZ42" s="244" t="str">
        <f>'步驟1. 先填【114-1申請總表】第8列之B欄至CN欄'!CZ42</f>
        <v/>
      </c>
      <c r="DA42" s="244">
        <f>'步驟1. 先填【114-1申請總表】第8列之B欄至CN欄'!DA42</f>
        <v>0</v>
      </c>
      <c r="DB42" s="244">
        <f>'步驟1. 先填【114-1申請總表】第8列之B欄至CN欄'!DB42</f>
        <v>0</v>
      </c>
      <c r="DC42" s="244">
        <f>'步驟1. 先填【114-1申請總表】第8列之B欄至CN欄'!DC42</f>
        <v>0</v>
      </c>
      <c r="DD42" s="244">
        <f>'步驟1. 先填【114-1申請總表】第8列之B欄至CN欄'!DD42</f>
        <v>0</v>
      </c>
      <c r="DE42" s="244">
        <f>'步驟1. 先填【114-1申請總表】第8列之B欄至CN欄'!DE42</f>
        <v>0</v>
      </c>
      <c r="DF42" s="244">
        <f>'步驟1. 先填【114-1申請總表】第8列之B欄至CN欄'!DF42</f>
        <v>1</v>
      </c>
      <c r="DG42" s="244">
        <f>'步驟1. 先填【114-1申請總表】第8列之B欄至CN欄'!DG42</f>
        <v>0</v>
      </c>
      <c r="DH42" s="244">
        <f>'步驟1. 先填【114-1申請總表】第8列之B欄至CN欄'!DH42</f>
        <v>0</v>
      </c>
      <c r="DI42" s="244">
        <f>'步驟1. 先填【114-1申請總表】第8列之B欄至CN欄'!DI42</f>
        <v>0</v>
      </c>
      <c r="DJ42" s="244">
        <f>'步驟1. 先填【114-1申請總表】第8列之B欄至CN欄'!DJ42</f>
        <v>0</v>
      </c>
      <c r="DK42" s="244">
        <f>'步驟1. 先填【114-1申請總表】第8列之B欄至CN欄'!DK42</f>
        <v>0</v>
      </c>
      <c r="DL42" s="244">
        <f>'步驟1. 先填【114-1申請總表】第8列之B欄至CN欄'!DL42</f>
        <v>0</v>
      </c>
      <c r="DM42" s="244">
        <f>'步驟1. 先填【114-1申請總表】第8列之B欄至CN欄'!DM42</f>
        <v>0</v>
      </c>
      <c r="DN42" s="244">
        <f>'步驟1. 先填【114-1申請總表】第8列之B欄至CN欄'!DN42</f>
        <v>0</v>
      </c>
      <c r="DO42" s="267" t="str">
        <f t="shared" si="0"/>
        <v>身份別輸入錯誤</v>
      </c>
      <c r="DP42" s="267" t="str">
        <f t="shared" si="1"/>
        <v>身份別輸入錯誤</v>
      </c>
      <c r="DQ42" s="267" t="str">
        <f t="shared" si="2"/>
        <v>身份別輸入錯誤</v>
      </c>
      <c r="DR42" s="268">
        <v>0</v>
      </c>
      <c r="DS42" s="268"/>
      <c r="DT42" s="268"/>
      <c r="DU42" s="268"/>
      <c r="DV42" s="268"/>
      <c r="DW42" s="268"/>
      <c r="DX42" s="268"/>
      <c r="DY42" s="268"/>
      <c r="DZ42" s="268"/>
      <c r="EA42" s="268"/>
      <c r="EB42" s="268">
        <f t="shared" si="22"/>
        <v>0</v>
      </c>
      <c r="EC42" s="268"/>
      <c r="ED42" s="268"/>
      <c r="EE42" s="268"/>
      <c r="EF42" s="268"/>
      <c r="EG42" s="268"/>
      <c r="EH42" s="268"/>
      <c r="EI42" s="268"/>
      <c r="EJ42" s="268"/>
      <c r="EK42" s="268"/>
      <c r="EL42" s="268"/>
      <c r="EM42" s="268"/>
      <c r="EN42" s="268"/>
      <c r="EO42" s="268"/>
      <c r="EP42" s="268"/>
      <c r="EQ42" s="268"/>
      <c r="ER42" s="268"/>
      <c r="ES42" s="268"/>
      <c r="ET42" s="268"/>
      <c r="EU42" s="259"/>
      <c r="EV42" s="259"/>
      <c r="EW42" s="259"/>
      <c r="EX42" s="258" t="str">
        <f t="shared" si="3"/>
        <v>已提交</v>
      </c>
      <c r="EY42" s="258" t="str">
        <f t="shared" si="4"/>
        <v>已提交</v>
      </c>
      <c r="EZ42" s="258" t="str">
        <f t="shared" si="5"/>
        <v>已提交</v>
      </c>
      <c r="FA42" s="259" t="str">
        <f t="shared" si="6"/>
        <v>已提交</v>
      </c>
      <c r="FB42" s="259" t="str">
        <f t="shared" si="7"/>
        <v>已提交</v>
      </c>
      <c r="FC42" s="259" t="str">
        <f t="shared" si="8"/>
        <v>已提交</v>
      </c>
      <c r="FD42" s="259" t="str">
        <f t="shared" si="9"/>
        <v>已提交</v>
      </c>
      <c r="FE42" s="259" t="str">
        <f t="shared" si="10"/>
        <v>已提交</v>
      </c>
      <c r="FF42" s="259" t="str">
        <f t="shared" si="11"/>
        <v>已提交</v>
      </c>
      <c r="FG42" s="259" t="str">
        <f t="shared" si="12"/>
        <v>已提交</v>
      </c>
      <c r="FH42" s="259" t="str">
        <f t="shared" si="13"/>
        <v>已提交</v>
      </c>
      <c r="FI42" s="258" t="str">
        <f t="shared" si="14"/>
        <v>已提交</v>
      </c>
      <c r="FJ42" s="260" t="str">
        <f t="shared" si="15"/>
        <v>已提交</v>
      </c>
      <c r="FK42" s="259" t="str">
        <f t="shared" si="16"/>
        <v>已提交</v>
      </c>
      <c r="FL42" s="259" t="str">
        <f t="shared" si="17"/>
        <v>已提交</v>
      </c>
      <c r="FM42" s="259" t="str">
        <f t="shared" si="18"/>
        <v>已提交</v>
      </c>
      <c r="FN42" s="259"/>
      <c r="FO42" s="259"/>
      <c r="FP42" s="259"/>
      <c r="FQ42" s="259"/>
      <c r="FR42" s="259"/>
      <c r="FS42" s="259"/>
      <c r="FT42" s="259"/>
      <c r="FU42" s="259"/>
      <c r="FV42" s="259" t="str">
        <f t="shared" si="19"/>
        <v/>
      </c>
      <c r="FW42" s="259" t="str">
        <f t="shared" si="20"/>
        <v/>
      </c>
      <c r="FX42" s="259" t="str">
        <f t="shared" si="21"/>
        <v/>
      </c>
      <c r="FY42" s="259"/>
      <c r="FZ42" s="259"/>
      <c r="GA42" s="259"/>
      <c r="GB42" s="259"/>
      <c r="GC42" s="259"/>
      <c r="GD42" s="259"/>
      <c r="GE42" s="259"/>
      <c r="GF42" s="259"/>
      <c r="GG42" s="259"/>
      <c r="GH42" s="259"/>
      <c r="GI42" s="259"/>
      <c r="GJ42" s="259"/>
      <c r="GK42" s="259"/>
      <c r="GL42" s="259"/>
      <c r="GM42" s="259"/>
      <c r="GN42" s="259"/>
      <c r="GO42" s="259" t="s">
        <v>263</v>
      </c>
      <c r="GP42" s="259"/>
      <c r="GQ42" s="259"/>
      <c r="GR42" s="259"/>
      <c r="GS42" s="259"/>
    </row>
    <row r="43" spans="1:201" s="271" customFormat="1" ht="79.5" customHeight="1">
      <c r="A43" s="287" t="str">
        <f t="shared" si="23"/>
        <v>114學年度第二學期</v>
      </c>
      <c r="B43" s="238">
        <f>'步驟1. 先填【114-1申請總表】第8列之B欄至CN欄'!B43</f>
        <v>0</v>
      </c>
      <c r="C43" s="238">
        <f>'步驟1. 先填【114-1申請總表】第8列之B欄至CN欄'!C43</f>
        <v>0</v>
      </c>
      <c r="D43" s="238" t="str">
        <f>'步驟1. 先填【114-1申請總表】第8列之B欄至CN欄'!D43</f>
        <v>36</v>
      </c>
      <c r="E43" s="238">
        <f>'步驟1. 先填【114-1申請總表】第8列之B欄至CN欄'!E43</f>
        <v>0</v>
      </c>
      <c r="F43" s="238">
        <f>'步驟1. 先填【114-1申請總表】第8列之B欄至CN欄'!F43</f>
        <v>0</v>
      </c>
      <c r="G43" s="238">
        <f>'步驟1. 先填【114-1申請總表】第8列之B欄至CN欄'!G43</f>
        <v>0</v>
      </c>
      <c r="H43" s="238">
        <f>'步驟1. 先填【114-1申請總表】第8列之B欄至CN欄'!H43</f>
        <v>0</v>
      </c>
      <c r="I43" s="238">
        <f>'步驟1. 先填【114-1申請總表】第8列之B欄至CN欄'!I43</f>
        <v>0</v>
      </c>
      <c r="J43" s="238">
        <f>'步驟1. 先填【114-1申請總表】第8列之B欄至CN欄'!J43</f>
        <v>0</v>
      </c>
      <c r="K43" s="238">
        <f>'步驟1. 先填【114-1申請總表】第8列之B欄至CN欄'!K43</f>
        <v>0</v>
      </c>
      <c r="L43" s="238">
        <f>'步驟1. 先填【114-1申請總表】第8列之B欄至CN欄'!L43</f>
        <v>0</v>
      </c>
      <c r="M43" s="238">
        <f>'步驟1. 先填【114-1申請總表】第8列之B欄至CN欄'!M43</f>
        <v>0</v>
      </c>
      <c r="N43" s="238">
        <f>'步驟1. 先填【114-1申請總表】第8列之B欄至CN欄'!N43</f>
        <v>0</v>
      </c>
      <c r="O43" s="238" t="str">
        <f>'步驟1. 先填【114-1申請總表】第8列之B欄至CN欄'!O43</f>
        <v>XX縣XX鄉XX村XX鄰XX路XX號XX樓</v>
      </c>
      <c r="P43" s="238" t="str">
        <f>'步驟1. 先填【114-1申請總表】第8列之B欄至CN欄'!P43</f>
        <v>1.助學獎學金</v>
      </c>
      <c r="Q43" s="238">
        <f>'步驟1. 先填【114-1申請總表】第8列之B欄至CN欄'!Q43</f>
        <v>0</v>
      </c>
      <c r="R43" s="238">
        <f>'步驟1. 先填【114-1申請總表】第8列之B欄至CN欄'!R43</f>
        <v>0</v>
      </c>
      <c r="S43" s="238">
        <f>'步驟1. 先填【114-1申請總表】第8列之B欄至CN欄'!S43</f>
        <v>0</v>
      </c>
      <c r="T43" s="238">
        <f>'步驟1. 先填【114-1申請總表】第8列之B欄至CN欄'!T43</f>
        <v>0</v>
      </c>
      <c r="U43" s="238">
        <f>'步驟1. 先填【114-1申請總表】第8列之B欄至CN欄'!U43</f>
        <v>0</v>
      </c>
      <c r="V43" s="238">
        <f>'步驟1. 先填【114-1申請總表】第8列之B欄至CN欄'!V43</f>
        <v>0</v>
      </c>
      <c r="W43" s="238">
        <f>'步驟1. 先填【114-1申請總表】第8列之B欄至CN欄'!W43</f>
        <v>0</v>
      </c>
      <c r="X43" s="238">
        <f>'步驟1. 先填【114-1申請總表】第8列之B欄至CN欄'!X43</f>
        <v>0</v>
      </c>
      <c r="Y43" s="238">
        <f>'步驟1. 先填【114-1申請總表】第8列之B欄至CN欄'!Y43</f>
        <v>0</v>
      </c>
      <c r="Z43" s="238">
        <f>'步驟1. 先填【114-1申請總表】第8列之B欄至CN欄'!Z43</f>
        <v>0</v>
      </c>
      <c r="AA43" s="238">
        <f>'步驟1. 先填【114-1申請總表】第8列之B欄至CN欄'!AA43</f>
        <v>0</v>
      </c>
      <c r="AB43" s="238">
        <f>'步驟1. 先填【114-1申請總表】第8列之B欄至CN欄'!AB43</f>
        <v>0</v>
      </c>
      <c r="AC43" s="238">
        <f>'步驟1. 先填【114-1申請總表】第8列之B欄至CN欄'!AC43</f>
        <v>0</v>
      </c>
      <c r="AD43" s="238">
        <f>'步驟1. 先填【114-1申請總表】第8列之B欄至CN欄'!AD43</f>
        <v>0</v>
      </c>
      <c r="AE43" s="238">
        <f>'步驟1. 先填【114-1申請總表】第8列之B欄至CN欄'!AE43</f>
        <v>0</v>
      </c>
      <c r="AF43" s="238">
        <f>'步驟1. 先填【114-1申請總表】第8列之B欄至CN欄'!AF43</f>
        <v>0</v>
      </c>
      <c r="AG43" s="238">
        <f>'步驟1. 先填【114-1申請總表】第8列之B欄至CN欄'!AG43</f>
        <v>0</v>
      </c>
      <c r="AH43" s="238">
        <f>'步驟1. 先填【114-1申請總表】第8列之B欄至CN欄'!AH43</f>
        <v>0</v>
      </c>
      <c r="AI43" s="238">
        <f>'步驟1. 先填【114-1申請總表】第8列之B欄至CN欄'!AI43</f>
        <v>0</v>
      </c>
      <c r="AJ43" s="238">
        <f>'步驟1. 先填【114-1申請總表】第8列之B欄至CN欄'!AJ43</f>
        <v>0</v>
      </c>
      <c r="AK43" s="238">
        <f>'步驟1. 先填【114-1申請總表】第8列之B欄至CN欄'!AK43</f>
        <v>0</v>
      </c>
      <c r="AL43" s="238">
        <f>'步驟1. 先填【114-1申請總表】第8列之B欄至CN欄'!AL43</f>
        <v>0</v>
      </c>
      <c r="AM43" s="238">
        <f>'步驟1. 先填【114-1申請總表】第8列之B欄至CN欄'!AM43</f>
        <v>0</v>
      </c>
      <c r="AN43" s="238">
        <f>'步驟1. 先填【114-1申請總表】第8列之B欄至CN欄'!AN43</f>
        <v>0</v>
      </c>
      <c r="AO43" s="238">
        <f>'步驟1. 先填【114-1申請總表】第8列之B欄至CN欄'!AO43</f>
        <v>0</v>
      </c>
      <c r="AP43" s="238">
        <f>'步驟1. 先填【114-1申請總表】第8列之B欄至CN欄'!AP43</f>
        <v>0</v>
      </c>
      <c r="AQ43" s="238">
        <f>'步驟1. 先填【114-1申請總表】第8列之B欄至CN欄'!AQ43</f>
        <v>0</v>
      </c>
      <c r="AR43" s="238">
        <f>'步驟1. 先填【114-1申請總表】第8列之B欄至CN欄'!AR43</f>
        <v>0</v>
      </c>
      <c r="AS43" s="238">
        <f>'步驟1. 先填【114-1申請總表】第8列之B欄至CN欄'!AS43</f>
        <v>0</v>
      </c>
      <c r="AT43" s="238">
        <f>'步驟1. 先填【114-1申請總表】第8列之B欄至CN欄'!AT43</f>
        <v>0</v>
      </c>
      <c r="AU43" s="238">
        <f>'步驟1. 先填【114-1申請總表】第8列之B欄至CN欄'!AU43</f>
        <v>0</v>
      </c>
      <c r="AV43" s="238">
        <f>'步驟1. 先填【114-1申請總表】第8列之B欄至CN欄'!AV43</f>
        <v>0</v>
      </c>
      <c r="AW43" s="238">
        <f>'步驟1. 先填【114-1申請總表】第8列之B欄至CN欄'!AW43</f>
        <v>0</v>
      </c>
      <c r="AX43" s="238">
        <f>'步驟1. 先填【114-1申請總表】第8列之B欄至CN欄'!AX43</f>
        <v>0</v>
      </c>
      <c r="AY43" s="238">
        <f>'步驟1. 先填【114-1申請總表】第8列之B欄至CN欄'!AY43</f>
        <v>0</v>
      </c>
      <c r="AZ43" s="238">
        <f>'步驟1. 先填【114-1申請總表】第8列之B欄至CN欄'!AZ43</f>
        <v>0</v>
      </c>
      <c r="BA43" s="238">
        <f>'步驟1. 先填【114-1申請總表】第8列之B欄至CN欄'!BA43</f>
        <v>0</v>
      </c>
      <c r="BB43" s="238">
        <f>'步驟1. 先填【114-1申請總表】第8列之B欄至CN欄'!BB43</f>
        <v>0</v>
      </c>
      <c r="BC43" s="238">
        <f>'步驟1. 先填【114-1申請總表】第8列之B欄至CN欄'!BC43</f>
        <v>0</v>
      </c>
      <c r="BD43" s="238">
        <f>'步驟1. 先填【114-1申請總表】第8列之B欄至CN欄'!BD43</f>
        <v>0</v>
      </c>
      <c r="BE43" s="238">
        <f>'步驟1. 先填【114-1申請總表】第8列之B欄至CN欄'!BE43</f>
        <v>0</v>
      </c>
      <c r="BF43" s="238">
        <f>'步驟1. 先填【114-1申請總表】第8列之B欄至CN欄'!BF43</f>
        <v>0</v>
      </c>
      <c r="BG43" s="238">
        <f>'步驟1. 先填【114-1申請總表】第8列之B欄至CN欄'!BG43</f>
        <v>0</v>
      </c>
      <c r="BH43" s="238">
        <f>'步驟1. 先填【114-1申請總表】第8列之B欄至CN欄'!BH43</f>
        <v>0</v>
      </c>
      <c r="BI43" s="238">
        <f>'步驟1. 先填【114-1申請總表】第8列之B欄至CN欄'!BI43</f>
        <v>0</v>
      </c>
      <c r="BJ43" s="238">
        <f>'步驟1. 先填【114-1申請總表】第8列之B欄至CN欄'!BJ43</f>
        <v>0</v>
      </c>
      <c r="BK43" s="238">
        <f>'步驟1. 先填【114-1申請總表】第8列之B欄至CN欄'!BK43</f>
        <v>0</v>
      </c>
      <c r="BL43" s="238">
        <f>'步驟1. 先填【114-1申請總表】第8列之B欄至CN欄'!BL43</f>
        <v>0</v>
      </c>
      <c r="BM43" s="238">
        <f>'步驟1. 先填【114-1申請總表】第8列之B欄至CN欄'!BM43</f>
        <v>0</v>
      </c>
      <c r="BN43" s="238">
        <f>'步驟1. 先填【114-1申請總表】第8列之B欄至CN欄'!BN43</f>
        <v>0</v>
      </c>
      <c r="BO43" s="238">
        <f>'步驟1. 先填【114-1申請總表】第8列之B欄至CN欄'!BO43</f>
        <v>0</v>
      </c>
      <c r="BP43" s="238">
        <f>'步驟1. 先填【114-1申請總表】第8列之B欄至CN欄'!BP43</f>
        <v>0</v>
      </c>
      <c r="BQ43" s="238">
        <f>'步驟1. 先填【114-1申請總表】第8列之B欄至CN欄'!BQ43</f>
        <v>0</v>
      </c>
      <c r="BR43" s="238">
        <f>'步驟1. 先填【114-1申請總表】第8列之B欄至CN欄'!BR43</f>
        <v>0</v>
      </c>
      <c r="BS43" s="238">
        <f>'步驟1. 先填【114-1申請總表】第8列之B欄至CN欄'!BS43</f>
        <v>0</v>
      </c>
      <c r="BT43" s="238">
        <f>'步驟1. 先填【114-1申請總表】第8列之B欄至CN欄'!BT43</f>
        <v>0</v>
      </c>
      <c r="BU43" s="238">
        <f>'步驟1. 先填【114-1申請總表】第8列之B欄至CN欄'!BU43</f>
        <v>0</v>
      </c>
      <c r="BV43" s="238">
        <f>'步驟1. 先填【114-1申請總表】第8列之B欄至CN欄'!BV43</f>
        <v>0</v>
      </c>
      <c r="BW43" s="238" t="str">
        <f>'步驟1. 先填【114-1申請總表】第8列之B欄至CN欄'!BW43</f>
        <v xml:space="preserve">學科:
</v>
      </c>
      <c r="BX43" s="238" t="str">
        <f>'步驟1. 先填【114-1申請總表】第8列之B欄至CN欄'!BX43</f>
        <v xml:space="preserve">題型:
</v>
      </c>
      <c r="BY43" s="238">
        <f>'步驟1. 先填【114-1申請總表】第8列之B欄至CN欄'!BY43</f>
        <v>0</v>
      </c>
      <c r="BZ43" s="238" t="str">
        <f>'步驟1. 先填【114-1申請總表】第8列之B欄至CN欄'!BZ43</f>
        <v xml:space="preserve">學科:
</v>
      </c>
      <c r="CA43" s="238" t="str">
        <f>'步驟1. 先填【114-1申請總表】第8列之B欄至CN欄'!CA43</f>
        <v xml:space="preserve">題型:
</v>
      </c>
      <c r="CB43" s="238">
        <f>'步驟1. 先填【114-1申請總表】第8列之B欄至CN欄'!CB43</f>
        <v>0</v>
      </c>
      <c r="CC43" s="238" t="str">
        <f>'步驟1. 先填【114-1申請總表】第8列之B欄至CN欄'!CC43</f>
        <v>有無參加:</v>
      </c>
      <c r="CD43" s="238" t="str">
        <f>'步驟1. 先填【114-1申請總表】第8列之B欄至CN欄'!CD43</f>
        <v xml:space="preserve">社團或活動:
</v>
      </c>
      <c r="CE43" s="238">
        <f>'步驟1. 先填【114-1申請總表】第8列之B欄至CN欄'!CE43</f>
        <v>0</v>
      </c>
      <c r="CF43" s="238">
        <f>'步驟1. 先填【114-1申請總表】第8列之B欄至CN欄'!CF43</f>
        <v>0</v>
      </c>
      <c r="CG43" s="238">
        <f>'步驟1. 先填【114-1申請總表】第8列之B欄至CN欄'!CG43</f>
        <v>0</v>
      </c>
      <c r="CH43" s="238" t="str">
        <f>'步驟1. 先填【114-1申請總表】第8列之B欄至CN欄'!CH43</f>
        <v xml:space="preserve">無達到學習目標之原因:
</v>
      </c>
      <c r="CI43" s="238" t="str">
        <f>'步驟1. 先填【114-1申請總表】第8列之B欄至CN欄'!CI43</f>
        <v xml:space="preserve">改善方法:
</v>
      </c>
      <c r="CJ43" s="238" t="str">
        <f>'步驟1. 先填【114-1申請總表】第8列之B欄至CN欄'!CJ43</f>
        <v xml:space="preserve">最喜歡的課後休閒活動:
</v>
      </c>
      <c r="CK43" s="238" t="str">
        <f>'步驟1. 先填【114-1申請總表】第8列之B欄至CN欄'!CK43</f>
        <v xml:space="preserve">收穫:
</v>
      </c>
      <c r="CL43" s="238">
        <f>'步驟1. 先填【114-1申請總表】第8列之B欄至CN欄'!CL43</f>
        <v>0</v>
      </c>
      <c r="CM43" s="238">
        <f>'步驟1. 先填【114-1申請總表】第8列之B欄至CN欄'!CM43</f>
        <v>0</v>
      </c>
      <c r="CN43" s="238">
        <f>'步驟1. 先填【114-1申請總表】第8列之B欄至CN欄'!CN43</f>
        <v>0</v>
      </c>
      <c r="CO43" s="244">
        <f>'步驟1. 先填【114-1申請總表】第8列之B欄至CN欄'!CO43</f>
        <v>0</v>
      </c>
      <c r="CP43" s="244" t="str">
        <f>'步驟1. 先填【114-1申請總表】第8列之B欄至CN欄'!CP43</f>
        <v>7000021</v>
      </c>
      <c r="CQ43" s="244" t="str">
        <f>'步驟1. 先填【114-1申請總表】第8列之B欄至CN欄'!CQ43</f>
        <v/>
      </c>
      <c r="CR43" s="244" t="str">
        <f>'步驟1. 先填【114-1申請總表】第8列之B欄至CN欄'!CR43</f>
        <v/>
      </c>
      <c r="CS43" s="244">
        <f>'步驟1. 先填【114-1申請總表】第8列之B欄至CN欄'!CS43</f>
        <v>0</v>
      </c>
      <c r="CT43" s="244" t="str">
        <f>'步驟1. 先填【114-1申請總表】第8列之B欄至CN欄'!CT43</f>
        <v/>
      </c>
      <c r="CU43" s="244" t="str">
        <f>'步驟1. 先填【114-1申請總表】第8列之B欄至CN欄'!CU43</f>
        <v/>
      </c>
      <c r="CV43" s="244" t="str">
        <f>'步驟1. 先填【114-1申請總表】第8列之B欄至CN欄'!CV43</f>
        <v/>
      </c>
      <c r="CW43" s="244" t="str">
        <f>'步驟1. 先填【114-1申請總表】第8列之B欄至CN欄'!CW43</f>
        <v/>
      </c>
      <c r="CX43" s="244" t="str">
        <f>'步驟1. 先填【114-1申請總表】第8列之B欄至CN欄'!CX43</f>
        <v/>
      </c>
      <c r="CY43" s="244" t="str">
        <f>'步驟1. 先填【114-1申請總表】第8列之B欄至CN欄'!CY43</f>
        <v/>
      </c>
      <c r="CZ43" s="244" t="str">
        <f>'步驟1. 先填【114-1申請總表】第8列之B欄至CN欄'!CZ43</f>
        <v/>
      </c>
      <c r="DA43" s="244">
        <f>'步驟1. 先填【114-1申請總表】第8列之B欄至CN欄'!DA43</f>
        <v>0</v>
      </c>
      <c r="DB43" s="244">
        <f>'步驟1. 先填【114-1申請總表】第8列之B欄至CN欄'!DB43</f>
        <v>0</v>
      </c>
      <c r="DC43" s="244">
        <f>'步驟1. 先填【114-1申請總表】第8列之B欄至CN欄'!DC43</f>
        <v>0</v>
      </c>
      <c r="DD43" s="244">
        <f>'步驟1. 先填【114-1申請總表】第8列之B欄至CN欄'!DD43</f>
        <v>0</v>
      </c>
      <c r="DE43" s="244">
        <f>'步驟1. 先填【114-1申請總表】第8列之B欄至CN欄'!DE43</f>
        <v>0</v>
      </c>
      <c r="DF43" s="244">
        <f>'步驟1. 先填【114-1申請總表】第8列之B欄至CN欄'!DF43</f>
        <v>1</v>
      </c>
      <c r="DG43" s="244">
        <f>'步驟1. 先填【114-1申請總表】第8列之B欄至CN欄'!DG43</f>
        <v>0</v>
      </c>
      <c r="DH43" s="244">
        <f>'步驟1. 先填【114-1申請總表】第8列之B欄至CN欄'!DH43</f>
        <v>0</v>
      </c>
      <c r="DI43" s="244">
        <f>'步驟1. 先填【114-1申請總表】第8列之B欄至CN欄'!DI43</f>
        <v>0</v>
      </c>
      <c r="DJ43" s="244">
        <f>'步驟1. 先填【114-1申請總表】第8列之B欄至CN欄'!DJ43</f>
        <v>0</v>
      </c>
      <c r="DK43" s="244">
        <f>'步驟1. 先填【114-1申請總表】第8列之B欄至CN欄'!DK43</f>
        <v>0</v>
      </c>
      <c r="DL43" s="244">
        <f>'步驟1. 先填【114-1申請總表】第8列之B欄至CN欄'!DL43</f>
        <v>0</v>
      </c>
      <c r="DM43" s="244">
        <f>'步驟1. 先填【114-1申請總表】第8列之B欄至CN欄'!DM43</f>
        <v>0</v>
      </c>
      <c r="DN43" s="244">
        <f>'步驟1. 先填【114-1申請總表】第8列之B欄至CN欄'!DN43</f>
        <v>0</v>
      </c>
      <c r="DO43" s="267" t="str">
        <f t="shared" si="0"/>
        <v>身份別輸入錯誤</v>
      </c>
      <c r="DP43" s="267" t="str">
        <f t="shared" si="1"/>
        <v>身份別輸入錯誤</v>
      </c>
      <c r="DQ43" s="267" t="str">
        <f t="shared" si="2"/>
        <v>身份別輸入錯誤</v>
      </c>
      <c r="DR43" s="268">
        <v>0</v>
      </c>
      <c r="DS43" s="268"/>
      <c r="DT43" s="268"/>
      <c r="DU43" s="268"/>
      <c r="DV43" s="268"/>
      <c r="DW43" s="268"/>
      <c r="DX43" s="268"/>
      <c r="DY43" s="268"/>
      <c r="DZ43" s="268"/>
      <c r="EA43" s="268"/>
      <c r="EB43" s="268">
        <f t="shared" si="22"/>
        <v>0</v>
      </c>
      <c r="EC43" s="268"/>
      <c r="ED43" s="268"/>
      <c r="EE43" s="268"/>
      <c r="EF43" s="268"/>
      <c r="EG43" s="268"/>
      <c r="EH43" s="268"/>
      <c r="EI43" s="268"/>
      <c r="EJ43" s="268"/>
      <c r="EK43" s="268"/>
      <c r="EL43" s="268"/>
      <c r="EM43" s="268"/>
      <c r="EN43" s="268"/>
      <c r="EO43" s="268"/>
      <c r="EP43" s="268"/>
      <c r="EQ43" s="268"/>
      <c r="ER43" s="268"/>
      <c r="ES43" s="268"/>
      <c r="ET43" s="268"/>
      <c r="EU43" s="259"/>
      <c r="EV43" s="259"/>
      <c r="EW43" s="259"/>
      <c r="EX43" s="258" t="str">
        <f t="shared" si="3"/>
        <v>已提交</v>
      </c>
      <c r="EY43" s="258" t="str">
        <f t="shared" si="4"/>
        <v>已提交</v>
      </c>
      <c r="EZ43" s="258" t="str">
        <f t="shared" si="5"/>
        <v>已提交</v>
      </c>
      <c r="FA43" s="259" t="str">
        <f t="shared" si="6"/>
        <v>已提交</v>
      </c>
      <c r="FB43" s="259" t="str">
        <f t="shared" si="7"/>
        <v>已提交</v>
      </c>
      <c r="FC43" s="259" t="str">
        <f t="shared" si="8"/>
        <v>已提交</v>
      </c>
      <c r="FD43" s="259" t="str">
        <f t="shared" si="9"/>
        <v>已提交</v>
      </c>
      <c r="FE43" s="259" t="str">
        <f t="shared" si="10"/>
        <v>已提交</v>
      </c>
      <c r="FF43" s="259" t="str">
        <f t="shared" si="11"/>
        <v>已提交</v>
      </c>
      <c r="FG43" s="259" t="str">
        <f t="shared" si="12"/>
        <v>已提交</v>
      </c>
      <c r="FH43" s="259" t="str">
        <f t="shared" si="13"/>
        <v>已提交</v>
      </c>
      <c r="FI43" s="258" t="str">
        <f t="shared" si="14"/>
        <v>已提交</v>
      </c>
      <c r="FJ43" s="260" t="str">
        <f t="shared" si="15"/>
        <v>已提交</v>
      </c>
      <c r="FK43" s="259" t="str">
        <f t="shared" si="16"/>
        <v>已提交</v>
      </c>
      <c r="FL43" s="259" t="str">
        <f t="shared" si="17"/>
        <v>已提交</v>
      </c>
      <c r="FM43" s="259" t="str">
        <f t="shared" si="18"/>
        <v>已提交</v>
      </c>
      <c r="FN43" s="259"/>
      <c r="FO43" s="259"/>
      <c r="FP43" s="259"/>
      <c r="FQ43" s="259"/>
      <c r="FR43" s="259"/>
      <c r="FS43" s="259"/>
      <c r="FT43" s="259"/>
      <c r="FU43" s="259"/>
      <c r="FV43" s="259" t="str">
        <f t="shared" si="19"/>
        <v/>
      </c>
      <c r="FW43" s="259" t="str">
        <f t="shared" si="20"/>
        <v/>
      </c>
      <c r="FX43" s="259" t="str">
        <f t="shared" si="21"/>
        <v/>
      </c>
      <c r="FY43" s="259"/>
      <c r="FZ43" s="259"/>
      <c r="GA43" s="259"/>
      <c r="GB43" s="259"/>
      <c r="GC43" s="259"/>
      <c r="GD43" s="259"/>
      <c r="GE43" s="259"/>
      <c r="GF43" s="259"/>
      <c r="GG43" s="259"/>
      <c r="GH43" s="259"/>
      <c r="GI43" s="259"/>
      <c r="GJ43" s="259"/>
      <c r="GK43" s="259"/>
      <c r="GL43" s="259"/>
      <c r="GM43" s="259"/>
      <c r="GN43" s="259"/>
      <c r="GO43" s="259" t="s">
        <v>263</v>
      </c>
      <c r="GP43" s="259"/>
      <c r="GQ43" s="259"/>
      <c r="GR43" s="259"/>
      <c r="GS43" s="259"/>
    </row>
    <row r="44" spans="1:201" s="271" customFormat="1" ht="79.5" customHeight="1">
      <c r="A44" s="287" t="str">
        <f t="shared" si="23"/>
        <v>114學年度第二學期</v>
      </c>
      <c r="B44" s="238">
        <f>'步驟1. 先填【114-1申請總表】第8列之B欄至CN欄'!B44</f>
        <v>0</v>
      </c>
      <c r="C44" s="238">
        <f>'步驟1. 先填【114-1申請總表】第8列之B欄至CN欄'!C44</f>
        <v>0</v>
      </c>
      <c r="D44" s="238" t="str">
        <f>'步驟1. 先填【114-1申請總表】第8列之B欄至CN欄'!D44</f>
        <v>37</v>
      </c>
      <c r="E44" s="238">
        <f>'步驟1. 先填【114-1申請總表】第8列之B欄至CN欄'!E44</f>
        <v>0</v>
      </c>
      <c r="F44" s="238">
        <f>'步驟1. 先填【114-1申請總表】第8列之B欄至CN欄'!F44</f>
        <v>0</v>
      </c>
      <c r="G44" s="238">
        <f>'步驟1. 先填【114-1申請總表】第8列之B欄至CN欄'!G44</f>
        <v>0</v>
      </c>
      <c r="H44" s="238">
        <f>'步驟1. 先填【114-1申請總表】第8列之B欄至CN欄'!H44</f>
        <v>0</v>
      </c>
      <c r="I44" s="238">
        <f>'步驟1. 先填【114-1申請總表】第8列之B欄至CN欄'!I44</f>
        <v>0</v>
      </c>
      <c r="J44" s="238">
        <f>'步驟1. 先填【114-1申請總表】第8列之B欄至CN欄'!J44</f>
        <v>0</v>
      </c>
      <c r="K44" s="238">
        <f>'步驟1. 先填【114-1申請總表】第8列之B欄至CN欄'!K44</f>
        <v>0</v>
      </c>
      <c r="L44" s="238">
        <f>'步驟1. 先填【114-1申請總表】第8列之B欄至CN欄'!L44</f>
        <v>0</v>
      </c>
      <c r="M44" s="238">
        <f>'步驟1. 先填【114-1申請總表】第8列之B欄至CN欄'!M44</f>
        <v>0</v>
      </c>
      <c r="N44" s="238">
        <f>'步驟1. 先填【114-1申請總表】第8列之B欄至CN欄'!N44</f>
        <v>0</v>
      </c>
      <c r="O44" s="238" t="str">
        <f>'步驟1. 先填【114-1申請總表】第8列之B欄至CN欄'!O44</f>
        <v>XX縣XX鄉XX村XX鄰XX路XX號XX樓</v>
      </c>
      <c r="P44" s="238" t="str">
        <f>'步驟1. 先填【114-1申請總表】第8列之B欄至CN欄'!P44</f>
        <v>1.助學獎學金</v>
      </c>
      <c r="Q44" s="238">
        <f>'步驟1. 先填【114-1申請總表】第8列之B欄至CN欄'!Q44</f>
        <v>0</v>
      </c>
      <c r="R44" s="238">
        <f>'步驟1. 先填【114-1申請總表】第8列之B欄至CN欄'!R44</f>
        <v>0</v>
      </c>
      <c r="S44" s="238">
        <f>'步驟1. 先填【114-1申請總表】第8列之B欄至CN欄'!S44</f>
        <v>0</v>
      </c>
      <c r="T44" s="238">
        <f>'步驟1. 先填【114-1申請總表】第8列之B欄至CN欄'!T44</f>
        <v>0</v>
      </c>
      <c r="U44" s="238">
        <f>'步驟1. 先填【114-1申請總表】第8列之B欄至CN欄'!U44</f>
        <v>0</v>
      </c>
      <c r="V44" s="238">
        <f>'步驟1. 先填【114-1申請總表】第8列之B欄至CN欄'!V44</f>
        <v>0</v>
      </c>
      <c r="W44" s="238">
        <f>'步驟1. 先填【114-1申請總表】第8列之B欄至CN欄'!W44</f>
        <v>0</v>
      </c>
      <c r="X44" s="238">
        <f>'步驟1. 先填【114-1申請總表】第8列之B欄至CN欄'!X44</f>
        <v>0</v>
      </c>
      <c r="Y44" s="238">
        <f>'步驟1. 先填【114-1申請總表】第8列之B欄至CN欄'!Y44</f>
        <v>0</v>
      </c>
      <c r="Z44" s="238">
        <f>'步驟1. 先填【114-1申請總表】第8列之B欄至CN欄'!Z44</f>
        <v>0</v>
      </c>
      <c r="AA44" s="238">
        <f>'步驟1. 先填【114-1申請總表】第8列之B欄至CN欄'!AA44</f>
        <v>0</v>
      </c>
      <c r="AB44" s="238">
        <f>'步驟1. 先填【114-1申請總表】第8列之B欄至CN欄'!AB44</f>
        <v>0</v>
      </c>
      <c r="AC44" s="238">
        <f>'步驟1. 先填【114-1申請總表】第8列之B欄至CN欄'!AC44</f>
        <v>0</v>
      </c>
      <c r="AD44" s="238">
        <f>'步驟1. 先填【114-1申請總表】第8列之B欄至CN欄'!AD44</f>
        <v>0</v>
      </c>
      <c r="AE44" s="238">
        <f>'步驟1. 先填【114-1申請總表】第8列之B欄至CN欄'!AE44</f>
        <v>0</v>
      </c>
      <c r="AF44" s="238">
        <f>'步驟1. 先填【114-1申請總表】第8列之B欄至CN欄'!AF44</f>
        <v>0</v>
      </c>
      <c r="AG44" s="238">
        <f>'步驟1. 先填【114-1申請總表】第8列之B欄至CN欄'!AG44</f>
        <v>0</v>
      </c>
      <c r="AH44" s="238">
        <f>'步驟1. 先填【114-1申請總表】第8列之B欄至CN欄'!AH44</f>
        <v>0</v>
      </c>
      <c r="AI44" s="238">
        <f>'步驟1. 先填【114-1申請總表】第8列之B欄至CN欄'!AI44</f>
        <v>0</v>
      </c>
      <c r="AJ44" s="238">
        <f>'步驟1. 先填【114-1申請總表】第8列之B欄至CN欄'!AJ44</f>
        <v>0</v>
      </c>
      <c r="AK44" s="238">
        <f>'步驟1. 先填【114-1申請總表】第8列之B欄至CN欄'!AK44</f>
        <v>0</v>
      </c>
      <c r="AL44" s="238">
        <f>'步驟1. 先填【114-1申請總表】第8列之B欄至CN欄'!AL44</f>
        <v>0</v>
      </c>
      <c r="AM44" s="238">
        <f>'步驟1. 先填【114-1申請總表】第8列之B欄至CN欄'!AM44</f>
        <v>0</v>
      </c>
      <c r="AN44" s="238">
        <f>'步驟1. 先填【114-1申請總表】第8列之B欄至CN欄'!AN44</f>
        <v>0</v>
      </c>
      <c r="AO44" s="238">
        <f>'步驟1. 先填【114-1申請總表】第8列之B欄至CN欄'!AO44</f>
        <v>0</v>
      </c>
      <c r="AP44" s="238">
        <f>'步驟1. 先填【114-1申請總表】第8列之B欄至CN欄'!AP44</f>
        <v>0</v>
      </c>
      <c r="AQ44" s="238">
        <f>'步驟1. 先填【114-1申請總表】第8列之B欄至CN欄'!AQ44</f>
        <v>0</v>
      </c>
      <c r="AR44" s="238">
        <f>'步驟1. 先填【114-1申請總表】第8列之B欄至CN欄'!AR44</f>
        <v>0</v>
      </c>
      <c r="AS44" s="238">
        <f>'步驟1. 先填【114-1申請總表】第8列之B欄至CN欄'!AS44</f>
        <v>0</v>
      </c>
      <c r="AT44" s="238">
        <f>'步驟1. 先填【114-1申請總表】第8列之B欄至CN欄'!AT44</f>
        <v>0</v>
      </c>
      <c r="AU44" s="238">
        <f>'步驟1. 先填【114-1申請總表】第8列之B欄至CN欄'!AU44</f>
        <v>0</v>
      </c>
      <c r="AV44" s="238">
        <f>'步驟1. 先填【114-1申請總表】第8列之B欄至CN欄'!AV44</f>
        <v>0</v>
      </c>
      <c r="AW44" s="238">
        <f>'步驟1. 先填【114-1申請總表】第8列之B欄至CN欄'!AW44</f>
        <v>0</v>
      </c>
      <c r="AX44" s="238">
        <f>'步驟1. 先填【114-1申請總表】第8列之B欄至CN欄'!AX44</f>
        <v>0</v>
      </c>
      <c r="AY44" s="238">
        <f>'步驟1. 先填【114-1申請總表】第8列之B欄至CN欄'!AY44</f>
        <v>0</v>
      </c>
      <c r="AZ44" s="238">
        <f>'步驟1. 先填【114-1申請總表】第8列之B欄至CN欄'!AZ44</f>
        <v>0</v>
      </c>
      <c r="BA44" s="238">
        <f>'步驟1. 先填【114-1申請總表】第8列之B欄至CN欄'!BA44</f>
        <v>0</v>
      </c>
      <c r="BB44" s="238">
        <f>'步驟1. 先填【114-1申請總表】第8列之B欄至CN欄'!BB44</f>
        <v>0</v>
      </c>
      <c r="BC44" s="238">
        <f>'步驟1. 先填【114-1申請總表】第8列之B欄至CN欄'!BC44</f>
        <v>0</v>
      </c>
      <c r="BD44" s="238">
        <f>'步驟1. 先填【114-1申請總表】第8列之B欄至CN欄'!BD44</f>
        <v>0</v>
      </c>
      <c r="BE44" s="238">
        <f>'步驟1. 先填【114-1申請總表】第8列之B欄至CN欄'!BE44</f>
        <v>0</v>
      </c>
      <c r="BF44" s="238">
        <f>'步驟1. 先填【114-1申請總表】第8列之B欄至CN欄'!BF44</f>
        <v>0</v>
      </c>
      <c r="BG44" s="238">
        <f>'步驟1. 先填【114-1申請總表】第8列之B欄至CN欄'!BG44</f>
        <v>0</v>
      </c>
      <c r="BH44" s="238">
        <f>'步驟1. 先填【114-1申請總表】第8列之B欄至CN欄'!BH44</f>
        <v>0</v>
      </c>
      <c r="BI44" s="238">
        <f>'步驟1. 先填【114-1申請總表】第8列之B欄至CN欄'!BI44</f>
        <v>0</v>
      </c>
      <c r="BJ44" s="238">
        <f>'步驟1. 先填【114-1申請總表】第8列之B欄至CN欄'!BJ44</f>
        <v>0</v>
      </c>
      <c r="BK44" s="238">
        <f>'步驟1. 先填【114-1申請總表】第8列之B欄至CN欄'!BK44</f>
        <v>0</v>
      </c>
      <c r="BL44" s="238">
        <f>'步驟1. 先填【114-1申請總表】第8列之B欄至CN欄'!BL44</f>
        <v>0</v>
      </c>
      <c r="BM44" s="238">
        <f>'步驟1. 先填【114-1申請總表】第8列之B欄至CN欄'!BM44</f>
        <v>0</v>
      </c>
      <c r="BN44" s="238">
        <f>'步驟1. 先填【114-1申請總表】第8列之B欄至CN欄'!BN44</f>
        <v>0</v>
      </c>
      <c r="BO44" s="238">
        <f>'步驟1. 先填【114-1申請總表】第8列之B欄至CN欄'!BO44</f>
        <v>0</v>
      </c>
      <c r="BP44" s="238">
        <f>'步驟1. 先填【114-1申請總表】第8列之B欄至CN欄'!BP44</f>
        <v>0</v>
      </c>
      <c r="BQ44" s="238">
        <f>'步驟1. 先填【114-1申請總表】第8列之B欄至CN欄'!BQ44</f>
        <v>0</v>
      </c>
      <c r="BR44" s="238">
        <f>'步驟1. 先填【114-1申請總表】第8列之B欄至CN欄'!BR44</f>
        <v>0</v>
      </c>
      <c r="BS44" s="238">
        <f>'步驟1. 先填【114-1申請總表】第8列之B欄至CN欄'!BS44</f>
        <v>0</v>
      </c>
      <c r="BT44" s="238">
        <f>'步驟1. 先填【114-1申請總表】第8列之B欄至CN欄'!BT44</f>
        <v>0</v>
      </c>
      <c r="BU44" s="238">
        <f>'步驟1. 先填【114-1申請總表】第8列之B欄至CN欄'!BU44</f>
        <v>0</v>
      </c>
      <c r="BV44" s="238">
        <f>'步驟1. 先填【114-1申請總表】第8列之B欄至CN欄'!BV44</f>
        <v>0</v>
      </c>
      <c r="BW44" s="238" t="str">
        <f>'步驟1. 先填【114-1申請總表】第8列之B欄至CN欄'!BW44</f>
        <v xml:space="preserve">學科:
</v>
      </c>
      <c r="BX44" s="238" t="str">
        <f>'步驟1. 先填【114-1申請總表】第8列之B欄至CN欄'!BX44</f>
        <v xml:space="preserve">題型:
</v>
      </c>
      <c r="BY44" s="238">
        <f>'步驟1. 先填【114-1申請總表】第8列之B欄至CN欄'!BY44</f>
        <v>0</v>
      </c>
      <c r="BZ44" s="238" t="str">
        <f>'步驟1. 先填【114-1申請總表】第8列之B欄至CN欄'!BZ44</f>
        <v xml:space="preserve">學科:
</v>
      </c>
      <c r="CA44" s="238" t="str">
        <f>'步驟1. 先填【114-1申請總表】第8列之B欄至CN欄'!CA44</f>
        <v xml:space="preserve">題型:
</v>
      </c>
      <c r="CB44" s="238">
        <f>'步驟1. 先填【114-1申請總表】第8列之B欄至CN欄'!CB44</f>
        <v>0</v>
      </c>
      <c r="CC44" s="238" t="str">
        <f>'步驟1. 先填【114-1申請總表】第8列之B欄至CN欄'!CC44</f>
        <v>有無參加:</v>
      </c>
      <c r="CD44" s="238" t="str">
        <f>'步驟1. 先填【114-1申請總表】第8列之B欄至CN欄'!CD44</f>
        <v xml:space="preserve">社團或活動:
</v>
      </c>
      <c r="CE44" s="238">
        <f>'步驟1. 先填【114-1申請總表】第8列之B欄至CN欄'!CE44</f>
        <v>0</v>
      </c>
      <c r="CF44" s="238">
        <f>'步驟1. 先填【114-1申請總表】第8列之B欄至CN欄'!CF44</f>
        <v>0</v>
      </c>
      <c r="CG44" s="238">
        <f>'步驟1. 先填【114-1申請總表】第8列之B欄至CN欄'!CG44</f>
        <v>0</v>
      </c>
      <c r="CH44" s="238" t="str">
        <f>'步驟1. 先填【114-1申請總表】第8列之B欄至CN欄'!CH44</f>
        <v xml:space="preserve">無達到學習目標之原因:
</v>
      </c>
      <c r="CI44" s="238" t="str">
        <f>'步驟1. 先填【114-1申請總表】第8列之B欄至CN欄'!CI44</f>
        <v xml:space="preserve">改善方法:
</v>
      </c>
      <c r="CJ44" s="238" t="str">
        <f>'步驟1. 先填【114-1申請總表】第8列之B欄至CN欄'!CJ44</f>
        <v xml:space="preserve">最喜歡的課後休閒活動:
</v>
      </c>
      <c r="CK44" s="238" t="str">
        <f>'步驟1. 先填【114-1申請總表】第8列之B欄至CN欄'!CK44</f>
        <v xml:space="preserve">收穫:
</v>
      </c>
      <c r="CL44" s="238">
        <f>'步驟1. 先填【114-1申請總表】第8列之B欄至CN欄'!CL44</f>
        <v>0</v>
      </c>
      <c r="CM44" s="238">
        <f>'步驟1. 先填【114-1申請總表】第8列之B欄至CN欄'!CM44</f>
        <v>0</v>
      </c>
      <c r="CN44" s="238">
        <f>'步驟1. 先填【114-1申請總表】第8列之B欄至CN欄'!CN44</f>
        <v>0</v>
      </c>
      <c r="CO44" s="244">
        <f>'步驟1. 先填【114-1申請總表】第8列之B欄至CN欄'!CO44</f>
        <v>0</v>
      </c>
      <c r="CP44" s="244" t="str">
        <f>'步驟1. 先填【114-1申請總表】第8列之B欄至CN欄'!CP44</f>
        <v>7000021</v>
      </c>
      <c r="CQ44" s="244" t="str">
        <f>'步驟1. 先填【114-1申請總表】第8列之B欄至CN欄'!CQ44</f>
        <v/>
      </c>
      <c r="CR44" s="244" t="str">
        <f>'步驟1. 先填【114-1申請總表】第8列之B欄至CN欄'!CR44</f>
        <v/>
      </c>
      <c r="CS44" s="244">
        <f>'步驟1. 先填【114-1申請總表】第8列之B欄至CN欄'!CS44</f>
        <v>0</v>
      </c>
      <c r="CT44" s="244" t="str">
        <f>'步驟1. 先填【114-1申請總表】第8列之B欄至CN欄'!CT44</f>
        <v/>
      </c>
      <c r="CU44" s="244" t="str">
        <f>'步驟1. 先填【114-1申請總表】第8列之B欄至CN欄'!CU44</f>
        <v/>
      </c>
      <c r="CV44" s="244" t="str">
        <f>'步驟1. 先填【114-1申請總表】第8列之B欄至CN欄'!CV44</f>
        <v/>
      </c>
      <c r="CW44" s="244" t="str">
        <f>'步驟1. 先填【114-1申請總表】第8列之B欄至CN欄'!CW44</f>
        <v/>
      </c>
      <c r="CX44" s="244" t="str">
        <f>'步驟1. 先填【114-1申請總表】第8列之B欄至CN欄'!CX44</f>
        <v/>
      </c>
      <c r="CY44" s="244" t="str">
        <f>'步驟1. 先填【114-1申請總表】第8列之B欄至CN欄'!CY44</f>
        <v/>
      </c>
      <c r="CZ44" s="244" t="str">
        <f>'步驟1. 先填【114-1申請總表】第8列之B欄至CN欄'!CZ44</f>
        <v/>
      </c>
      <c r="DA44" s="244">
        <f>'步驟1. 先填【114-1申請總表】第8列之B欄至CN欄'!DA44</f>
        <v>0</v>
      </c>
      <c r="DB44" s="244">
        <f>'步驟1. 先填【114-1申請總表】第8列之B欄至CN欄'!DB44</f>
        <v>0</v>
      </c>
      <c r="DC44" s="244">
        <f>'步驟1. 先填【114-1申請總表】第8列之B欄至CN欄'!DC44</f>
        <v>0</v>
      </c>
      <c r="DD44" s="244">
        <f>'步驟1. 先填【114-1申請總表】第8列之B欄至CN欄'!DD44</f>
        <v>0</v>
      </c>
      <c r="DE44" s="244">
        <f>'步驟1. 先填【114-1申請總表】第8列之B欄至CN欄'!DE44</f>
        <v>0</v>
      </c>
      <c r="DF44" s="244">
        <f>'步驟1. 先填【114-1申請總表】第8列之B欄至CN欄'!DF44</f>
        <v>1</v>
      </c>
      <c r="DG44" s="244">
        <f>'步驟1. 先填【114-1申請總表】第8列之B欄至CN欄'!DG44</f>
        <v>0</v>
      </c>
      <c r="DH44" s="244">
        <f>'步驟1. 先填【114-1申請總表】第8列之B欄至CN欄'!DH44</f>
        <v>0</v>
      </c>
      <c r="DI44" s="244">
        <f>'步驟1. 先填【114-1申請總表】第8列之B欄至CN欄'!DI44</f>
        <v>0</v>
      </c>
      <c r="DJ44" s="244">
        <f>'步驟1. 先填【114-1申請總表】第8列之B欄至CN欄'!DJ44</f>
        <v>0</v>
      </c>
      <c r="DK44" s="244">
        <f>'步驟1. 先填【114-1申請總表】第8列之B欄至CN欄'!DK44</f>
        <v>0</v>
      </c>
      <c r="DL44" s="244">
        <f>'步驟1. 先填【114-1申請總表】第8列之B欄至CN欄'!DL44</f>
        <v>0</v>
      </c>
      <c r="DM44" s="244">
        <f>'步驟1. 先填【114-1申請總表】第8列之B欄至CN欄'!DM44</f>
        <v>0</v>
      </c>
      <c r="DN44" s="244">
        <f>'步驟1. 先填【114-1申請總表】第8列之B欄至CN欄'!DN44</f>
        <v>0</v>
      </c>
      <c r="DO44" s="267" t="str">
        <f t="shared" si="0"/>
        <v>身份別輸入錯誤</v>
      </c>
      <c r="DP44" s="267" t="str">
        <f t="shared" si="1"/>
        <v>身份別輸入錯誤</v>
      </c>
      <c r="DQ44" s="267" t="str">
        <f t="shared" si="2"/>
        <v>身份別輸入錯誤</v>
      </c>
      <c r="DR44" s="268">
        <v>0</v>
      </c>
      <c r="DS44" s="268"/>
      <c r="DT44" s="268"/>
      <c r="DU44" s="268"/>
      <c r="DV44" s="268"/>
      <c r="DW44" s="268"/>
      <c r="DX44" s="268"/>
      <c r="DY44" s="268"/>
      <c r="DZ44" s="268"/>
      <c r="EA44" s="268"/>
      <c r="EB44" s="268">
        <f t="shared" si="22"/>
        <v>0</v>
      </c>
      <c r="EC44" s="268"/>
      <c r="ED44" s="268"/>
      <c r="EE44" s="268"/>
      <c r="EF44" s="268"/>
      <c r="EG44" s="268"/>
      <c r="EH44" s="268"/>
      <c r="EI44" s="268"/>
      <c r="EJ44" s="268"/>
      <c r="EK44" s="268"/>
      <c r="EL44" s="268"/>
      <c r="EM44" s="268"/>
      <c r="EN44" s="268"/>
      <c r="EO44" s="268"/>
      <c r="EP44" s="268"/>
      <c r="EQ44" s="268"/>
      <c r="ER44" s="268"/>
      <c r="ES44" s="268"/>
      <c r="ET44" s="268"/>
      <c r="EU44" s="259"/>
      <c r="EV44" s="259"/>
      <c r="EW44" s="259"/>
      <c r="EX44" s="258" t="str">
        <f t="shared" si="3"/>
        <v>已提交</v>
      </c>
      <c r="EY44" s="258" t="str">
        <f t="shared" si="4"/>
        <v>已提交</v>
      </c>
      <c r="EZ44" s="258" t="str">
        <f t="shared" si="5"/>
        <v>已提交</v>
      </c>
      <c r="FA44" s="259" t="str">
        <f t="shared" si="6"/>
        <v>已提交</v>
      </c>
      <c r="FB44" s="259" t="str">
        <f t="shared" si="7"/>
        <v>已提交</v>
      </c>
      <c r="FC44" s="259" t="str">
        <f t="shared" si="8"/>
        <v>已提交</v>
      </c>
      <c r="FD44" s="259" t="str">
        <f t="shared" si="9"/>
        <v>已提交</v>
      </c>
      <c r="FE44" s="259" t="str">
        <f t="shared" si="10"/>
        <v>已提交</v>
      </c>
      <c r="FF44" s="259" t="str">
        <f t="shared" si="11"/>
        <v>已提交</v>
      </c>
      <c r="FG44" s="259" t="str">
        <f t="shared" si="12"/>
        <v>已提交</v>
      </c>
      <c r="FH44" s="259" t="str">
        <f t="shared" si="13"/>
        <v>已提交</v>
      </c>
      <c r="FI44" s="258" t="str">
        <f t="shared" si="14"/>
        <v>已提交</v>
      </c>
      <c r="FJ44" s="260" t="str">
        <f t="shared" si="15"/>
        <v>已提交</v>
      </c>
      <c r="FK44" s="259" t="str">
        <f t="shared" si="16"/>
        <v>已提交</v>
      </c>
      <c r="FL44" s="259" t="str">
        <f t="shared" si="17"/>
        <v>已提交</v>
      </c>
      <c r="FM44" s="259" t="str">
        <f t="shared" si="18"/>
        <v>已提交</v>
      </c>
      <c r="FN44" s="259"/>
      <c r="FO44" s="259"/>
      <c r="FP44" s="259"/>
      <c r="FQ44" s="259"/>
      <c r="FR44" s="259"/>
      <c r="FS44" s="259"/>
      <c r="FT44" s="259"/>
      <c r="FU44" s="259"/>
      <c r="FV44" s="259" t="str">
        <f t="shared" si="19"/>
        <v/>
      </c>
      <c r="FW44" s="259" t="str">
        <f t="shared" si="20"/>
        <v/>
      </c>
      <c r="FX44" s="259" t="str">
        <f t="shared" si="21"/>
        <v/>
      </c>
      <c r="FY44" s="259"/>
      <c r="FZ44" s="259"/>
      <c r="GA44" s="259"/>
      <c r="GB44" s="259"/>
      <c r="GC44" s="259"/>
      <c r="GD44" s="259"/>
      <c r="GE44" s="259"/>
      <c r="GF44" s="259"/>
      <c r="GG44" s="259"/>
      <c r="GH44" s="259"/>
      <c r="GI44" s="259"/>
      <c r="GJ44" s="259"/>
      <c r="GK44" s="259"/>
      <c r="GL44" s="259"/>
      <c r="GM44" s="259"/>
      <c r="GN44" s="259"/>
      <c r="GO44" s="259" t="s">
        <v>263</v>
      </c>
      <c r="GP44" s="259"/>
      <c r="GQ44" s="259"/>
      <c r="GR44" s="259"/>
      <c r="GS44" s="259"/>
    </row>
    <row r="45" spans="1:201" s="271" customFormat="1" ht="79.5" customHeight="1">
      <c r="A45" s="287" t="str">
        <f t="shared" si="23"/>
        <v>114學年度第二學期</v>
      </c>
      <c r="B45" s="238">
        <f>'步驟1. 先填【114-1申請總表】第8列之B欄至CN欄'!B45</f>
        <v>0</v>
      </c>
      <c r="C45" s="238">
        <f>'步驟1. 先填【114-1申請總表】第8列之B欄至CN欄'!C45</f>
        <v>0</v>
      </c>
      <c r="D45" s="238" t="str">
        <f>'步驟1. 先填【114-1申請總表】第8列之B欄至CN欄'!D45</f>
        <v>38</v>
      </c>
      <c r="E45" s="238">
        <f>'步驟1. 先填【114-1申請總表】第8列之B欄至CN欄'!E45</f>
        <v>0</v>
      </c>
      <c r="F45" s="238">
        <f>'步驟1. 先填【114-1申請總表】第8列之B欄至CN欄'!F45</f>
        <v>0</v>
      </c>
      <c r="G45" s="238">
        <f>'步驟1. 先填【114-1申請總表】第8列之B欄至CN欄'!G45</f>
        <v>0</v>
      </c>
      <c r="H45" s="238">
        <f>'步驟1. 先填【114-1申請總表】第8列之B欄至CN欄'!H45</f>
        <v>0</v>
      </c>
      <c r="I45" s="238">
        <f>'步驟1. 先填【114-1申請總表】第8列之B欄至CN欄'!I45</f>
        <v>0</v>
      </c>
      <c r="J45" s="238">
        <f>'步驟1. 先填【114-1申請總表】第8列之B欄至CN欄'!J45</f>
        <v>0</v>
      </c>
      <c r="K45" s="238">
        <f>'步驟1. 先填【114-1申請總表】第8列之B欄至CN欄'!K45</f>
        <v>0</v>
      </c>
      <c r="L45" s="238">
        <f>'步驟1. 先填【114-1申請總表】第8列之B欄至CN欄'!L45</f>
        <v>0</v>
      </c>
      <c r="M45" s="238">
        <f>'步驟1. 先填【114-1申請總表】第8列之B欄至CN欄'!M45</f>
        <v>0</v>
      </c>
      <c r="N45" s="238">
        <f>'步驟1. 先填【114-1申請總表】第8列之B欄至CN欄'!N45</f>
        <v>0</v>
      </c>
      <c r="O45" s="238" t="str">
        <f>'步驟1. 先填【114-1申請總表】第8列之B欄至CN欄'!O45</f>
        <v>XX縣XX鄉XX村XX鄰XX路XX號XX樓</v>
      </c>
      <c r="P45" s="238" t="str">
        <f>'步驟1. 先填【114-1申請總表】第8列之B欄至CN欄'!P45</f>
        <v>1.助學獎學金</v>
      </c>
      <c r="Q45" s="238">
        <f>'步驟1. 先填【114-1申請總表】第8列之B欄至CN欄'!Q45</f>
        <v>0</v>
      </c>
      <c r="R45" s="238">
        <f>'步驟1. 先填【114-1申請總表】第8列之B欄至CN欄'!R45</f>
        <v>0</v>
      </c>
      <c r="S45" s="238">
        <f>'步驟1. 先填【114-1申請總表】第8列之B欄至CN欄'!S45</f>
        <v>0</v>
      </c>
      <c r="T45" s="238">
        <f>'步驟1. 先填【114-1申請總表】第8列之B欄至CN欄'!T45</f>
        <v>0</v>
      </c>
      <c r="U45" s="238">
        <f>'步驟1. 先填【114-1申請總表】第8列之B欄至CN欄'!U45</f>
        <v>0</v>
      </c>
      <c r="V45" s="238">
        <f>'步驟1. 先填【114-1申請總表】第8列之B欄至CN欄'!V45</f>
        <v>0</v>
      </c>
      <c r="W45" s="238">
        <f>'步驟1. 先填【114-1申請總表】第8列之B欄至CN欄'!W45</f>
        <v>0</v>
      </c>
      <c r="X45" s="238">
        <f>'步驟1. 先填【114-1申請總表】第8列之B欄至CN欄'!X45</f>
        <v>0</v>
      </c>
      <c r="Y45" s="238">
        <f>'步驟1. 先填【114-1申請總表】第8列之B欄至CN欄'!Y45</f>
        <v>0</v>
      </c>
      <c r="Z45" s="238">
        <f>'步驟1. 先填【114-1申請總表】第8列之B欄至CN欄'!Z45</f>
        <v>0</v>
      </c>
      <c r="AA45" s="238">
        <f>'步驟1. 先填【114-1申請總表】第8列之B欄至CN欄'!AA45</f>
        <v>0</v>
      </c>
      <c r="AB45" s="238">
        <f>'步驟1. 先填【114-1申請總表】第8列之B欄至CN欄'!AB45</f>
        <v>0</v>
      </c>
      <c r="AC45" s="238">
        <f>'步驟1. 先填【114-1申請總表】第8列之B欄至CN欄'!AC45</f>
        <v>0</v>
      </c>
      <c r="AD45" s="238">
        <f>'步驟1. 先填【114-1申請總表】第8列之B欄至CN欄'!AD45</f>
        <v>0</v>
      </c>
      <c r="AE45" s="238">
        <f>'步驟1. 先填【114-1申請總表】第8列之B欄至CN欄'!AE45</f>
        <v>0</v>
      </c>
      <c r="AF45" s="238">
        <f>'步驟1. 先填【114-1申請總表】第8列之B欄至CN欄'!AF45</f>
        <v>0</v>
      </c>
      <c r="AG45" s="238">
        <f>'步驟1. 先填【114-1申請總表】第8列之B欄至CN欄'!AG45</f>
        <v>0</v>
      </c>
      <c r="AH45" s="238">
        <f>'步驟1. 先填【114-1申請總表】第8列之B欄至CN欄'!AH45</f>
        <v>0</v>
      </c>
      <c r="AI45" s="238">
        <f>'步驟1. 先填【114-1申請總表】第8列之B欄至CN欄'!AI45</f>
        <v>0</v>
      </c>
      <c r="AJ45" s="238">
        <f>'步驟1. 先填【114-1申請總表】第8列之B欄至CN欄'!AJ45</f>
        <v>0</v>
      </c>
      <c r="AK45" s="238">
        <f>'步驟1. 先填【114-1申請總表】第8列之B欄至CN欄'!AK45</f>
        <v>0</v>
      </c>
      <c r="AL45" s="238">
        <f>'步驟1. 先填【114-1申請總表】第8列之B欄至CN欄'!AL45</f>
        <v>0</v>
      </c>
      <c r="AM45" s="238">
        <f>'步驟1. 先填【114-1申請總表】第8列之B欄至CN欄'!AM45</f>
        <v>0</v>
      </c>
      <c r="AN45" s="238">
        <f>'步驟1. 先填【114-1申請總表】第8列之B欄至CN欄'!AN45</f>
        <v>0</v>
      </c>
      <c r="AO45" s="238">
        <f>'步驟1. 先填【114-1申請總表】第8列之B欄至CN欄'!AO45</f>
        <v>0</v>
      </c>
      <c r="AP45" s="238">
        <f>'步驟1. 先填【114-1申請總表】第8列之B欄至CN欄'!AP45</f>
        <v>0</v>
      </c>
      <c r="AQ45" s="238">
        <f>'步驟1. 先填【114-1申請總表】第8列之B欄至CN欄'!AQ45</f>
        <v>0</v>
      </c>
      <c r="AR45" s="238">
        <f>'步驟1. 先填【114-1申請總表】第8列之B欄至CN欄'!AR45</f>
        <v>0</v>
      </c>
      <c r="AS45" s="238">
        <f>'步驟1. 先填【114-1申請總表】第8列之B欄至CN欄'!AS45</f>
        <v>0</v>
      </c>
      <c r="AT45" s="238">
        <f>'步驟1. 先填【114-1申請總表】第8列之B欄至CN欄'!AT45</f>
        <v>0</v>
      </c>
      <c r="AU45" s="238">
        <f>'步驟1. 先填【114-1申請總表】第8列之B欄至CN欄'!AU45</f>
        <v>0</v>
      </c>
      <c r="AV45" s="238">
        <f>'步驟1. 先填【114-1申請總表】第8列之B欄至CN欄'!AV45</f>
        <v>0</v>
      </c>
      <c r="AW45" s="238">
        <f>'步驟1. 先填【114-1申請總表】第8列之B欄至CN欄'!AW45</f>
        <v>0</v>
      </c>
      <c r="AX45" s="238">
        <f>'步驟1. 先填【114-1申請總表】第8列之B欄至CN欄'!AX45</f>
        <v>0</v>
      </c>
      <c r="AY45" s="238">
        <f>'步驟1. 先填【114-1申請總表】第8列之B欄至CN欄'!AY45</f>
        <v>0</v>
      </c>
      <c r="AZ45" s="238">
        <f>'步驟1. 先填【114-1申請總表】第8列之B欄至CN欄'!AZ45</f>
        <v>0</v>
      </c>
      <c r="BA45" s="238">
        <f>'步驟1. 先填【114-1申請總表】第8列之B欄至CN欄'!BA45</f>
        <v>0</v>
      </c>
      <c r="BB45" s="238">
        <f>'步驟1. 先填【114-1申請總表】第8列之B欄至CN欄'!BB45</f>
        <v>0</v>
      </c>
      <c r="BC45" s="238">
        <f>'步驟1. 先填【114-1申請總表】第8列之B欄至CN欄'!BC45</f>
        <v>0</v>
      </c>
      <c r="BD45" s="238">
        <f>'步驟1. 先填【114-1申請總表】第8列之B欄至CN欄'!BD45</f>
        <v>0</v>
      </c>
      <c r="BE45" s="238">
        <f>'步驟1. 先填【114-1申請總表】第8列之B欄至CN欄'!BE45</f>
        <v>0</v>
      </c>
      <c r="BF45" s="238">
        <f>'步驟1. 先填【114-1申請總表】第8列之B欄至CN欄'!BF45</f>
        <v>0</v>
      </c>
      <c r="BG45" s="238">
        <f>'步驟1. 先填【114-1申請總表】第8列之B欄至CN欄'!BG45</f>
        <v>0</v>
      </c>
      <c r="BH45" s="238">
        <f>'步驟1. 先填【114-1申請總表】第8列之B欄至CN欄'!BH45</f>
        <v>0</v>
      </c>
      <c r="BI45" s="238">
        <f>'步驟1. 先填【114-1申請總表】第8列之B欄至CN欄'!BI45</f>
        <v>0</v>
      </c>
      <c r="BJ45" s="238">
        <f>'步驟1. 先填【114-1申請總表】第8列之B欄至CN欄'!BJ45</f>
        <v>0</v>
      </c>
      <c r="BK45" s="238">
        <f>'步驟1. 先填【114-1申請總表】第8列之B欄至CN欄'!BK45</f>
        <v>0</v>
      </c>
      <c r="BL45" s="238">
        <f>'步驟1. 先填【114-1申請總表】第8列之B欄至CN欄'!BL45</f>
        <v>0</v>
      </c>
      <c r="BM45" s="238">
        <f>'步驟1. 先填【114-1申請總表】第8列之B欄至CN欄'!BM45</f>
        <v>0</v>
      </c>
      <c r="BN45" s="238">
        <f>'步驟1. 先填【114-1申請總表】第8列之B欄至CN欄'!BN45</f>
        <v>0</v>
      </c>
      <c r="BO45" s="238">
        <f>'步驟1. 先填【114-1申請總表】第8列之B欄至CN欄'!BO45</f>
        <v>0</v>
      </c>
      <c r="BP45" s="238">
        <f>'步驟1. 先填【114-1申請總表】第8列之B欄至CN欄'!BP45</f>
        <v>0</v>
      </c>
      <c r="BQ45" s="238">
        <f>'步驟1. 先填【114-1申請總表】第8列之B欄至CN欄'!BQ45</f>
        <v>0</v>
      </c>
      <c r="BR45" s="238">
        <f>'步驟1. 先填【114-1申請總表】第8列之B欄至CN欄'!BR45</f>
        <v>0</v>
      </c>
      <c r="BS45" s="238">
        <f>'步驟1. 先填【114-1申請總表】第8列之B欄至CN欄'!BS45</f>
        <v>0</v>
      </c>
      <c r="BT45" s="238">
        <f>'步驟1. 先填【114-1申請總表】第8列之B欄至CN欄'!BT45</f>
        <v>0</v>
      </c>
      <c r="BU45" s="238">
        <f>'步驟1. 先填【114-1申請總表】第8列之B欄至CN欄'!BU45</f>
        <v>0</v>
      </c>
      <c r="BV45" s="238">
        <f>'步驟1. 先填【114-1申請總表】第8列之B欄至CN欄'!BV45</f>
        <v>0</v>
      </c>
      <c r="BW45" s="238" t="str">
        <f>'步驟1. 先填【114-1申請總表】第8列之B欄至CN欄'!BW45</f>
        <v xml:space="preserve">學科:
</v>
      </c>
      <c r="BX45" s="238" t="str">
        <f>'步驟1. 先填【114-1申請總表】第8列之B欄至CN欄'!BX45</f>
        <v xml:space="preserve">題型:
</v>
      </c>
      <c r="BY45" s="238">
        <f>'步驟1. 先填【114-1申請總表】第8列之B欄至CN欄'!BY45</f>
        <v>0</v>
      </c>
      <c r="BZ45" s="238" t="str">
        <f>'步驟1. 先填【114-1申請總表】第8列之B欄至CN欄'!BZ45</f>
        <v xml:space="preserve">學科:
</v>
      </c>
      <c r="CA45" s="238" t="str">
        <f>'步驟1. 先填【114-1申請總表】第8列之B欄至CN欄'!CA45</f>
        <v xml:space="preserve">題型:
</v>
      </c>
      <c r="CB45" s="238">
        <f>'步驟1. 先填【114-1申請總表】第8列之B欄至CN欄'!CB45</f>
        <v>0</v>
      </c>
      <c r="CC45" s="238" t="str">
        <f>'步驟1. 先填【114-1申請總表】第8列之B欄至CN欄'!CC45</f>
        <v>有無參加:</v>
      </c>
      <c r="CD45" s="238" t="str">
        <f>'步驟1. 先填【114-1申請總表】第8列之B欄至CN欄'!CD45</f>
        <v xml:space="preserve">社團或活動:
</v>
      </c>
      <c r="CE45" s="238">
        <f>'步驟1. 先填【114-1申請總表】第8列之B欄至CN欄'!CE45</f>
        <v>0</v>
      </c>
      <c r="CF45" s="238">
        <f>'步驟1. 先填【114-1申請總表】第8列之B欄至CN欄'!CF45</f>
        <v>0</v>
      </c>
      <c r="CG45" s="238">
        <f>'步驟1. 先填【114-1申請總表】第8列之B欄至CN欄'!CG45</f>
        <v>0</v>
      </c>
      <c r="CH45" s="238" t="str">
        <f>'步驟1. 先填【114-1申請總表】第8列之B欄至CN欄'!CH45</f>
        <v xml:space="preserve">無達到學習目標之原因:
</v>
      </c>
      <c r="CI45" s="238" t="str">
        <f>'步驟1. 先填【114-1申請總表】第8列之B欄至CN欄'!CI45</f>
        <v xml:space="preserve">改善方法:
</v>
      </c>
      <c r="CJ45" s="238" t="str">
        <f>'步驟1. 先填【114-1申請總表】第8列之B欄至CN欄'!CJ45</f>
        <v xml:space="preserve">最喜歡的課後休閒活動:
</v>
      </c>
      <c r="CK45" s="238" t="str">
        <f>'步驟1. 先填【114-1申請總表】第8列之B欄至CN欄'!CK45</f>
        <v xml:space="preserve">收穫:
</v>
      </c>
      <c r="CL45" s="238">
        <f>'步驟1. 先填【114-1申請總表】第8列之B欄至CN欄'!CL45</f>
        <v>0</v>
      </c>
      <c r="CM45" s="238">
        <f>'步驟1. 先填【114-1申請總表】第8列之B欄至CN欄'!CM45</f>
        <v>0</v>
      </c>
      <c r="CN45" s="238">
        <f>'步驟1. 先填【114-1申請總表】第8列之B欄至CN欄'!CN45</f>
        <v>0</v>
      </c>
      <c r="CO45" s="244">
        <f>'步驟1. 先填【114-1申請總表】第8列之B欄至CN欄'!CO45</f>
        <v>0</v>
      </c>
      <c r="CP45" s="244" t="str">
        <f>'步驟1. 先填【114-1申請總表】第8列之B欄至CN欄'!CP45</f>
        <v>7000021</v>
      </c>
      <c r="CQ45" s="244" t="str">
        <f>'步驟1. 先填【114-1申請總表】第8列之B欄至CN欄'!CQ45</f>
        <v/>
      </c>
      <c r="CR45" s="244" t="str">
        <f>'步驟1. 先填【114-1申請總表】第8列之B欄至CN欄'!CR45</f>
        <v/>
      </c>
      <c r="CS45" s="244">
        <f>'步驟1. 先填【114-1申請總表】第8列之B欄至CN欄'!CS45</f>
        <v>0</v>
      </c>
      <c r="CT45" s="244" t="str">
        <f>'步驟1. 先填【114-1申請總表】第8列之B欄至CN欄'!CT45</f>
        <v/>
      </c>
      <c r="CU45" s="244" t="str">
        <f>'步驟1. 先填【114-1申請總表】第8列之B欄至CN欄'!CU45</f>
        <v/>
      </c>
      <c r="CV45" s="244" t="str">
        <f>'步驟1. 先填【114-1申請總表】第8列之B欄至CN欄'!CV45</f>
        <v/>
      </c>
      <c r="CW45" s="244" t="str">
        <f>'步驟1. 先填【114-1申請總表】第8列之B欄至CN欄'!CW45</f>
        <v/>
      </c>
      <c r="CX45" s="244" t="str">
        <f>'步驟1. 先填【114-1申請總表】第8列之B欄至CN欄'!CX45</f>
        <v/>
      </c>
      <c r="CY45" s="244" t="str">
        <f>'步驟1. 先填【114-1申請總表】第8列之B欄至CN欄'!CY45</f>
        <v/>
      </c>
      <c r="CZ45" s="244" t="str">
        <f>'步驟1. 先填【114-1申請總表】第8列之B欄至CN欄'!CZ45</f>
        <v/>
      </c>
      <c r="DA45" s="244">
        <f>'步驟1. 先填【114-1申請總表】第8列之B欄至CN欄'!DA45</f>
        <v>0</v>
      </c>
      <c r="DB45" s="244">
        <f>'步驟1. 先填【114-1申請總表】第8列之B欄至CN欄'!DB45</f>
        <v>0</v>
      </c>
      <c r="DC45" s="244">
        <f>'步驟1. 先填【114-1申請總表】第8列之B欄至CN欄'!DC45</f>
        <v>0</v>
      </c>
      <c r="DD45" s="244">
        <f>'步驟1. 先填【114-1申請總表】第8列之B欄至CN欄'!DD45</f>
        <v>0</v>
      </c>
      <c r="DE45" s="244">
        <f>'步驟1. 先填【114-1申請總表】第8列之B欄至CN欄'!DE45</f>
        <v>0</v>
      </c>
      <c r="DF45" s="244">
        <f>'步驟1. 先填【114-1申請總表】第8列之B欄至CN欄'!DF45</f>
        <v>1</v>
      </c>
      <c r="DG45" s="244">
        <f>'步驟1. 先填【114-1申請總表】第8列之B欄至CN欄'!DG45</f>
        <v>0</v>
      </c>
      <c r="DH45" s="244">
        <f>'步驟1. 先填【114-1申請總表】第8列之B欄至CN欄'!DH45</f>
        <v>0</v>
      </c>
      <c r="DI45" s="244">
        <f>'步驟1. 先填【114-1申請總表】第8列之B欄至CN欄'!DI45</f>
        <v>0</v>
      </c>
      <c r="DJ45" s="244">
        <f>'步驟1. 先填【114-1申請總表】第8列之B欄至CN欄'!DJ45</f>
        <v>0</v>
      </c>
      <c r="DK45" s="244">
        <f>'步驟1. 先填【114-1申請總表】第8列之B欄至CN欄'!DK45</f>
        <v>0</v>
      </c>
      <c r="DL45" s="244">
        <f>'步驟1. 先填【114-1申請總表】第8列之B欄至CN欄'!DL45</f>
        <v>0</v>
      </c>
      <c r="DM45" s="244">
        <f>'步驟1. 先填【114-1申請總表】第8列之B欄至CN欄'!DM45</f>
        <v>0</v>
      </c>
      <c r="DN45" s="244">
        <f>'步驟1. 先填【114-1申請總表】第8列之B欄至CN欄'!DN45</f>
        <v>0</v>
      </c>
      <c r="DO45" s="267" t="str">
        <f t="shared" si="0"/>
        <v>身份別輸入錯誤</v>
      </c>
      <c r="DP45" s="267" t="str">
        <f t="shared" si="1"/>
        <v>身份別輸入錯誤</v>
      </c>
      <c r="DQ45" s="267" t="str">
        <f t="shared" si="2"/>
        <v>身份別輸入錯誤</v>
      </c>
      <c r="DR45" s="268">
        <v>0</v>
      </c>
      <c r="DS45" s="268"/>
      <c r="DT45" s="268"/>
      <c r="DU45" s="268"/>
      <c r="DV45" s="268"/>
      <c r="DW45" s="268"/>
      <c r="DX45" s="268"/>
      <c r="DY45" s="268"/>
      <c r="DZ45" s="268"/>
      <c r="EA45" s="268"/>
      <c r="EB45" s="268">
        <f t="shared" si="22"/>
        <v>0</v>
      </c>
      <c r="EC45" s="268"/>
      <c r="ED45" s="268"/>
      <c r="EE45" s="268"/>
      <c r="EF45" s="268"/>
      <c r="EG45" s="268"/>
      <c r="EH45" s="268"/>
      <c r="EI45" s="268"/>
      <c r="EJ45" s="268"/>
      <c r="EK45" s="268"/>
      <c r="EL45" s="268"/>
      <c r="EM45" s="268"/>
      <c r="EN45" s="268"/>
      <c r="EO45" s="268"/>
      <c r="EP45" s="268"/>
      <c r="EQ45" s="268"/>
      <c r="ER45" s="268"/>
      <c r="ES45" s="268"/>
      <c r="ET45" s="268"/>
      <c r="EU45" s="259"/>
      <c r="EV45" s="259"/>
      <c r="EW45" s="259"/>
      <c r="EX45" s="258" t="str">
        <f t="shared" si="3"/>
        <v>已提交</v>
      </c>
      <c r="EY45" s="258" t="str">
        <f t="shared" si="4"/>
        <v>已提交</v>
      </c>
      <c r="EZ45" s="258" t="str">
        <f t="shared" si="5"/>
        <v>已提交</v>
      </c>
      <c r="FA45" s="259" t="str">
        <f t="shared" si="6"/>
        <v>已提交</v>
      </c>
      <c r="FB45" s="259" t="str">
        <f t="shared" si="7"/>
        <v>已提交</v>
      </c>
      <c r="FC45" s="259" t="str">
        <f t="shared" si="8"/>
        <v>已提交</v>
      </c>
      <c r="FD45" s="259" t="str">
        <f t="shared" si="9"/>
        <v>已提交</v>
      </c>
      <c r="FE45" s="259" t="str">
        <f t="shared" si="10"/>
        <v>已提交</v>
      </c>
      <c r="FF45" s="259" t="str">
        <f t="shared" si="11"/>
        <v>已提交</v>
      </c>
      <c r="FG45" s="259" t="str">
        <f t="shared" si="12"/>
        <v>已提交</v>
      </c>
      <c r="FH45" s="259" t="str">
        <f t="shared" si="13"/>
        <v>已提交</v>
      </c>
      <c r="FI45" s="258" t="str">
        <f t="shared" si="14"/>
        <v>已提交</v>
      </c>
      <c r="FJ45" s="260" t="str">
        <f t="shared" si="15"/>
        <v>已提交</v>
      </c>
      <c r="FK45" s="259" t="str">
        <f t="shared" si="16"/>
        <v>已提交</v>
      </c>
      <c r="FL45" s="259" t="str">
        <f t="shared" si="17"/>
        <v>已提交</v>
      </c>
      <c r="FM45" s="259" t="str">
        <f t="shared" si="18"/>
        <v>已提交</v>
      </c>
      <c r="FN45" s="259"/>
      <c r="FO45" s="259"/>
      <c r="FP45" s="259"/>
      <c r="FQ45" s="259"/>
      <c r="FR45" s="259"/>
      <c r="FS45" s="259"/>
      <c r="FT45" s="259"/>
      <c r="FU45" s="259"/>
      <c r="FV45" s="259" t="str">
        <f t="shared" si="19"/>
        <v/>
      </c>
      <c r="FW45" s="259" t="str">
        <f t="shared" si="20"/>
        <v/>
      </c>
      <c r="FX45" s="259" t="str">
        <f t="shared" si="21"/>
        <v/>
      </c>
      <c r="FY45" s="259"/>
      <c r="FZ45" s="259"/>
      <c r="GA45" s="259"/>
      <c r="GB45" s="259"/>
      <c r="GC45" s="259"/>
      <c r="GD45" s="259"/>
      <c r="GE45" s="259"/>
      <c r="GF45" s="259"/>
      <c r="GG45" s="259"/>
      <c r="GH45" s="259"/>
      <c r="GI45" s="259"/>
      <c r="GJ45" s="259"/>
      <c r="GK45" s="259"/>
      <c r="GL45" s="259"/>
      <c r="GM45" s="259"/>
      <c r="GN45" s="259"/>
      <c r="GO45" s="259" t="s">
        <v>263</v>
      </c>
      <c r="GP45" s="259"/>
      <c r="GQ45" s="259"/>
      <c r="GR45" s="259"/>
      <c r="GS45" s="259"/>
    </row>
    <row r="46" spans="1:201" s="271" customFormat="1" ht="79.5" customHeight="1">
      <c r="A46" s="287" t="str">
        <f t="shared" si="23"/>
        <v>114學年度第二學期</v>
      </c>
      <c r="B46" s="238">
        <f>'步驟1. 先填【114-1申請總表】第8列之B欄至CN欄'!B46</f>
        <v>0</v>
      </c>
      <c r="C46" s="238">
        <f>'步驟1. 先填【114-1申請總表】第8列之B欄至CN欄'!C46</f>
        <v>0</v>
      </c>
      <c r="D46" s="238" t="str">
        <f>'步驟1. 先填【114-1申請總表】第8列之B欄至CN欄'!D46</f>
        <v>39</v>
      </c>
      <c r="E46" s="238">
        <f>'步驟1. 先填【114-1申請總表】第8列之B欄至CN欄'!E46</f>
        <v>0</v>
      </c>
      <c r="F46" s="238">
        <f>'步驟1. 先填【114-1申請總表】第8列之B欄至CN欄'!F46</f>
        <v>0</v>
      </c>
      <c r="G46" s="238">
        <f>'步驟1. 先填【114-1申請總表】第8列之B欄至CN欄'!G46</f>
        <v>0</v>
      </c>
      <c r="H46" s="238">
        <f>'步驟1. 先填【114-1申請總表】第8列之B欄至CN欄'!H46</f>
        <v>0</v>
      </c>
      <c r="I46" s="238">
        <f>'步驟1. 先填【114-1申請總表】第8列之B欄至CN欄'!I46</f>
        <v>0</v>
      </c>
      <c r="J46" s="238">
        <f>'步驟1. 先填【114-1申請總表】第8列之B欄至CN欄'!J46</f>
        <v>0</v>
      </c>
      <c r="K46" s="238">
        <f>'步驟1. 先填【114-1申請總表】第8列之B欄至CN欄'!K46</f>
        <v>0</v>
      </c>
      <c r="L46" s="238">
        <f>'步驟1. 先填【114-1申請總表】第8列之B欄至CN欄'!L46</f>
        <v>0</v>
      </c>
      <c r="M46" s="238">
        <f>'步驟1. 先填【114-1申請總表】第8列之B欄至CN欄'!M46</f>
        <v>0</v>
      </c>
      <c r="N46" s="238">
        <f>'步驟1. 先填【114-1申請總表】第8列之B欄至CN欄'!N46</f>
        <v>0</v>
      </c>
      <c r="O46" s="238" t="str">
        <f>'步驟1. 先填【114-1申請總表】第8列之B欄至CN欄'!O46</f>
        <v>XX縣XX鄉XX村XX鄰XX路XX號XX樓</v>
      </c>
      <c r="P46" s="238" t="str">
        <f>'步驟1. 先填【114-1申請總表】第8列之B欄至CN欄'!P46</f>
        <v>1.助學獎學金</v>
      </c>
      <c r="Q46" s="238">
        <f>'步驟1. 先填【114-1申請總表】第8列之B欄至CN欄'!Q46</f>
        <v>0</v>
      </c>
      <c r="R46" s="238">
        <f>'步驟1. 先填【114-1申請總表】第8列之B欄至CN欄'!R46</f>
        <v>0</v>
      </c>
      <c r="S46" s="238">
        <f>'步驟1. 先填【114-1申請總表】第8列之B欄至CN欄'!S46</f>
        <v>0</v>
      </c>
      <c r="T46" s="238">
        <f>'步驟1. 先填【114-1申請總表】第8列之B欄至CN欄'!T46</f>
        <v>0</v>
      </c>
      <c r="U46" s="238">
        <f>'步驟1. 先填【114-1申請總表】第8列之B欄至CN欄'!U46</f>
        <v>0</v>
      </c>
      <c r="V46" s="238">
        <f>'步驟1. 先填【114-1申請總表】第8列之B欄至CN欄'!V46</f>
        <v>0</v>
      </c>
      <c r="W46" s="238">
        <f>'步驟1. 先填【114-1申請總表】第8列之B欄至CN欄'!W46</f>
        <v>0</v>
      </c>
      <c r="X46" s="238">
        <f>'步驟1. 先填【114-1申請總表】第8列之B欄至CN欄'!X46</f>
        <v>0</v>
      </c>
      <c r="Y46" s="238">
        <f>'步驟1. 先填【114-1申請總表】第8列之B欄至CN欄'!Y46</f>
        <v>0</v>
      </c>
      <c r="Z46" s="238">
        <f>'步驟1. 先填【114-1申請總表】第8列之B欄至CN欄'!Z46</f>
        <v>0</v>
      </c>
      <c r="AA46" s="238">
        <f>'步驟1. 先填【114-1申請總表】第8列之B欄至CN欄'!AA46</f>
        <v>0</v>
      </c>
      <c r="AB46" s="238">
        <f>'步驟1. 先填【114-1申請總表】第8列之B欄至CN欄'!AB46</f>
        <v>0</v>
      </c>
      <c r="AC46" s="238">
        <f>'步驟1. 先填【114-1申請總表】第8列之B欄至CN欄'!AC46</f>
        <v>0</v>
      </c>
      <c r="AD46" s="238">
        <f>'步驟1. 先填【114-1申請總表】第8列之B欄至CN欄'!AD46</f>
        <v>0</v>
      </c>
      <c r="AE46" s="238">
        <f>'步驟1. 先填【114-1申請總表】第8列之B欄至CN欄'!AE46</f>
        <v>0</v>
      </c>
      <c r="AF46" s="238">
        <f>'步驟1. 先填【114-1申請總表】第8列之B欄至CN欄'!AF46</f>
        <v>0</v>
      </c>
      <c r="AG46" s="238">
        <f>'步驟1. 先填【114-1申請總表】第8列之B欄至CN欄'!AG46</f>
        <v>0</v>
      </c>
      <c r="AH46" s="238">
        <f>'步驟1. 先填【114-1申請總表】第8列之B欄至CN欄'!AH46</f>
        <v>0</v>
      </c>
      <c r="AI46" s="238">
        <f>'步驟1. 先填【114-1申請總表】第8列之B欄至CN欄'!AI46</f>
        <v>0</v>
      </c>
      <c r="AJ46" s="238">
        <f>'步驟1. 先填【114-1申請總表】第8列之B欄至CN欄'!AJ46</f>
        <v>0</v>
      </c>
      <c r="AK46" s="238">
        <f>'步驟1. 先填【114-1申請總表】第8列之B欄至CN欄'!AK46</f>
        <v>0</v>
      </c>
      <c r="AL46" s="238">
        <f>'步驟1. 先填【114-1申請總表】第8列之B欄至CN欄'!AL46</f>
        <v>0</v>
      </c>
      <c r="AM46" s="238">
        <f>'步驟1. 先填【114-1申請總表】第8列之B欄至CN欄'!AM46</f>
        <v>0</v>
      </c>
      <c r="AN46" s="238">
        <f>'步驟1. 先填【114-1申請總表】第8列之B欄至CN欄'!AN46</f>
        <v>0</v>
      </c>
      <c r="AO46" s="238">
        <f>'步驟1. 先填【114-1申請總表】第8列之B欄至CN欄'!AO46</f>
        <v>0</v>
      </c>
      <c r="AP46" s="238">
        <f>'步驟1. 先填【114-1申請總表】第8列之B欄至CN欄'!AP46</f>
        <v>0</v>
      </c>
      <c r="AQ46" s="238">
        <f>'步驟1. 先填【114-1申請總表】第8列之B欄至CN欄'!AQ46</f>
        <v>0</v>
      </c>
      <c r="AR46" s="238">
        <f>'步驟1. 先填【114-1申請總表】第8列之B欄至CN欄'!AR46</f>
        <v>0</v>
      </c>
      <c r="AS46" s="238">
        <f>'步驟1. 先填【114-1申請總表】第8列之B欄至CN欄'!AS46</f>
        <v>0</v>
      </c>
      <c r="AT46" s="238">
        <f>'步驟1. 先填【114-1申請總表】第8列之B欄至CN欄'!AT46</f>
        <v>0</v>
      </c>
      <c r="AU46" s="238">
        <f>'步驟1. 先填【114-1申請總表】第8列之B欄至CN欄'!AU46</f>
        <v>0</v>
      </c>
      <c r="AV46" s="238">
        <f>'步驟1. 先填【114-1申請總表】第8列之B欄至CN欄'!AV46</f>
        <v>0</v>
      </c>
      <c r="AW46" s="238">
        <f>'步驟1. 先填【114-1申請總表】第8列之B欄至CN欄'!AW46</f>
        <v>0</v>
      </c>
      <c r="AX46" s="238">
        <f>'步驟1. 先填【114-1申請總表】第8列之B欄至CN欄'!AX46</f>
        <v>0</v>
      </c>
      <c r="AY46" s="238">
        <f>'步驟1. 先填【114-1申請總表】第8列之B欄至CN欄'!AY46</f>
        <v>0</v>
      </c>
      <c r="AZ46" s="238">
        <f>'步驟1. 先填【114-1申請總表】第8列之B欄至CN欄'!AZ46</f>
        <v>0</v>
      </c>
      <c r="BA46" s="238">
        <f>'步驟1. 先填【114-1申請總表】第8列之B欄至CN欄'!BA46</f>
        <v>0</v>
      </c>
      <c r="BB46" s="238">
        <f>'步驟1. 先填【114-1申請總表】第8列之B欄至CN欄'!BB46</f>
        <v>0</v>
      </c>
      <c r="BC46" s="238">
        <f>'步驟1. 先填【114-1申請總表】第8列之B欄至CN欄'!BC46</f>
        <v>0</v>
      </c>
      <c r="BD46" s="238">
        <f>'步驟1. 先填【114-1申請總表】第8列之B欄至CN欄'!BD46</f>
        <v>0</v>
      </c>
      <c r="BE46" s="238">
        <f>'步驟1. 先填【114-1申請總表】第8列之B欄至CN欄'!BE46</f>
        <v>0</v>
      </c>
      <c r="BF46" s="238">
        <f>'步驟1. 先填【114-1申請總表】第8列之B欄至CN欄'!BF46</f>
        <v>0</v>
      </c>
      <c r="BG46" s="238">
        <f>'步驟1. 先填【114-1申請總表】第8列之B欄至CN欄'!BG46</f>
        <v>0</v>
      </c>
      <c r="BH46" s="238">
        <f>'步驟1. 先填【114-1申請總表】第8列之B欄至CN欄'!BH46</f>
        <v>0</v>
      </c>
      <c r="BI46" s="238">
        <f>'步驟1. 先填【114-1申請總表】第8列之B欄至CN欄'!BI46</f>
        <v>0</v>
      </c>
      <c r="BJ46" s="238">
        <f>'步驟1. 先填【114-1申請總表】第8列之B欄至CN欄'!BJ46</f>
        <v>0</v>
      </c>
      <c r="BK46" s="238">
        <f>'步驟1. 先填【114-1申請總表】第8列之B欄至CN欄'!BK46</f>
        <v>0</v>
      </c>
      <c r="BL46" s="238">
        <f>'步驟1. 先填【114-1申請總表】第8列之B欄至CN欄'!BL46</f>
        <v>0</v>
      </c>
      <c r="BM46" s="238">
        <f>'步驟1. 先填【114-1申請總表】第8列之B欄至CN欄'!BM46</f>
        <v>0</v>
      </c>
      <c r="BN46" s="238">
        <f>'步驟1. 先填【114-1申請總表】第8列之B欄至CN欄'!BN46</f>
        <v>0</v>
      </c>
      <c r="BO46" s="238">
        <f>'步驟1. 先填【114-1申請總表】第8列之B欄至CN欄'!BO46</f>
        <v>0</v>
      </c>
      <c r="BP46" s="238">
        <f>'步驟1. 先填【114-1申請總表】第8列之B欄至CN欄'!BP46</f>
        <v>0</v>
      </c>
      <c r="BQ46" s="238">
        <f>'步驟1. 先填【114-1申請總表】第8列之B欄至CN欄'!BQ46</f>
        <v>0</v>
      </c>
      <c r="BR46" s="238">
        <f>'步驟1. 先填【114-1申請總表】第8列之B欄至CN欄'!BR46</f>
        <v>0</v>
      </c>
      <c r="BS46" s="238">
        <f>'步驟1. 先填【114-1申請總表】第8列之B欄至CN欄'!BS46</f>
        <v>0</v>
      </c>
      <c r="BT46" s="238">
        <f>'步驟1. 先填【114-1申請總表】第8列之B欄至CN欄'!BT46</f>
        <v>0</v>
      </c>
      <c r="BU46" s="238">
        <f>'步驟1. 先填【114-1申請總表】第8列之B欄至CN欄'!BU46</f>
        <v>0</v>
      </c>
      <c r="BV46" s="238">
        <f>'步驟1. 先填【114-1申請總表】第8列之B欄至CN欄'!BV46</f>
        <v>0</v>
      </c>
      <c r="BW46" s="238" t="str">
        <f>'步驟1. 先填【114-1申請總表】第8列之B欄至CN欄'!BW46</f>
        <v xml:space="preserve">學科:
</v>
      </c>
      <c r="BX46" s="238" t="str">
        <f>'步驟1. 先填【114-1申請總表】第8列之B欄至CN欄'!BX46</f>
        <v xml:space="preserve">題型:
</v>
      </c>
      <c r="BY46" s="238">
        <f>'步驟1. 先填【114-1申請總表】第8列之B欄至CN欄'!BY46</f>
        <v>0</v>
      </c>
      <c r="BZ46" s="238" t="str">
        <f>'步驟1. 先填【114-1申請總表】第8列之B欄至CN欄'!BZ46</f>
        <v xml:space="preserve">學科:
</v>
      </c>
      <c r="CA46" s="238" t="str">
        <f>'步驟1. 先填【114-1申請總表】第8列之B欄至CN欄'!CA46</f>
        <v xml:space="preserve">題型:
</v>
      </c>
      <c r="CB46" s="238">
        <f>'步驟1. 先填【114-1申請總表】第8列之B欄至CN欄'!CB46</f>
        <v>0</v>
      </c>
      <c r="CC46" s="238" t="str">
        <f>'步驟1. 先填【114-1申請總表】第8列之B欄至CN欄'!CC46</f>
        <v>有無參加:</v>
      </c>
      <c r="CD46" s="238" t="str">
        <f>'步驟1. 先填【114-1申請總表】第8列之B欄至CN欄'!CD46</f>
        <v xml:space="preserve">社團或活動:
</v>
      </c>
      <c r="CE46" s="238">
        <f>'步驟1. 先填【114-1申請總表】第8列之B欄至CN欄'!CE46</f>
        <v>0</v>
      </c>
      <c r="CF46" s="238">
        <f>'步驟1. 先填【114-1申請總表】第8列之B欄至CN欄'!CF46</f>
        <v>0</v>
      </c>
      <c r="CG46" s="238">
        <f>'步驟1. 先填【114-1申請總表】第8列之B欄至CN欄'!CG46</f>
        <v>0</v>
      </c>
      <c r="CH46" s="238" t="str">
        <f>'步驟1. 先填【114-1申請總表】第8列之B欄至CN欄'!CH46</f>
        <v xml:space="preserve">無達到學習目標之原因:
</v>
      </c>
      <c r="CI46" s="238" t="str">
        <f>'步驟1. 先填【114-1申請總表】第8列之B欄至CN欄'!CI46</f>
        <v xml:space="preserve">改善方法:
</v>
      </c>
      <c r="CJ46" s="238" t="str">
        <f>'步驟1. 先填【114-1申請總表】第8列之B欄至CN欄'!CJ46</f>
        <v xml:space="preserve">最喜歡的課後休閒活動:
</v>
      </c>
      <c r="CK46" s="238" t="str">
        <f>'步驟1. 先填【114-1申請總表】第8列之B欄至CN欄'!CK46</f>
        <v xml:space="preserve">收穫:
</v>
      </c>
      <c r="CL46" s="238">
        <f>'步驟1. 先填【114-1申請總表】第8列之B欄至CN欄'!CL46</f>
        <v>0</v>
      </c>
      <c r="CM46" s="238">
        <f>'步驟1. 先填【114-1申請總表】第8列之B欄至CN欄'!CM46</f>
        <v>0</v>
      </c>
      <c r="CN46" s="238">
        <f>'步驟1. 先填【114-1申請總表】第8列之B欄至CN欄'!CN46</f>
        <v>0</v>
      </c>
      <c r="CO46" s="244">
        <f>'步驟1. 先填【114-1申請總表】第8列之B欄至CN欄'!CO46</f>
        <v>0</v>
      </c>
      <c r="CP46" s="244" t="str">
        <f>'步驟1. 先填【114-1申請總表】第8列之B欄至CN欄'!CP46</f>
        <v>7000021</v>
      </c>
      <c r="CQ46" s="244" t="str">
        <f>'步驟1. 先填【114-1申請總表】第8列之B欄至CN欄'!CQ46</f>
        <v/>
      </c>
      <c r="CR46" s="244" t="str">
        <f>'步驟1. 先填【114-1申請總表】第8列之B欄至CN欄'!CR46</f>
        <v/>
      </c>
      <c r="CS46" s="244">
        <f>'步驟1. 先填【114-1申請總表】第8列之B欄至CN欄'!CS46</f>
        <v>0</v>
      </c>
      <c r="CT46" s="244" t="str">
        <f>'步驟1. 先填【114-1申請總表】第8列之B欄至CN欄'!CT46</f>
        <v/>
      </c>
      <c r="CU46" s="244" t="str">
        <f>'步驟1. 先填【114-1申請總表】第8列之B欄至CN欄'!CU46</f>
        <v/>
      </c>
      <c r="CV46" s="244" t="str">
        <f>'步驟1. 先填【114-1申請總表】第8列之B欄至CN欄'!CV46</f>
        <v/>
      </c>
      <c r="CW46" s="244" t="str">
        <f>'步驟1. 先填【114-1申請總表】第8列之B欄至CN欄'!CW46</f>
        <v/>
      </c>
      <c r="CX46" s="244" t="str">
        <f>'步驟1. 先填【114-1申請總表】第8列之B欄至CN欄'!CX46</f>
        <v/>
      </c>
      <c r="CY46" s="244" t="str">
        <f>'步驟1. 先填【114-1申請總表】第8列之B欄至CN欄'!CY46</f>
        <v/>
      </c>
      <c r="CZ46" s="244" t="str">
        <f>'步驟1. 先填【114-1申請總表】第8列之B欄至CN欄'!CZ46</f>
        <v/>
      </c>
      <c r="DA46" s="244">
        <f>'步驟1. 先填【114-1申請總表】第8列之B欄至CN欄'!DA46</f>
        <v>0</v>
      </c>
      <c r="DB46" s="244">
        <f>'步驟1. 先填【114-1申請總表】第8列之B欄至CN欄'!DB46</f>
        <v>0</v>
      </c>
      <c r="DC46" s="244">
        <f>'步驟1. 先填【114-1申請總表】第8列之B欄至CN欄'!DC46</f>
        <v>0</v>
      </c>
      <c r="DD46" s="244">
        <f>'步驟1. 先填【114-1申請總表】第8列之B欄至CN欄'!DD46</f>
        <v>0</v>
      </c>
      <c r="DE46" s="244">
        <f>'步驟1. 先填【114-1申請總表】第8列之B欄至CN欄'!DE46</f>
        <v>0</v>
      </c>
      <c r="DF46" s="244">
        <f>'步驟1. 先填【114-1申請總表】第8列之B欄至CN欄'!DF46</f>
        <v>1</v>
      </c>
      <c r="DG46" s="244">
        <f>'步驟1. 先填【114-1申請總表】第8列之B欄至CN欄'!DG46</f>
        <v>0</v>
      </c>
      <c r="DH46" s="244">
        <f>'步驟1. 先填【114-1申請總表】第8列之B欄至CN欄'!DH46</f>
        <v>0</v>
      </c>
      <c r="DI46" s="244">
        <f>'步驟1. 先填【114-1申請總表】第8列之B欄至CN欄'!DI46</f>
        <v>0</v>
      </c>
      <c r="DJ46" s="244">
        <f>'步驟1. 先填【114-1申請總表】第8列之B欄至CN欄'!DJ46</f>
        <v>0</v>
      </c>
      <c r="DK46" s="244">
        <f>'步驟1. 先填【114-1申請總表】第8列之B欄至CN欄'!DK46</f>
        <v>0</v>
      </c>
      <c r="DL46" s="244">
        <f>'步驟1. 先填【114-1申請總表】第8列之B欄至CN欄'!DL46</f>
        <v>0</v>
      </c>
      <c r="DM46" s="244">
        <f>'步驟1. 先填【114-1申請總表】第8列之B欄至CN欄'!DM46</f>
        <v>0</v>
      </c>
      <c r="DN46" s="244">
        <f>'步驟1. 先填【114-1申請總表】第8列之B欄至CN欄'!DN46</f>
        <v>0</v>
      </c>
      <c r="DO46" s="267" t="str">
        <f t="shared" si="0"/>
        <v>身份別輸入錯誤</v>
      </c>
      <c r="DP46" s="267" t="str">
        <f t="shared" si="1"/>
        <v>身份別輸入錯誤</v>
      </c>
      <c r="DQ46" s="267" t="str">
        <f t="shared" si="2"/>
        <v>身份別輸入錯誤</v>
      </c>
      <c r="DR46" s="268">
        <v>0</v>
      </c>
      <c r="DS46" s="268"/>
      <c r="DT46" s="268"/>
      <c r="DU46" s="268"/>
      <c r="DV46" s="268"/>
      <c r="DW46" s="268"/>
      <c r="DX46" s="268"/>
      <c r="DY46" s="268"/>
      <c r="DZ46" s="268"/>
      <c r="EA46" s="268"/>
      <c r="EB46" s="268">
        <f t="shared" si="22"/>
        <v>0</v>
      </c>
      <c r="EC46" s="268"/>
      <c r="ED46" s="268"/>
      <c r="EE46" s="268"/>
      <c r="EF46" s="268"/>
      <c r="EG46" s="268"/>
      <c r="EH46" s="268"/>
      <c r="EI46" s="268"/>
      <c r="EJ46" s="268"/>
      <c r="EK46" s="268"/>
      <c r="EL46" s="268"/>
      <c r="EM46" s="268"/>
      <c r="EN46" s="268"/>
      <c r="EO46" s="268"/>
      <c r="EP46" s="268"/>
      <c r="EQ46" s="268"/>
      <c r="ER46" s="268"/>
      <c r="ES46" s="268"/>
      <c r="ET46" s="268"/>
      <c r="EU46" s="259"/>
      <c r="EV46" s="259"/>
      <c r="EW46" s="259"/>
      <c r="EX46" s="258" t="str">
        <f t="shared" si="3"/>
        <v>已提交</v>
      </c>
      <c r="EY46" s="258" t="str">
        <f t="shared" si="4"/>
        <v>已提交</v>
      </c>
      <c r="EZ46" s="258" t="str">
        <f t="shared" si="5"/>
        <v>已提交</v>
      </c>
      <c r="FA46" s="259" t="str">
        <f t="shared" si="6"/>
        <v>已提交</v>
      </c>
      <c r="FB46" s="259" t="str">
        <f t="shared" si="7"/>
        <v>已提交</v>
      </c>
      <c r="FC46" s="259" t="str">
        <f t="shared" si="8"/>
        <v>已提交</v>
      </c>
      <c r="FD46" s="259" t="str">
        <f t="shared" si="9"/>
        <v>已提交</v>
      </c>
      <c r="FE46" s="259" t="str">
        <f t="shared" si="10"/>
        <v>已提交</v>
      </c>
      <c r="FF46" s="259" t="str">
        <f t="shared" si="11"/>
        <v>已提交</v>
      </c>
      <c r="FG46" s="259" t="str">
        <f t="shared" si="12"/>
        <v>已提交</v>
      </c>
      <c r="FH46" s="259" t="str">
        <f t="shared" si="13"/>
        <v>已提交</v>
      </c>
      <c r="FI46" s="258" t="str">
        <f t="shared" si="14"/>
        <v>已提交</v>
      </c>
      <c r="FJ46" s="260" t="str">
        <f t="shared" si="15"/>
        <v>已提交</v>
      </c>
      <c r="FK46" s="259" t="str">
        <f t="shared" si="16"/>
        <v>已提交</v>
      </c>
      <c r="FL46" s="259" t="str">
        <f t="shared" si="17"/>
        <v>已提交</v>
      </c>
      <c r="FM46" s="259" t="str">
        <f t="shared" si="18"/>
        <v>已提交</v>
      </c>
      <c r="FN46" s="259"/>
      <c r="FO46" s="259"/>
      <c r="FP46" s="259"/>
      <c r="FQ46" s="259"/>
      <c r="FR46" s="259"/>
      <c r="FS46" s="259"/>
      <c r="FT46" s="259"/>
      <c r="FU46" s="259"/>
      <c r="FV46" s="259" t="str">
        <f t="shared" si="19"/>
        <v/>
      </c>
      <c r="FW46" s="259" t="str">
        <f t="shared" si="20"/>
        <v/>
      </c>
      <c r="FX46" s="259" t="str">
        <f t="shared" si="21"/>
        <v/>
      </c>
      <c r="FY46" s="259"/>
      <c r="FZ46" s="259"/>
      <c r="GA46" s="259"/>
      <c r="GB46" s="259"/>
      <c r="GC46" s="259"/>
      <c r="GD46" s="259"/>
      <c r="GE46" s="259"/>
      <c r="GF46" s="259"/>
      <c r="GG46" s="259"/>
      <c r="GH46" s="259"/>
      <c r="GI46" s="259"/>
      <c r="GJ46" s="259"/>
      <c r="GK46" s="259"/>
      <c r="GL46" s="259"/>
      <c r="GM46" s="259"/>
      <c r="GN46" s="259"/>
      <c r="GO46" s="259" t="s">
        <v>263</v>
      </c>
      <c r="GP46" s="259"/>
      <c r="GQ46" s="259"/>
      <c r="GR46" s="259"/>
      <c r="GS46" s="259"/>
    </row>
    <row r="47" spans="1:201" s="271" customFormat="1" ht="79.5" customHeight="1">
      <c r="A47" s="287" t="str">
        <f t="shared" si="23"/>
        <v>114學年度第二學期</v>
      </c>
      <c r="B47" s="238">
        <f>'步驟1. 先填【114-1申請總表】第8列之B欄至CN欄'!B47</f>
        <v>0</v>
      </c>
      <c r="C47" s="238">
        <f>'步驟1. 先填【114-1申請總表】第8列之B欄至CN欄'!C47</f>
        <v>0</v>
      </c>
      <c r="D47" s="238" t="str">
        <f>'步驟1. 先填【114-1申請總表】第8列之B欄至CN欄'!D47</f>
        <v>40</v>
      </c>
      <c r="E47" s="238">
        <f>'步驟1. 先填【114-1申請總表】第8列之B欄至CN欄'!E47</f>
        <v>0</v>
      </c>
      <c r="F47" s="238">
        <f>'步驟1. 先填【114-1申請總表】第8列之B欄至CN欄'!F47</f>
        <v>0</v>
      </c>
      <c r="G47" s="238">
        <f>'步驟1. 先填【114-1申請總表】第8列之B欄至CN欄'!G47</f>
        <v>0</v>
      </c>
      <c r="H47" s="238">
        <f>'步驟1. 先填【114-1申請總表】第8列之B欄至CN欄'!H47</f>
        <v>0</v>
      </c>
      <c r="I47" s="238">
        <f>'步驟1. 先填【114-1申請總表】第8列之B欄至CN欄'!I47</f>
        <v>0</v>
      </c>
      <c r="J47" s="238">
        <f>'步驟1. 先填【114-1申請總表】第8列之B欄至CN欄'!J47</f>
        <v>0</v>
      </c>
      <c r="K47" s="238">
        <f>'步驟1. 先填【114-1申請總表】第8列之B欄至CN欄'!K47</f>
        <v>0</v>
      </c>
      <c r="L47" s="238">
        <f>'步驟1. 先填【114-1申請總表】第8列之B欄至CN欄'!L47</f>
        <v>0</v>
      </c>
      <c r="M47" s="238">
        <f>'步驟1. 先填【114-1申請總表】第8列之B欄至CN欄'!M47</f>
        <v>0</v>
      </c>
      <c r="N47" s="238">
        <f>'步驟1. 先填【114-1申請總表】第8列之B欄至CN欄'!N47</f>
        <v>0</v>
      </c>
      <c r="O47" s="238" t="str">
        <f>'步驟1. 先填【114-1申請總表】第8列之B欄至CN欄'!O47</f>
        <v>XX縣XX鄉XX村XX鄰XX路XX號XX樓</v>
      </c>
      <c r="P47" s="238" t="str">
        <f>'步驟1. 先填【114-1申請總表】第8列之B欄至CN欄'!P47</f>
        <v>1.助學獎學金</v>
      </c>
      <c r="Q47" s="238">
        <f>'步驟1. 先填【114-1申請總表】第8列之B欄至CN欄'!Q47</f>
        <v>0</v>
      </c>
      <c r="R47" s="238">
        <f>'步驟1. 先填【114-1申請總表】第8列之B欄至CN欄'!R47</f>
        <v>0</v>
      </c>
      <c r="S47" s="238">
        <f>'步驟1. 先填【114-1申請總表】第8列之B欄至CN欄'!S47</f>
        <v>0</v>
      </c>
      <c r="T47" s="238">
        <f>'步驟1. 先填【114-1申請總表】第8列之B欄至CN欄'!T47</f>
        <v>0</v>
      </c>
      <c r="U47" s="238">
        <f>'步驟1. 先填【114-1申請總表】第8列之B欄至CN欄'!U47</f>
        <v>0</v>
      </c>
      <c r="V47" s="238">
        <f>'步驟1. 先填【114-1申請總表】第8列之B欄至CN欄'!V47</f>
        <v>0</v>
      </c>
      <c r="W47" s="238">
        <f>'步驟1. 先填【114-1申請總表】第8列之B欄至CN欄'!W47</f>
        <v>0</v>
      </c>
      <c r="X47" s="238">
        <f>'步驟1. 先填【114-1申請總表】第8列之B欄至CN欄'!X47</f>
        <v>0</v>
      </c>
      <c r="Y47" s="238">
        <f>'步驟1. 先填【114-1申請總表】第8列之B欄至CN欄'!Y47</f>
        <v>0</v>
      </c>
      <c r="Z47" s="238">
        <f>'步驟1. 先填【114-1申請總表】第8列之B欄至CN欄'!Z47</f>
        <v>0</v>
      </c>
      <c r="AA47" s="238">
        <f>'步驟1. 先填【114-1申請總表】第8列之B欄至CN欄'!AA47</f>
        <v>0</v>
      </c>
      <c r="AB47" s="238">
        <f>'步驟1. 先填【114-1申請總表】第8列之B欄至CN欄'!AB47</f>
        <v>0</v>
      </c>
      <c r="AC47" s="238">
        <f>'步驟1. 先填【114-1申請總表】第8列之B欄至CN欄'!AC47</f>
        <v>0</v>
      </c>
      <c r="AD47" s="238">
        <f>'步驟1. 先填【114-1申請總表】第8列之B欄至CN欄'!AD47</f>
        <v>0</v>
      </c>
      <c r="AE47" s="238">
        <f>'步驟1. 先填【114-1申請總表】第8列之B欄至CN欄'!AE47</f>
        <v>0</v>
      </c>
      <c r="AF47" s="238">
        <f>'步驟1. 先填【114-1申請總表】第8列之B欄至CN欄'!AF47</f>
        <v>0</v>
      </c>
      <c r="AG47" s="238">
        <f>'步驟1. 先填【114-1申請總表】第8列之B欄至CN欄'!AG47</f>
        <v>0</v>
      </c>
      <c r="AH47" s="238">
        <f>'步驟1. 先填【114-1申請總表】第8列之B欄至CN欄'!AH47</f>
        <v>0</v>
      </c>
      <c r="AI47" s="238">
        <f>'步驟1. 先填【114-1申請總表】第8列之B欄至CN欄'!AI47</f>
        <v>0</v>
      </c>
      <c r="AJ47" s="238">
        <f>'步驟1. 先填【114-1申請總表】第8列之B欄至CN欄'!AJ47</f>
        <v>0</v>
      </c>
      <c r="AK47" s="238">
        <f>'步驟1. 先填【114-1申請總表】第8列之B欄至CN欄'!AK47</f>
        <v>0</v>
      </c>
      <c r="AL47" s="238">
        <f>'步驟1. 先填【114-1申請總表】第8列之B欄至CN欄'!AL47</f>
        <v>0</v>
      </c>
      <c r="AM47" s="238">
        <f>'步驟1. 先填【114-1申請總表】第8列之B欄至CN欄'!AM47</f>
        <v>0</v>
      </c>
      <c r="AN47" s="238">
        <f>'步驟1. 先填【114-1申請總表】第8列之B欄至CN欄'!AN47</f>
        <v>0</v>
      </c>
      <c r="AO47" s="238">
        <f>'步驟1. 先填【114-1申請總表】第8列之B欄至CN欄'!AO47</f>
        <v>0</v>
      </c>
      <c r="AP47" s="238">
        <f>'步驟1. 先填【114-1申請總表】第8列之B欄至CN欄'!AP47</f>
        <v>0</v>
      </c>
      <c r="AQ47" s="238">
        <f>'步驟1. 先填【114-1申請總表】第8列之B欄至CN欄'!AQ47</f>
        <v>0</v>
      </c>
      <c r="AR47" s="238">
        <f>'步驟1. 先填【114-1申請總表】第8列之B欄至CN欄'!AR47</f>
        <v>0</v>
      </c>
      <c r="AS47" s="238">
        <f>'步驟1. 先填【114-1申請總表】第8列之B欄至CN欄'!AS47</f>
        <v>0</v>
      </c>
      <c r="AT47" s="238">
        <f>'步驟1. 先填【114-1申請總表】第8列之B欄至CN欄'!AT47</f>
        <v>0</v>
      </c>
      <c r="AU47" s="238">
        <f>'步驟1. 先填【114-1申請總表】第8列之B欄至CN欄'!AU47</f>
        <v>0</v>
      </c>
      <c r="AV47" s="238">
        <f>'步驟1. 先填【114-1申請總表】第8列之B欄至CN欄'!AV47</f>
        <v>0</v>
      </c>
      <c r="AW47" s="238">
        <f>'步驟1. 先填【114-1申請總表】第8列之B欄至CN欄'!AW47</f>
        <v>0</v>
      </c>
      <c r="AX47" s="238">
        <f>'步驟1. 先填【114-1申請總表】第8列之B欄至CN欄'!AX47</f>
        <v>0</v>
      </c>
      <c r="AY47" s="238">
        <f>'步驟1. 先填【114-1申請總表】第8列之B欄至CN欄'!AY47</f>
        <v>0</v>
      </c>
      <c r="AZ47" s="238">
        <f>'步驟1. 先填【114-1申請總表】第8列之B欄至CN欄'!AZ47</f>
        <v>0</v>
      </c>
      <c r="BA47" s="238">
        <f>'步驟1. 先填【114-1申請總表】第8列之B欄至CN欄'!BA47</f>
        <v>0</v>
      </c>
      <c r="BB47" s="238">
        <f>'步驟1. 先填【114-1申請總表】第8列之B欄至CN欄'!BB47</f>
        <v>0</v>
      </c>
      <c r="BC47" s="238">
        <f>'步驟1. 先填【114-1申請總表】第8列之B欄至CN欄'!BC47</f>
        <v>0</v>
      </c>
      <c r="BD47" s="238">
        <f>'步驟1. 先填【114-1申請總表】第8列之B欄至CN欄'!BD47</f>
        <v>0</v>
      </c>
      <c r="BE47" s="238">
        <f>'步驟1. 先填【114-1申請總表】第8列之B欄至CN欄'!BE47</f>
        <v>0</v>
      </c>
      <c r="BF47" s="238">
        <f>'步驟1. 先填【114-1申請總表】第8列之B欄至CN欄'!BF47</f>
        <v>0</v>
      </c>
      <c r="BG47" s="238">
        <f>'步驟1. 先填【114-1申請總表】第8列之B欄至CN欄'!BG47</f>
        <v>0</v>
      </c>
      <c r="BH47" s="238">
        <f>'步驟1. 先填【114-1申請總表】第8列之B欄至CN欄'!BH47</f>
        <v>0</v>
      </c>
      <c r="BI47" s="238">
        <f>'步驟1. 先填【114-1申請總表】第8列之B欄至CN欄'!BI47</f>
        <v>0</v>
      </c>
      <c r="BJ47" s="238">
        <f>'步驟1. 先填【114-1申請總表】第8列之B欄至CN欄'!BJ47</f>
        <v>0</v>
      </c>
      <c r="BK47" s="238">
        <f>'步驟1. 先填【114-1申請總表】第8列之B欄至CN欄'!BK47</f>
        <v>0</v>
      </c>
      <c r="BL47" s="238">
        <f>'步驟1. 先填【114-1申請總表】第8列之B欄至CN欄'!BL47</f>
        <v>0</v>
      </c>
      <c r="BM47" s="238">
        <f>'步驟1. 先填【114-1申請總表】第8列之B欄至CN欄'!BM47</f>
        <v>0</v>
      </c>
      <c r="BN47" s="238">
        <f>'步驟1. 先填【114-1申請總表】第8列之B欄至CN欄'!BN47</f>
        <v>0</v>
      </c>
      <c r="BO47" s="238">
        <f>'步驟1. 先填【114-1申請總表】第8列之B欄至CN欄'!BO47</f>
        <v>0</v>
      </c>
      <c r="BP47" s="238">
        <f>'步驟1. 先填【114-1申請總表】第8列之B欄至CN欄'!BP47</f>
        <v>0</v>
      </c>
      <c r="BQ47" s="238">
        <f>'步驟1. 先填【114-1申請總表】第8列之B欄至CN欄'!BQ47</f>
        <v>0</v>
      </c>
      <c r="BR47" s="238">
        <f>'步驟1. 先填【114-1申請總表】第8列之B欄至CN欄'!BR47</f>
        <v>0</v>
      </c>
      <c r="BS47" s="238">
        <f>'步驟1. 先填【114-1申請總表】第8列之B欄至CN欄'!BS47</f>
        <v>0</v>
      </c>
      <c r="BT47" s="238">
        <f>'步驟1. 先填【114-1申請總表】第8列之B欄至CN欄'!BT47</f>
        <v>0</v>
      </c>
      <c r="BU47" s="238">
        <f>'步驟1. 先填【114-1申請總表】第8列之B欄至CN欄'!BU47</f>
        <v>0</v>
      </c>
      <c r="BV47" s="238">
        <f>'步驟1. 先填【114-1申請總表】第8列之B欄至CN欄'!BV47</f>
        <v>0</v>
      </c>
      <c r="BW47" s="238" t="str">
        <f>'步驟1. 先填【114-1申請總表】第8列之B欄至CN欄'!BW47</f>
        <v xml:space="preserve">學科:
</v>
      </c>
      <c r="BX47" s="238" t="str">
        <f>'步驟1. 先填【114-1申請總表】第8列之B欄至CN欄'!BX47</f>
        <v xml:space="preserve">題型:
</v>
      </c>
      <c r="BY47" s="238">
        <f>'步驟1. 先填【114-1申請總表】第8列之B欄至CN欄'!BY47</f>
        <v>0</v>
      </c>
      <c r="BZ47" s="238" t="str">
        <f>'步驟1. 先填【114-1申請總表】第8列之B欄至CN欄'!BZ47</f>
        <v xml:space="preserve">學科:
</v>
      </c>
      <c r="CA47" s="238" t="str">
        <f>'步驟1. 先填【114-1申請總表】第8列之B欄至CN欄'!CA47</f>
        <v xml:space="preserve">題型:
</v>
      </c>
      <c r="CB47" s="238">
        <f>'步驟1. 先填【114-1申請總表】第8列之B欄至CN欄'!CB47</f>
        <v>0</v>
      </c>
      <c r="CC47" s="238" t="str">
        <f>'步驟1. 先填【114-1申請總表】第8列之B欄至CN欄'!CC47</f>
        <v>有無參加:</v>
      </c>
      <c r="CD47" s="238" t="str">
        <f>'步驟1. 先填【114-1申請總表】第8列之B欄至CN欄'!CD47</f>
        <v xml:space="preserve">社團或活動:
</v>
      </c>
      <c r="CE47" s="238">
        <f>'步驟1. 先填【114-1申請總表】第8列之B欄至CN欄'!CE47</f>
        <v>0</v>
      </c>
      <c r="CF47" s="238">
        <f>'步驟1. 先填【114-1申請總表】第8列之B欄至CN欄'!CF47</f>
        <v>0</v>
      </c>
      <c r="CG47" s="238">
        <f>'步驟1. 先填【114-1申請總表】第8列之B欄至CN欄'!CG47</f>
        <v>0</v>
      </c>
      <c r="CH47" s="238" t="str">
        <f>'步驟1. 先填【114-1申請總表】第8列之B欄至CN欄'!CH47</f>
        <v xml:space="preserve">無達到學習目標之原因:
</v>
      </c>
      <c r="CI47" s="238" t="str">
        <f>'步驟1. 先填【114-1申請總表】第8列之B欄至CN欄'!CI47</f>
        <v xml:space="preserve">改善方法:
</v>
      </c>
      <c r="CJ47" s="238" t="str">
        <f>'步驟1. 先填【114-1申請總表】第8列之B欄至CN欄'!CJ47</f>
        <v xml:space="preserve">最喜歡的課後休閒活動:
</v>
      </c>
      <c r="CK47" s="238" t="str">
        <f>'步驟1. 先填【114-1申請總表】第8列之B欄至CN欄'!CK47</f>
        <v xml:space="preserve">收穫:
</v>
      </c>
      <c r="CL47" s="238">
        <f>'步驟1. 先填【114-1申請總表】第8列之B欄至CN欄'!CL47</f>
        <v>0</v>
      </c>
      <c r="CM47" s="238">
        <f>'步驟1. 先填【114-1申請總表】第8列之B欄至CN欄'!CM47</f>
        <v>0</v>
      </c>
      <c r="CN47" s="238">
        <f>'步驟1. 先填【114-1申請總表】第8列之B欄至CN欄'!CN47</f>
        <v>0</v>
      </c>
      <c r="CO47" s="244">
        <f>'步驟1. 先填【114-1申請總表】第8列之B欄至CN欄'!CO47</f>
        <v>0</v>
      </c>
      <c r="CP47" s="244" t="str">
        <f>'步驟1. 先填【114-1申請總表】第8列之B欄至CN欄'!CP47</f>
        <v>7000021</v>
      </c>
      <c r="CQ47" s="244" t="str">
        <f>'步驟1. 先填【114-1申請總表】第8列之B欄至CN欄'!CQ47</f>
        <v/>
      </c>
      <c r="CR47" s="244" t="str">
        <f>'步驟1. 先填【114-1申請總表】第8列之B欄至CN欄'!CR47</f>
        <v/>
      </c>
      <c r="CS47" s="244">
        <f>'步驟1. 先填【114-1申請總表】第8列之B欄至CN欄'!CS47</f>
        <v>0</v>
      </c>
      <c r="CT47" s="244" t="str">
        <f>'步驟1. 先填【114-1申請總表】第8列之B欄至CN欄'!CT47</f>
        <v/>
      </c>
      <c r="CU47" s="244" t="str">
        <f>'步驟1. 先填【114-1申請總表】第8列之B欄至CN欄'!CU47</f>
        <v/>
      </c>
      <c r="CV47" s="244" t="str">
        <f>'步驟1. 先填【114-1申請總表】第8列之B欄至CN欄'!CV47</f>
        <v/>
      </c>
      <c r="CW47" s="244" t="str">
        <f>'步驟1. 先填【114-1申請總表】第8列之B欄至CN欄'!CW47</f>
        <v/>
      </c>
      <c r="CX47" s="244" t="str">
        <f>'步驟1. 先填【114-1申請總表】第8列之B欄至CN欄'!CX47</f>
        <v/>
      </c>
      <c r="CY47" s="244" t="str">
        <f>'步驟1. 先填【114-1申請總表】第8列之B欄至CN欄'!CY47</f>
        <v/>
      </c>
      <c r="CZ47" s="244" t="str">
        <f>'步驟1. 先填【114-1申請總表】第8列之B欄至CN欄'!CZ47</f>
        <v/>
      </c>
      <c r="DA47" s="244">
        <f>'步驟1. 先填【114-1申請總表】第8列之B欄至CN欄'!DA47</f>
        <v>0</v>
      </c>
      <c r="DB47" s="244">
        <f>'步驟1. 先填【114-1申請總表】第8列之B欄至CN欄'!DB47</f>
        <v>0</v>
      </c>
      <c r="DC47" s="244">
        <f>'步驟1. 先填【114-1申請總表】第8列之B欄至CN欄'!DC47</f>
        <v>0</v>
      </c>
      <c r="DD47" s="244">
        <f>'步驟1. 先填【114-1申請總表】第8列之B欄至CN欄'!DD47</f>
        <v>0</v>
      </c>
      <c r="DE47" s="244">
        <f>'步驟1. 先填【114-1申請總表】第8列之B欄至CN欄'!DE47</f>
        <v>0</v>
      </c>
      <c r="DF47" s="244">
        <f>'步驟1. 先填【114-1申請總表】第8列之B欄至CN欄'!DF47</f>
        <v>1</v>
      </c>
      <c r="DG47" s="244">
        <f>'步驟1. 先填【114-1申請總表】第8列之B欄至CN欄'!DG47</f>
        <v>0</v>
      </c>
      <c r="DH47" s="244">
        <f>'步驟1. 先填【114-1申請總表】第8列之B欄至CN欄'!DH47</f>
        <v>0</v>
      </c>
      <c r="DI47" s="244">
        <f>'步驟1. 先填【114-1申請總表】第8列之B欄至CN欄'!DI47</f>
        <v>0</v>
      </c>
      <c r="DJ47" s="244">
        <f>'步驟1. 先填【114-1申請總表】第8列之B欄至CN欄'!DJ47</f>
        <v>0</v>
      </c>
      <c r="DK47" s="244">
        <f>'步驟1. 先填【114-1申請總表】第8列之B欄至CN欄'!DK47</f>
        <v>0</v>
      </c>
      <c r="DL47" s="244">
        <f>'步驟1. 先填【114-1申請總表】第8列之B欄至CN欄'!DL47</f>
        <v>0</v>
      </c>
      <c r="DM47" s="244">
        <f>'步驟1. 先填【114-1申請總表】第8列之B欄至CN欄'!DM47</f>
        <v>0</v>
      </c>
      <c r="DN47" s="244">
        <f>'步驟1. 先填【114-1申請總表】第8列之B欄至CN欄'!DN47</f>
        <v>0</v>
      </c>
      <c r="DO47" s="267" t="str">
        <f t="shared" si="0"/>
        <v>身份別輸入錯誤</v>
      </c>
      <c r="DP47" s="267" t="str">
        <f t="shared" si="1"/>
        <v>身份別輸入錯誤</v>
      </c>
      <c r="DQ47" s="267" t="str">
        <f t="shared" si="2"/>
        <v>身份別輸入錯誤</v>
      </c>
      <c r="DR47" s="268">
        <v>0</v>
      </c>
      <c r="DS47" s="268"/>
      <c r="DT47" s="268"/>
      <c r="DU47" s="268"/>
      <c r="DV47" s="268"/>
      <c r="DW47" s="268"/>
      <c r="DX47" s="268"/>
      <c r="DY47" s="268"/>
      <c r="DZ47" s="268"/>
      <c r="EA47" s="268"/>
      <c r="EB47" s="268">
        <f t="shared" si="22"/>
        <v>0</v>
      </c>
      <c r="EC47" s="268"/>
      <c r="ED47" s="268"/>
      <c r="EE47" s="268"/>
      <c r="EF47" s="268"/>
      <c r="EG47" s="268"/>
      <c r="EH47" s="268"/>
      <c r="EI47" s="268"/>
      <c r="EJ47" s="268"/>
      <c r="EK47" s="268"/>
      <c r="EL47" s="268"/>
      <c r="EM47" s="268"/>
      <c r="EN47" s="268"/>
      <c r="EO47" s="268"/>
      <c r="EP47" s="268"/>
      <c r="EQ47" s="268"/>
      <c r="ER47" s="268"/>
      <c r="ES47" s="268"/>
      <c r="ET47" s="268"/>
      <c r="EU47" s="259"/>
      <c r="EV47" s="259"/>
      <c r="EW47" s="259"/>
      <c r="EX47" s="258" t="str">
        <f t="shared" si="3"/>
        <v>已提交</v>
      </c>
      <c r="EY47" s="258" t="str">
        <f t="shared" si="4"/>
        <v>已提交</v>
      </c>
      <c r="EZ47" s="258" t="str">
        <f t="shared" si="5"/>
        <v>已提交</v>
      </c>
      <c r="FA47" s="259" t="str">
        <f t="shared" si="6"/>
        <v>已提交</v>
      </c>
      <c r="FB47" s="259" t="str">
        <f t="shared" si="7"/>
        <v>已提交</v>
      </c>
      <c r="FC47" s="259" t="str">
        <f t="shared" si="8"/>
        <v>已提交</v>
      </c>
      <c r="FD47" s="259" t="str">
        <f t="shared" si="9"/>
        <v>已提交</v>
      </c>
      <c r="FE47" s="259" t="str">
        <f t="shared" si="10"/>
        <v>已提交</v>
      </c>
      <c r="FF47" s="259" t="str">
        <f t="shared" si="11"/>
        <v>已提交</v>
      </c>
      <c r="FG47" s="259" t="str">
        <f t="shared" si="12"/>
        <v>已提交</v>
      </c>
      <c r="FH47" s="259" t="str">
        <f t="shared" si="13"/>
        <v>已提交</v>
      </c>
      <c r="FI47" s="258" t="str">
        <f t="shared" si="14"/>
        <v>已提交</v>
      </c>
      <c r="FJ47" s="260" t="str">
        <f t="shared" si="15"/>
        <v>已提交</v>
      </c>
      <c r="FK47" s="259" t="str">
        <f t="shared" si="16"/>
        <v>已提交</v>
      </c>
      <c r="FL47" s="259" t="str">
        <f t="shared" si="17"/>
        <v>已提交</v>
      </c>
      <c r="FM47" s="259" t="str">
        <f t="shared" si="18"/>
        <v>已提交</v>
      </c>
      <c r="FN47" s="259"/>
      <c r="FO47" s="259"/>
      <c r="FP47" s="259"/>
      <c r="FQ47" s="259"/>
      <c r="FR47" s="259"/>
      <c r="FS47" s="259"/>
      <c r="FT47" s="259"/>
      <c r="FU47" s="259"/>
      <c r="FV47" s="259" t="str">
        <f t="shared" si="19"/>
        <v/>
      </c>
      <c r="FW47" s="259" t="str">
        <f t="shared" si="20"/>
        <v/>
      </c>
      <c r="FX47" s="259" t="str">
        <f t="shared" si="21"/>
        <v/>
      </c>
      <c r="FY47" s="259"/>
      <c r="FZ47" s="259"/>
      <c r="GA47" s="259"/>
      <c r="GB47" s="259"/>
      <c r="GC47" s="259"/>
      <c r="GD47" s="259"/>
      <c r="GE47" s="259"/>
      <c r="GF47" s="259"/>
      <c r="GG47" s="259"/>
      <c r="GH47" s="259"/>
      <c r="GI47" s="259"/>
      <c r="GJ47" s="259"/>
      <c r="GK47" s="259"/>
      <c r="GL47" s="259"/>
      <c r="GM47" s="259"/>
      <c r="GN47" s="259"/>
      <c r="GO47" s="259" t="s">
        <v>263</v>
      </c>
      <c r="GP47" s="259"/>
      <c r="GQ47" s="259"/>
      <c r="GR47" s="259"/>
      <c r="GS47" s="259"/>
    </row>
    <row r="48" spans="1:201" s="271" customFormat="1" ht="79.5" customHeight="1">
      <c r="A48" s="287" t="str">
        <f t="shared" si="23"/>
        <v>114學年度第二學期</v>
      </c>
      <c r="B48" s="238">
        <f>'步驟1. 先填【114-1申請總表】第8列之B欄至CN欄'!B48</f>
        <v>0</v>
      </c>
      <c r="C48" s="238">
        <f>'步驟1. 先填【114-1申請總表】第8列之B欄至CN欄'!C48</f>
        <v>0</v>
      </c>
      <c r="D48" s="238" t="str">
        <f>'步驟1. 先填【114-1申請總表】第8列之B欄至CN欄'!D48</f>
        <v>41</v>
      </c>
      <c r="E48" s="238">
        <f>'步驟1. 先填【114-1申請總表】第8列之B欄至CN欄'!E48</f>
        <v>0</v>
      </c>
      <c r="F48" s="238">
        <f>'步驟1. 先填【114-1申請總表】第8列之B欄至CN欄'!F48</f>
        <v>0</v>
      </c>
      <c r="G48" s="238">
        <f>'步驟1. 先填【114-1申請總表】第8列之B欄至CN欄'!G48</f>
        <v>0</v>
      </c>
      <c r="H48" s="238">
        <f>'步驟1. 先填【114-1申請總表】第8列之B欄至CN欄'!H48</f>
        <v>0</v>
      </c>
      <c r="I48" s="238">
        <f>'步驟1. 先填【114-1申請總表】第8列之B欄至CN欄'!I48</f>
        <v>0</v>
      </c>
      <c r="J48" s="238">
        <f>'步驟1. 先填【114-1申請總表】第8列之B欄至CN欄'!J48</f>
        <v>0</v>
      </c>
      <c r="K48" s="238">
        <f>'步驟1. 先填【114-1申請總表】第8列之B欄至CN欄'!K48</f>
        <v>0</v>
      </c>
      <c r="L48" s="238">
        <f>'步驟1. 先填【114-1申請總表】第8列之B欄至CN欄'!L48</f>
        <v>0</v>
      </c>
      <c r="M48" s="238">
        <f>'步驟1. 先填【114-1申請總表】第8列之B欄至CN欄'!M48</f>
        <v>0</v>
      </c>
      <c r="N48" s="238">
        <f>'步驟1. 先填【114-1申請總表】第8列之B欄至CN欄'!N48</f>
        <v>0</v>
      </c>
      <c r="O48" s="238" t="str">
        <f>'步驟1. 先填【114-1申請總表】第8列之B欄至CN欄'!O48</f>
        <v>XX縣XX鄉XX村XX鄰XX路XX號XX樓</v>
      </c>
      <c r="P48" s="238" t="str">
        <f>'步驟1. 先填【114-1申請總表】第8列之B欄至CN欄'!P48</f>
        <v>1.助學獎學金</v>
      </c>
      <c r="Q48" s="238">
        <f>'步驟1. 先填【114-1申請總表】第8列之B欄至CN欄'!Q48</f>
        <v>0</v>
      </c>
      <c r="R48" s="238">
        <f>'步驟1. 先填【114-1申請總表】第8列之B欄至CN欄'!R48</f>
        <v>0</v>
      </c>
      <c r="S48" s="238">
        <f>'步驟1. 先填【114-1申請總表】第8列之B欄至CN欄'!S48</f>
        <v>0</v>
      </c>
      <c r="T48" s="238">
        <f>'步驟1. 先填【114-1申請總表】第8列之B欄至CN欄'!T48</f>
        <v>0</v>
      </c>
      <c r="U48" s="238">
        <f>'步驟1. 先填【114-1申請總表】第8列之B欄至CN欄'!U48</f>
        <v>0</v>
      </c>
      <c r="V48" s="238">
        <f>'步驟1. 先填【114-1申請總表】第8列之B欄至CN欄'!V48</f>
        <v>0</v>
      </c>
      <c r="W48" s="238">
        <f>'步驟1. 先填【114-1申請總表】第8列之B欄至CN欄'!W48</f>
        <v>0</v>
      </c>
      <c r="X48" s="238">
        <f>'步驟1. 先填【114-1申請總表】第8列之B欄至CN欄'!X48</f>
        <v>0</v>
      </c>
      <c r="Y48" s="238">
        <f>'步驟1. 先填【114-1申請總表】第8列之B欄至CN欄'!Y48</f>
        <v>0</v>
      </c>
      <c r="Z48" s="238">
        <f>'步驟1. 先填【114-1申請總表】第8列之B欄至CN欄'!Z48</f>
        <v>0</v>
      </c>
      <c r="AA48" s="238">
        <f>'步驟1. 先填【114-1申請總表】第8列之B欄至CN欄'!AA48</f>
        <v>0</v>
      </c>
      <c r="AB48" s="238">
        <f>'步驟1. 先填【114-1申請總表】第8列之B欄至CN欄'!AB48</f>
        <v>0</v>
      </c>
      <c r="AC48" s="238">
        <f>'步驟1. 先填【114-1申請總表】第8列之B欄至CN欄'!AC48</f>
        <v>0</v>
      </c>
      <c r="AD48" s="238">
        <f>'步驟1. 先填【114-1申請總表】第8列之B欄至CN欄'!AD48</f>
        <v>0</v>
      </c>
      <c r="AE48" s="238">
        <f>'步驟1. 先填【114-1申請總表】第8列之B欄至CN欄'!AE48</f>
        <v>0</v>
      </c>
      <c r="AF48" s="238">
        <f>'步驟1. 先填【114-1申請總表】第8列之B欄至CN欄'!AF48</f>
        <v>0</v>
      </c>
      <c r="AG48" s="238">
        <f>'步驟1. 先填【114-1申請總表】第8列之B欄至CN欄'!AG48</f>
        <v>0</v>
      </c>
      <c r="AH48" s="238">
        <f>'步驟1. 先填【114-1申請總表】第8列之B欄至CN欄'!AH48</f>
        <v>0</v>
      </c>
      <c r="AI48" s="238">
        <f>'步驟1. 先填【114-1申請總表】第8列之B欄至CN欄'!AI48</f>
        <v>0</v>
      </c>
      <c r="AJ48" s="238">
        <f>'步驟1. 先填【114-1申請總表】第8列之B欄至CN欄'!AJ48</f>
        <v>0</v>
      </c>
      <c r="AK48" s="238">
        <f>'步驟1. 先填【114-1申請總表】第8列之B欄至CN欄'!AK48</f>
        <v>0</v>
      </c>
      <c r="AL48" s="238">
        <f>'步驟1. 先填【114-1申請總表】第8列之B欄至CN欄'!AL48</f>
        <v>0</v>
      </c>
      <c r="AM48" s="238">
        <f>'步驟1. 先填【114-1申請總表】第8列之B欄至CN欄'!AM48</f>
        <v>0</v>
      </c>
      <c r="AN48" s="238">
        <f>'步驟1. 先填【114-1申請總表】第8列之B欄至CN欄'!AN48</f>
        <v>0</v>
      </c>
      <c r="AO48" s="238">
        <f>'步驟1. 先填【114-1申請總表】第8列之B欄至CN欄'!AO48</f>
        <v>0</v>
      </c>
      <c r="AP48" s="238">
        <f>'步驟1. 先填【114-1申請總表】第8列之B欄至CN欄'!AP48</f>
        <v>0</v>
      </c>
      <c r="AQ48" s="238">
        <f>'步驟1. 先填【114-1申請總表】第8列之B欄至CN欄'!AQ48</f>
        <v>0</v>
      </c>
      <c r="AR48" s="238">
        <f>'步驟1. 先填【114-1申請總表】第8列之B欄至CN欄'!AR48</f>
        <v>0</v>
      </c>
      <c r="AS48" s="238">
        <f>'步驟1. 先填【114-1申請總表】第8列之B欄至CN欄'!AS48</f>
        <v>0</v>
      </c>
      <c r="AT48" s="238">
        <f>'步驟1. 先填【114-1申請總表】第8列之B欄至CN欄'!AT48</f>
        <v>0</v>
      </c>
      <c r="AU48" s="238">
        <f>'步驟1. 先填【114-1申請總表】第8列之B欄至CN欄'!AU48</f>
        <v>0</v>
      </c>
      <c r="AV48" s="238">
        <f>'步驟1. 先填【114-1申請總表】第8列之B欄至CN欄'!AV48</f>
        <v>0</v>
      </c>
      <c r="AW48" s="238">
        <f>'步驟1. 先填【114-1申請總表】第8列之B欄至CN欄'!AW48</f>
        <v>0</v>
      </c>
      <c r="AX48" s="238">
        <f>'步驟1. 先填【114-1申請總表】第8列之B欄至CN欄'!AX48</f>
        <v>0</v>
      </c>
      <c r="AY48" s="238">
        <f>'步驟1. 先填【114-1申請總表】第8列之B欄至CN欄'!AY48</f>
        <v>0</v>
      </c>
      <c r="AZ48" s="238">
        <f>'步驟1. 先填【114-1申請總表】第8列之B欄至CN欄'!AZ48</f>
        <v>0</v>
      </c>
      <c r="BA48" s="238">
        <f>'步驟1. 先填【114-1申請總表】第8列之B欄至CN欄'!BA48</f>
        <v>0</v>
      </c>
      <c r="BB48" s="238">
        <f>'步驟1. 先填【114-1申請總表】第8列之B欄至CN欄'!BB48</f>
        <v>0</v>
      </c>
      <c r="BC48" s="238">
        <f>'步驟1. 先填【114-1申請總表】第8列之B欄至CN欄'!BC48</f>
        <v>0</v>
      </c>
      <c r="BD48" s="238">
        <f>'步驟1. 先填【114-1申請總表】第8列之B欄至CN欄'!BD48</f>
        <v>0</v>
      </c>
      <c r="BE48" s="238">
        <f>'步驟1. 先填【114-1申請總表】第8列之B欄至CN欄'!BE48</f>
        <v>0</v>
      </c>
      <c r="BF48" s="238">
        <f>'步驟1. 先填【114-1申請總表】第8列之B欄至CN欄'!BF48</f>
        <v>0</v>
      </c>
      <c r="BG48" s="238">
        <f>'步驟1. 先填【114-1申請總表】第8列之B欄至CN欄'!BG48</f>
        <v>0</v>
      </c>
      <c r="BH48" s="238">
        <f>'步驟1. 先填【114-1申請總表】第8列之B欄至CN欄'!BH48</f>
        <v>0</v>
      </c>
      <c r="BI48" s="238">
        <f>'步驟1. 先填【114-1申請總表】第8列之B欄至CN欄'!BI48</f>
        <v>0</v>
      </c>
      <c r="BJ48" s="238">
        <f>'步驟1. 先填【114-1申請總表】第8列之B欄至CN欄'!BJ48</f>
        <v>0</v>
      </c>
      <c r="BK48" s="238">
        <f>'步驟1. 先填【114-1申請總表】第8列之B欄至CN欄'!BK48</f>
        <v>0</v>
      </c>
      <c r="BL48" s="238">
        <f>'步驟1. 先填【114-1申請總表】第8列之B欄至CN欄'!BL48</f>
        <v>0</v>
      </c>
      <c r="BM48" s="238">
        <f>'步驟1. 先填【114-1申請總表】第8列之B欄至CN欄'!BM48</f>
        <v>0</v>
      </c>
      <c r="BN48" s="238">
        <f>'步驟1. 先填【114-1申請總表】第8列之B欄至CN欄'!BN48</f>
        <v>0</v>
      </c>
      <c r="BO48" s="238">
        <f>'步驟1. 先填【114-1申請總表】第8列之B欄至CN欄'!BO48</f>
        <v>0</v>
      </c>
      <c r="BP48" s="238">
        <f>'步驟1. 先填【114-1申請總表】第8列之B欄至CN欄'!BP48</f>
        <v>0</v>
      </c>
      <c r="BQ48" s="238">
        <f>'步驟1. 先填【114-1申請總表】第8列之B欄至CN欄'!BQ48</f>
        <v>0</v>
      </c>
      <c r="BR48" s="238">
        <f>'步驟1. 先填【114-1申請總表】第8列之B欄至CN欄'!BR48</f>
        <v>0</v>
      </c>
      <c r="BS48" s="238">
        <f>'步驟1. 先填【114-1申請總表】第8列之B欄至CN欄'!BS48</f>
        <v>0</v>
      </c>
      <c r="BT48" s="238">
        <f>'步驟1. 先填【114-1申請總表】第8列之B欄至CN欄'!BT48</f>
        <v>0</v>
      </c>
      <c r="BU48" s="238">
        <f>'步驟1. 先填【114-1申請總表】第8列之B欄至CN欄'!BU48</f>
        <v>0</v>
      </c>
      <c r="BV48" s="238">
        <f>'步驟1. 先填【114-1申請總表】第8列之B欄至CN欄'!BV48</f>
        <v>0</v>
      </c>
      <c r="BW48" s="238" t="str">
        <f>'步驟1. 先填【114-1申請總表】第8列之B欄至CN欄'!BW48</f>
        <v xml:space="preserve">學科:
</v>
      </c>
      <c r="BX48" s="238" t="str">
        <f>'步驟1. 先填【114-1申請總表】第8列之B欄至CN欄'!BX48</f>
        <v xml:space="preserve">題型:
</v>
      </c>
      <c r="BY48" s="238">
        <f>'步驟1. 先填【114-1申請總表】第8列之B欄至CN欄'!BY48</f>
        <v>0</v>
      </c>
      <c r="BZ48" s="238" t="str">
        <f>'步驟1. 先填【114-1申請總表】第8列之B欄至CN欄'!BZ48</f>
        <v xml:space="preserve">學科:
</v>
      </c>
      <c r="CA48" s="238" t="str">
        <f>'步驟1. 先填【114-1申請總表】第8列之B欄至CN欄'!CA48</f>
        <v xml:space="preserve">題型:
</v>
      </c>
      <c r="CB48" s="238">
        <f>'步驟1. 先填【114-1申請總表】第8列之B欄至CN欄'!CB48</f>
        <v>0</v>
      </c>
      <c r="CC48" s="238" t="str">
        <f>'步驟1. 先填【114-1申請總表】第8列之B欄至CN欄'!CC48</f>
        <v>有無參加:</v>
      </c>
      <c r="CD48" s="238" t="str">
        <f>'步驟1. 先填【114-1申請總表】第8列之B欄至CN欄'!CD48</f>
        <v xml:space="preserve">社團或活動:
</v>
      </c>
      <c r="CE48" s="238">
        <f>'步驟1. 先填【114-1申請總表】第8列之B欄至CN欄'!CE48</f>
        <v>0</v>
      </c>
      <c r="CF48" s="238">
        <f>'步驟1. 先填【114-1申請總表】第8列之B欄至CN欄'!CF48</f>
        <v>0</v>
      </c>
      <c r="CG48" s="238">
        <f>'步驟1. 先填【114-1申請總表】第8列之B欄至CN欄'!CG48</f>
        <v>0</v>
      </c>
      <c r="CH48" s="238" t="str">
        <f>'步驟1. 先填【114-1申請總表】第8列之B欄至CN欄'!CH48</f>
        <v xml:space="preserve">無達到學習目標之原因:
</v>
      </c>
      <c r="CI48" s="238" t="str">
        <f>'步驟1. 先填【114-1申請總表】第8列之B欄至CN欄'!CI48</f>
        <v xml:space="preserve">改善方法:
</v>
      </c>
      <c r="CJ48" s="238" t="str">
        <f>'步驟1. 先填【114-1申請總表】第8列之B欄至CN欄'!CJ48</f>
        <v xml:space="preserve">最喜歡的課後休閒活動:
</v>
      </c>
      <c r="CK48" s="238" t="str">
        <f>'步驟1. 先填【114-1申請總表】第8列之B欄至CN欄'!CK48</f>
        <v xml:space="preserve">收穫:
</v>
      </c>
      <c r="CL48" s="238">
        <f>'步驟1. 先填【114-1申請總表】第8列之B欄至CN欄'!CL48</f>
        <v>0</v>
      </c>
      <c r="CM48" s="238">
        <f>'步驟1. 先填【114-1申請總表】第8列之B欄至CN欄'!CM48</f>
        <v>0</v>
      </c>
      <c r="CN48" s="238">
        <f>'步驟1. 先填【114-1申請總表】第8列之B欄至CN欄'!CN48</f>
        <v>0</v>
      </c>
      <c r="CO48" s="244">
        <f>'步驟1. 先填【114-1申請總表】第8列之B欄至CN欄'!CO48</f>
        <v>0</v>
      </c>
      <c r="CP48" s="244" t="str">
        <f>'步驟1. 先填【114-1申請總表】第8列之B欄至CN欄'!CP48</f>
        <v>7000021</v>
      </c>
      <c r="CQ48" s="244" t="str">
        <f>'步驟1. 先填【114-1申請總表】第8列之B欄至CN欄'!CQ48</f>
        <v/>
      </c>
      <c r="CR48" s="244" t="str">
        <f>'步驟1. 先填【114-1申請總表】第8列之B欄至CN欄'!CR48</f>
        <v/>
      </c>
      <c r="CS48" s="244">
        <f>'步驟1. 先填【114-1申請總表】第8列之B欄至CN欄'!CS48</f>
        <v>0</v>
      </c>
      <c r="CT48" s="244" t="str">
        <f>'步驟1. 先填【114-1申請總表】第8列之B欄至CN欄'!CT48</f>
        <v/>
      </c>
      <c r="CU48" s="244" t="str">
        <f>'步驟1. 先填【114-1申請總表】第8列之B欄至CN欄'!CU48</f>
        <v/>
      </c>
      <c r="CV48" s="244" t="str">
        <f>'步驟1. 先填【114-1申請總表】第8列之B欄至CN欄'!CV48</f>
        <v/>
      </c>
      <c r="CW48" s="244" t="str">
        <f>'步驟1. 先填【114-1申請總表】第8列之B欄至CN欄'!CW48</f>
        <v/>
      </c>
      <c r="CX48" s="244" t="str">
        <f>'步驟1. 先填【114-1申請總表】第8列之B欄至CN欄'!CX48</f>
        <v/>
      </c>
      <c r="CY48" s="244" t="str">
        <f>'步驟1. 先填【114-1申請總表】第8列之B欄至CN欄'!CY48</f>
        <v/>
      </c>
      <c r="CZ48" s="244" t="str">
        <f>'步驟1. 先填【114-1申請總表】第8列之B欄至CN欄'!CZ48</f>
        <v/>
      </c>
      <c r="DA48" s="244">
        <f>'步驟1. 先填【114-1申請總表】第8列之B欄至CN欄'!DA48</f>
        <v>0</v>
      </c>
      <c r="DB48" s="244">
        <f>'步驟1. 先填【114-1申請總表】第8列之B欄至CN欄'!DB48</f>
        <v>0</v>
      </c>
      <c r="DC48" s="244">
        <f>'步驟1. 先填【114-1申請總表】第8列之B欄至CN欄'!DC48</f>
        <v>0</v>
      </c>
      <c r="DD48" s="244">
        <f>'步驟1. 先填【114-1申請總表】第8列之B欄至CN欄'!DD48</f>
        <v>0</v>
      </c>
      <c r="DE48" s="244">
        <f>'步驟1. 先填【114-1申請總表】第8列之B欄至CN欄'!DE48</f>
        <v>0</v>
      </c>
      <c r="DF48" s="244">
        <f>'步驟1. 先填【114-1申請總表】第8列之B欄至CN欄'!DF48</f>
        <v>1</v>
      </c>
      <c r="DG48" s="244">
        <f>'步驟1. 先填【114-1申請總表】第8列之B欄至CN欄'!DG48</f>
        <v>0</v>
      </c>
      <c r="DH48" s="244">
        <f>'步驟1. 先填【114-1申請總表】第8列之B欄至CN欄'!DH48</f>
        <v>0</v>
      </c>
      <c r="DI48" s="244">
        <f>'步驟1. 先填【114-1申請總表】第8列之B欄至CN欄'!DI48</f>
        <v>0</v>
      </c>
      <c r="DJ48" s="244">
        <f>'步驟1. 先填【114-1申請總表】第8列之B欄至CN欄'!DJ48</f>
        <v>0</v>
      </c>
      <c r="DK48" s="244">
        <f>'步驟1. 先填【114-1申請總表】第8列之B欄至CN欄'!DK48</f>
        <v>0</v>
      </c>
      <c r="DL48" s="244">
        <f>'步驟1. 先填【114-1申請總表】第8列之B欄至CN欄'!DL48</f>
        <v>0</v>
      </c>
      <c r="DM48" s="244">
        <f>'步驟1. 先填【114-1申請總表】第8列之B欄至CN欄'!DM48</f>
        <v>0</v>
      </c>
      <c r="DN48" s="244">
        <f>'步驟1. 先填【114-1申請總表】第8列之B欄至CN欄'!DN48</f>
        <v>0</v>
      </c>
      <c r="DO48" s="267" t="str">
        <f t="shared" si="0"/>
        <v>身份別輸入錯誤</v>
      </c>
      <c r="DP48" s="267" t="str">
        <f t="shared" si="1"/>
        <v>身份別輸入錯誤</v>
      </c>
      <c r="DQ48" s="267" t="str">
        <f t="shared" si="2"/>
        <v>身份別輸入錯誤</v>
      </c>
      <c r="DR48" s="268">
        <v>0</v>
      </c>
      <c r="DS48" s="268"/>
      <c r="DT48" s="268"/>
      <c r="DU48" s="268"/>
      <c r="DV48" s="268"/>
      <c r="DW48" s="268"/>
      <c r="DX48" s="268"/>
      <c r="DY48" s="268"/>
      <c r="DZ48" s="268"/>
      <c r="EA48" s="268"/>
      <c r="EB48" s="268">
        <f t="shared" si="22"/>
        <v>0</v>
      </c>
      <c r="EC48" s="268"/>
      <c r="ED48" s="268"/>
      <c r="EE48" s="268"/>
      <c r="EF48" s="268"/>
      <c r="EG48" s="268"/>
      <c r="EH48" s="268"/>
      <c r="EI48" s="268"/>
      <c r="EJ48" s="268"/>
      <c r="EK48" s="268"/>
      <c r="EL48" s="268"/>
      <c r="EM48" s="268"/>
      <c r="EN48" s="268"/>
      <c r="EO48" s="268"/>
      <c r="EP48" s="268"/>
      <c r="EQ48" s="268"/>
      <c r="ER48" s="268"/>
      <c r="ES48" s="268"/>
      <c r="ET48" s="268"/>
      <c r="EU48" s="259"/>
      <c r="EV48" s="259"/>
      <c r="EW48" s="259"/>
      <c r="EX48" s="258" t="str">
        <f t="shared" si="3"/>
        <v>已提交</v>
      </c>
      <c r="EY48" s="258" t="str">
        <f t="shared" si="4"/>
        <v>已提交</v>
      </c>
      <c r="EZ48" s="258" t="str">
        <f t="shared" si="5"/>
        <v>已提交</v>
      </c>
      <c r="FA48" s="259" t="str">
        <f t="shared" si="6"/>
        <v>已提交</v>
      </c>
      <c r="FB48" s="259" t="str">
        <f t="shared" si="7"/>
        <v>已提交</v>
      </c>
      <c r="FC48" s="259" t="str">
        <f t="shared" si="8"/>
        <v>已提交</v>
      </c>
      <c r="FD48" s="259" t="str">
        <f t="shared" si="9"/>
        <v>已提交</v>
      </c>
      <c r="FE48" s="259" t="str">
        <f t="shared" si="10"/>
        <v>已提交</v>
      </c>
      <c r="FF48" s="259" t="str">
        <f t="shared" si="11"/>
        <v>已提交</v>
      </c>
      <c r="FG48" s="259" t="str">
        <f t="shared" si="12"/>
        <v>已提交</v>
      </c>
      <c r="FH48" s="259" t="str">
        <f t="shared" si="13"/>
        <v>已提交</v>
      </c>
      <c r="FI48" s="258" t="str">
        <f t="shared" si="14"/>
        <v>已提交</v>
      </c>
      <c r="FJ48" s="260" t="str">
        <f t="shared" si="15"/>
        <v>已提交</v>
      </c>
      <c r="FK48" s="259" t="str">
        <f t="shared" si="16"/>
        <v>已提交</v>
      </c>
      <c r="FL48" s="259" t="str">
        <f t="shared" si="17"/>
        <v>已提交</v>
      </c>
      <c r="FM48" s="259" t="str">
        <f t="shared" si="18"/>
        <v>已提交</v>
      </c>
      <c r="FN48" s="259"/>
      <c r="FO48" s="259"/>
      <c r="FP48" s="259"/>
      <c r="FQ48" s="259"/>
      <c r="FR48" s="259"/>
      <c r="FS48" s="259"/>
      <c r="FT48" s="259"/>
      <c r="FU48" s="259"/>
      <c r="FV48" s="259" t="str">
        <f t="shared" si="19"/>
        <v/>
      </c>
      <c r="FW48" s="259" t="str">
        <f t="shared" si="20"/>
        <v/>
      </c>
      <c r="FX48" s="259" t="str">
        <f t="shared" si="21"/>
        <v/>
      </c>
      <c r="FY48" s="259"/>
      <c r="FZ48" s="259"/>
      <c r="GA48" s="259"/>
      <c r="GB48" s="259"/>
      <c r="GC48" s="259"/>
      <c r="GD48" s="259"/>
      <c r="GE48" s="259"/>
      <c r="GF48" s="259"/>
      <c r="GG48" s="259"/>
      <c r="GH48" s="259"/>
      <c r="GI48" s="259"/>
      <c r="GJ48" s="259"/>
      <c r="GK48" s="259"/>
      <c r="GL48" s="259"/>
      <c r="GM48" s="259"/>
      <c r="GN48" s="259"/>
      <c r="GO48" s="259" t="s">
        <v>263</v>
      </c>
      <c r="GP48" s="259"/>
      <c r="GQ48" s="259"/>
      <c r="GR48" s="259"/>
      <c r="GS48" s="259"/>
    </row>
    <row r="49" spans="1:201" s="271" customFormat="1" ht="79.5" customHeight="1">
      <c r="A49" s="287" t="str">
        <f t="shared" si="23"/>
        <v>114學年度第二學期</v>
      </c>
      <c r="B49" s="238">
        <f>'步驟1. 先填【114-1申請總表】第8列之B欄至CN欄'!B49</f>
        <v>0</v>
      </c>
      <c r="C49" s="238">
        <f>'步驟1. 先填【114-1申請總表】第8列之B欄至CN欄'!C49</f>
        <v>0</v>
      </c>
      <c r="D49" s="238" t="str">
        <f>'步驟1. 先填【114-1申請總表】第8列之B欄至CN欄'!D49</f>
        <v>42</v>
      </c>
      <c r="E49" s="238">
        <f>'步驟1. 先填【114-1申請總表】第8列之B欄至CN欄'!E49</f>
        <v>0</v>
      </c>
      <c r="F49" s="238">
        <f>'步驟1. 先填【114-1申請總表】第8列之B欄至CN欄'!F49</f>
        <v>0</v>
      </c>
      <c r="G49" s="238">
        <f>'步驟1. 先填【114-1申請總表】第8列之B欄至CN欄'!G49</f>
        <v>0</v>
      </c>
      <c r="H49" s="238">
        <f>'步驟1. 先填【114-1申請總表】第8列之B欄至CN欄'!H49</f>
        <v>0</v>
      </c>
      <c r="I49" s="238">
        <f>'步驟1. 先填【114-1申請總表】第8列之B欄至CN欄'!I49</f>
        <v>0</v>
      </c>
      <c r="J49" s="238">
        <f>'步驟1. 先填【114-1申請總表】第8列之B欄至CN欄'!J49</f>
        <v>0</v>
      </c>
      <c r="K49" s="238">
        <f>'步驟1. 先填【114-1申請總表】第8列之B欄至CN欄'!K49</f>
        <v>0</v>
      </c>
      <c r="L49" s="238">
        <f>'步驟1. 先填【114-1申請總表】第8列之B欄至CN欄'!L49</f>
        <v>0</v>
      </c>
      <c r="M49" s="238">
        <f>'步驟1. 先填【114-1申請總表】第8列之B欄至CN欄'!M49</f>
        <v>0</v>
      </c>
      <c r="N49" s="238">
        <f>'步驟1. 先填【114-1申請總表】第8列之B欄至CN欄'!N49</f>
        <v>0</v>
      </c>
      <c r="O49" s="238" t="str">
        <f>'步驟1. 先填【114-1申請總表】第8列之B欄至CN欄'!O49</f>
        <v>XX縣XX鄉XX村XX鄰XX路XX號XX樓</v>
      </c>
      <c r="P49" s="238" t="str">
        <f>'步驟1. 先填【114-1申請總表】第8列之B欄至CN欄'!P49</f>
        <v>1.助學獎學金</v>
      </c>
      <c r="Q49" s="238">
        <f>'步驟1. 先填【114-1申請總表】第8列之B欄至CN欄'!Q49</f>
        <v>0</v>
      </c>
      <c r="R49" s="238">
        <f>'步驟1. 先填【114-1申請總表】第8列之B欄至CN欄'!R49</f>
        <v>0</v>
      </c>
      <c r="S49" s="238">
        <f>'步驟1. 先填【114-1申請總表】第8列之B欄至CN欄'!S49</f>
        <v>0</v>
      </c>
      <c r="T49" s="238">
        <f>'步驟1. 先填【114-1申請總表】第8列之B欄至CN欄'!T49</f>
        <v>0</v>
      </c>
      <c r="U49" s="238">
        <f>'步驟1. 先填【114-1申請總表】第8列之B欄至CN欄'!U49</f>
        <v>0</v>
      </c>
      <c r="V49" s="238">
        <f>'步驟1. 先填【114-1申請總表】第8列之B欄至CN欄'!V49</f>
        <v>0</v>
      </c>
      <c r="W49" s="238">
        <f>'步驟1. 先填【114-1申請總表】第8列之B欄至CN欄'!W49</f>
        <v>0</v>
      </c>
      <c r="X49" s="238">
        <f>'步驟1. 先填【114-1申請總表】第8列之B欄至CN欄'!X49</f>
        <v>0</v>
      </c>
      <c r="Y49" s="238">
        <f>'步驟1. 先填【114-1申請總表】第8列之B欄至CN欄'!Y49</f>
        <v>0</v>
      </c>
      <c r="Z49" s="238">
        <f>'步驟1. 先填【114-1申請總表】第8列之B欄至CN欄'!Z49</f>
        <v>0</v>
      </c>
      <c r="AA49" s="238">
        <f>'步驟1. 先填【114-1申請總表】第8列之B欄至CN欄'!AA49</f>
        <v>0</v>
      </c>
      <c r="AB49" s="238">
        <f>'步驟1. 先填【114-1申請總表】第8列之B欄至CN欄'!AB49</f>
        <v>0</v>
      </c>
      <c r="AC49" s="238">
        <f>'步驟1. 先填【114-1申請總表】第8列之B欄至CN欄'!AC49</f>
        <v>0</v>
      </c>
      <c r="AD49" s="238">
        <f>'步驟1. 先填【114-1申請總表】第8列之B欄至CN欄'!AD49</f>
        <v>0</v>
      </c>
      <c r="AE49" s="238">
        <f>'步驟1. 先填【114-1申請總表】第8列之B欄至CN欄'!AE49</f>
        <v>0</v>
      </c>
      <c r="AF49" s="238">
        <f>'步驟1. 先填【114-1申請總表】第8列之B欄至CN欄'!AF49</f>
        <v>0</v>
      </c>
      <c r="AG49" s="238">
        <f>'步驟1. 先填【114-1申請總表】第8列之B欄至CN欄'!AG49</f>
        <v>0</v>
      </c>
      <c r="AH49" s="238">
        <f>'步驟1. 先填【114-1申請總表】第8列之B欄至CN欄'!AH49</f>
        <v>0</v>
      </c>
      <c r="AI49" s="238">
        <f>'步驟1. 先填【114-1申請總表】第8列之B欄至CN欄'!AI49</f>
        <v>0</v>
      </c>
      <c r="AJ49" s="238">
        <f>'步驟1. 先填【114-1申請總表】第8列之B欄至CN欄'!AJ49</f>
        <v>0</v>
      </c>
      <c r="AK49" s="238">
        <f>'步驟1. 先填【114-1申請總表】第8列之B欄至CN欄'!AK49</f>
        <v>0</v>
      </c>
      <c r="AL49" s="238">
        <f>'步驟1. 先填【114-1申請總表】第8列之B欄至CN欄'!AL49</f>
        <v>0</v>
      </c>
      <c r="AM49" s="238">
        <f>'步驟1. 先填【114-1申請總表】第8列之B欄至CN欄'!AM49</f>
        <v>0</v>
      </c>
      <c r="AN49" s="238">
        <f>'步驟1. 先填【114-1申請總表】第8列之B欄至CN欄'!AN49</f>
        <v>0</v>
      </c>
      <c r="AO49" s="238">
        <f>'步驟1. 先填【114-1申請總表】第8列之B欄至CN欄'!AO49</f>
        <v>0</v>
      </c>
      <c r="AP49" s="238">
        <f>'步驟1. 先填【114-1申請總表】第8列之B欄至CN欄'!AP49</f>
        <v>0</v>
      </c>
      <c r="AQ49" s="238">
        <f>'步驟1. 先填【114-1申請總表】第8列之B欄至CN欄'!AQ49</f>
        <v>0</v>
      </c>
      <c r="AR49" s="238">
        <f>'步驟1. 先填【114-1申請總表】第8列之B欄至CN欄'!AR49</f>
        <v>0</v>
      </c>
      <c r="AS49" s="238">
        <f>'步驟1. 先填【114-1申請總表】第8列之B欄至CN欄'!AS49</f>
        <v>0</v>
      </c>
      <c r="AT49" s="238">
        <f>'步驟1. 先填【114-1申請總表】第8列之B欄至CN欄'!AT49</f>
        <v>0</v>
      </c>
      <c r="AU49" s="238">
        <f>'步驟1. 先填【114-1申請總表】第8列之B欄至CN欄'!AU49</f>
        <v>0</v>
      </c>
      <c r="AV49" s="238">
        <f>'步驟1. 先填【114-1申請總表】第8列之B欄至CN欄'!AV49</f>
        <v>0</v>
      </c>
      <c r="AW49" s="238">
        <f>'步驟1. 先填【114-1申請總表】第8列之B欄至CN欄'!AW49</f>
        <v>0</v>
      </c>
      <c r="AX49" s="238">
        <f>'步驟1. 先填【114-1申請總表】第8列之B欄至CN欄'!AX49</f>
        <v>0</v>
      </c>
      <c r="AY49" s="238">
        <f>'步驟1. 先填【114-1申請總表】第8列之B欄至CN欄'!AY49</f>
        <v>0</v>
      </c>
      <c r="AZ49" s="238">
        <f>'步驟1. 先填【114-1申請總表】第8列之B欄至CN欄'!AZ49</f>
        <v>0</v>
      </c>
      <c r="BA49" s="238">
        <f>'步驟1. 先填【114-1申請總表】第8列之B欄至CN欄'!BA49</f>
        <v>0</v>
      </c>
      <c r="BB49" s="238">
        <f>'步驟1. 先填【114-1申請總表】第8列之B欄至CN欄'!BB49</f>
        <v>0</v>
      </c>
      <c r="BC49" s="238">
        <f>'步驟1. 先填【114-1申請總表】第8列之B欄至CN欄'!BC49</f>
        <v>0</v>
      </c>
      <c r="BD49" s="238">
        <f>'步驟1. 先填【114-1申請總表】第8列之B欄至CN欄'!BD49</f>
        <v>0</v>
      </c>
      <c r="BE49" s="238">
        <f>'步驟1. 先填【114-1申請總表】第8列之B欄至CN欄'!BE49</f>
        <v>0</v>
      </c>
      <c r="BF49" s="238">
        <f>'步驟1. 先填【114-1申請總表】第8列之B欄至CN欄'!BF49</f>
        <v>0</v>
      </c>
      <c r="BG49" s="238">
        <f>'步驟1. 先填【114-1申請總表】第8列之B欄至CN欄'!BG49</f>
        <v>0</v>
      </c>
      <c r="BH49" s="238">
        <f>'步驟1. 先填【114-1申請總表】第8列之B欄至CN欄'!BH49</f>
        <v>0</v>
      </c>
      <c r="BI49" s="238">
        <f>'步驟1. 先填【114-1申請總表】第8列之B欄至CN欄'!BI49</f>
        <v>0</v>
      </c>
      <c r="BJ49" s="238">
        <f>'步驟1. 先填【114-1申請總表】第8列之B欄至CN欄'!BJ49</f>
        <v>0</v>
      </c>
      <c r="BK49" s="238">
        <f>'步驟1. 先填【114-1申請總表】第8列之B欄至CN欄'!BK49</f>
        <v>0</v>
      </c>
      <c r="BL49" s="238">
        <f>'步驟1. 先填【114-1申請總表】第8列之B欄至CN欄'!BL49</f>
        <v>0</v>
      </c>
      <c r="BM49" s="238">
        <f>'步驟1. 先填【114-1申請總表】第8列之B欄至CN欄'!BM49</f>
        <v>0</v>
      </c>
      <c r="BN49" s="238">
        <f>'步驟1. 先填【114-1申請總表】第8列之B欄至CN欄'!BN49</f>
        <v>0</v>
      </c>
      <c r="BO49" s="238">
        <f>'步驟1. 先填【114-1申請總表】第8列之B欄至CN欄'!BO49</f>
        <v>0</v>
      </c>
      <c r="BP49" s="238">
        <f>'步驟1. 先填【114-1申請總表】第8列之B欄至CN欄'!BP49</f>
        <v>0</v>
      </c>
      <c r="BQ49" s="238">
        <f>'步驟1. 先填【114-1申請總表】第8列之B欄至CN欄'!BQ49</f>
        <v>0</v>
      </c>
      <c r="BR49" s="238">
        <f>'步驟1. 先填【114-1申請總表】第8列之B欄至CN欄'!BR49</f>
        <v>0</v>
      </c>
      <c r="BS49" s="238">
        <f>'步驟1. 先填【114-1申請總表】第8列之B欄至CN欄'!BS49</f>
        <v>0</v>
      </c>
      <c r="BT49" s="238">
        <f>'步驟1. 先填【114-1申請總表】第8列之B欄至CN欄'!BT49</f>
        <v>0</v>
      </c>
      <c r="BU49" s="238">
        <f>'步驟1. 先填【114-1申請總表】第8列之B欄至CN欄'!BU49</f>
        <v>0</v>
      </c>
      <c r="BV49" s="238">
        <f>'步驟1. 先填【114-1申請總表】第8列之B欄至CN欄'!BV49</f>
        <v>0</v>
      </c>
      <c r="BW49" s="238" t="str">
        <f>'步驟1. 先填【114-1申請總表】第8列之B欄至CN欄'!BW49</f>
        <v xml:space="preserve">學科:
</v>
      </c>
      <c r="BX49" s="238" t="str">
        <f>'步驟1. 先填【114-1申請總表】第8列之B欄至CN欄'!BX49</f>
        <v xml:space="preserve">題型:
</v>
      </c>
      <c r="BY49" s="238">
        <f>'步驟1. 先填【114-1申請總表】第8列之B欄至CN欄'!BY49</f>
        <v>0</v>
      </c>
      <c r="BZ49" s="238" t="str">
        <f>'步驟1. 先填【114-1申請總表】第8列之B欄至CN欄'!BZ49</f>
        <v xml:space="preserve">學科:
</v>
      </c>
      <c r="CA49" s="238" t="str">
        <f>'步驟1. 先填【114-1申請總表】第8列之B欄至CN欄'!CA49</f>
        <v xml:space="preserve">題型:
</v>
      </c>
      <c r="CB49" s="238">
        <f>'步驟1. 先填【114-1申請總表】第8列之B欄至CN欄'!CB49</f>
        <v>0</v>
      </c>
      <c r="CC49" s="238" t="str">
        <f>'步驟1. 先填【114-1申請總表】第8列之B欄至CN欄'!CC49</f>
        <v>有無參加:</v>
      </c>
      <c r="CD49" s="238" t="str">
        <f>'步驟1. 先填【114-1申請總表】第8列之B欄至CN欄'!CD49</f>
        <v xml:space="preserve">社團或活動:
</v>
      </c>
      <c r="CE49" s="238">
        <f>'步驟1. 先填【114-1申請總表】第8列之B欄至CN欄'!CE49</f>
        <v>0</v>
      </c>
      <c r="CF49" s="238">
        <f>'步驟1. 先填【114-1申請總表】第8列之B欄至CN欄'!CF49</f>
        <v>0</v>
      </c>
      <c r="CG49" s="238">
        <f>'步驟1. 先填【114-1申請總表】第8列之B欄至CN欄'!CG49</f>
        <v>0</v>
      </c>
      <c r="CH49" s="238" t="str">
        <f>'步驟1. 先填【114-1申請總表】第8列之B欄至CN欄'!CH49</f>
        <v xml:space="preserve">無達到學習目標之原因:
</v>
      </c>
      <c r="CI49" s="238" t="str">
        <f>'步驟1. 先填【114-1申請總表】第8列之B欄至CN欄'!CI49</f>
        <v xml:space="preserve">改善方法:
</v>
      </c>
      <c r="CJ49" s="238" t="str">
        <f>'步驟1. 先填【114-1申請總表】第8列之B欄至CN欄'!CJ49</f>
        <v xml:space="preserve">最喜歡的課後休閒活動:
</v>
      </c>
      <c r="CK49" s="238" t="str">
        <f>'步驟1. 先填【114-1申請總表】第8列之B欄至CN欄'!CK49</f>
        <v xml:space="preserve">收穫:
</v>
      </c>
      <c r="CL49" s="238">
        <f>'步驟1. 先填【114-1申請總表】第8列之B欄至CN欄'!CL49</f>
        <v>0</v>
      </c>
      <c r="CM49" s="238">
        <f>'步驟1. 先填【114-1申請總表】第8列之B欄至CN欄'!CM49</f>
        <v>0</v>
      </c>
      <c r="CN49" s="238">
        <f>'步驟1. 先填【114-1申請總表】第8列之B欄至CN欄'!CN49</f>
        <v>0</v>
      </c>
      <c r="CO49" s="244">
        <f>'步驟1. 先填【114-1申請總表】第8列之B欄至CN欄'!CO49</f>
        <v>0</v>
      </c>
      <c r="CP49" s="244" t="str">
        <f>'步驟1. 先填【114-1申請總表】第8列之B欄至CN欄'!CP49</f>
        <v>7000021</v>
      </c>
      <c r="CQ49" s="244" t="str">
        <f>'步驟1. 先填【114-1申請總表】第8列之B欄至CN欄'!CQ49</f>
        <v/>
      </c>
      <c r="CR49" s="244" t="str">
        <f>'步驟1. 先填【114-1申請總表】第8列之B欄至CN欄'!CR49</f>
        <v/>
      </c>
      <c r="CS49" s="244">
        <f>'步驟1. 先填【114-1申請總表】第8列之B欄至CN欄'!CS49</f>
        <v>0</v>
      </c>
      <c r="CT49" s="244" t="str">
        <f>'步驟1. 先填【114-1申請總表】第8列之B欄至CN欄'!CT49</f>
        <v/>
      </c>
      <c r="CU49" s="244" t="str">
        <f>'步驟1. 先填【114-1申請總表】第8列之B欄至CN欄'!CU49</f>
        <v/>
      </c>
      <c r="CV49" s="244" t="str">
        <f>'步驟1. 先填【114-1申請總表】第8列之B欄至CN欄'!CV49</f>
        <v/>
      </c>
      <c r="CW49" s="244" t="str">
        <f>'步驟1. 先填【114-1申請總表】第8列之B欄至CN欄'!CW49</f>
        <v/>
      </c>
      <c r="CX49" s="244" t="str">
        <f>'步驟1. 先填【114-1申請總表】第8列之B欄至CN欄'!CX49</f>
        <v/>
      </c>
      <c r="CY49" s="244" t="str">
        <f>'步驟1. 先填【114-1申請總表】第8列之B欄至CN欄'!CY49</f>
        <v/>
      </c>
      <c r="CZ49" s="244" t="str">
        <f>'步驟1. 先填【114-1申請總表】第8列之B欄至CN欄'!CZ49</f>
        <v/>
      </c>
      <c r="DA49" s="244">
        <f>'步驟1. 先填【114-1申請總表】第8列之B欄至CN欄'!DA49</f>
        <v>0</v>
      </c>
      <c r="DB49" s="244">
        <f>'步驟1. 先填【114-1申請總表】第8列之B欄至CN欄'!DB49</f>
        <v>0</v>
      </c>
      <c r="DC49" s="244">
        <f>'步驟1. 先填【114-1申請總表】第8列之B欄至CN欄'!DC49</f>
        <v>0</v>
      </c>
      <c r="DD49" s="244">
        <f>'步驟1. 先填【114-1申請總表】第8列之B欄至CN欄'!DD49</f>
        <v>0</v>
      </c>
      <c r="DE49" s="244">
        <f>'步驟1. 先填【114-1申請總表】第8列之B欄至CN欄'!DE49</f>
        <v>0</v>
      </c>
      <c r="DF49" s="244">
        <f>'步驟1. 先填【114-1申請總表】第8列之B欄至CN欄'!DF49</f>
        <v>1</v>
      </c>
      <c r="DG49" s="244">
        <f>'步驟1. 先填【114-1申請總表】第8列之B欄至CN欄'!DG49</f>
        <v>0</v>
      </c>
      <c r="DH49" s="244">
        <f>'步驟1. 先填【114-1申請總表】第8列之B欄至CN欄'!DH49</f>
        <v>0</v>
      </c>
      <c r="DI49" s="244">
        <f>'步驟1. 先填【114-1申請總表】第8列之B欄至CN欄'!DI49</f>
        <v>0</v>
      </c>
      <c r="DJ49" s="244">
        <f>'步驟1. 先填【114-1申請總表】第8列之B欄至CN欄'!DJ49</f>
        <v>0</v>
      </c>
      <c r="DK49" s="244">
        <f>'步驟1. 先填【114-1申請總表】第8列之B欄至CN欄'!DK49</f>
        <v>0</v>
      </c>
      <c r="DL49" s="244">
        <f>'步驟1. 先填【114-1申請總表】第8列之B欄至CN欄'!DL49</f>
        <v>0</v>
      </c>
      <c r="DM49" s="244">
        <f>'步驟1. 先填【114-1申請總表】第8列之B欄至CN欄'!DM49</f>
        <v>0</v>
      </c>
      <c r="DN49" s="244">
        <f>'步驟1. 先填【114-1申請總表】第8列之B欄至CN欄'!DN49</f>
        <v>0</v>
      </c>
      <c r="DO49" s="267" t="str">
        <f t="shared" si="0"/>
        <v>身份別輸入錯誤</v>
      </c>
      <c r="DP49" s="267" t="str">
        <f t="shared" si="1"/>
        <v>身份別輸入錯誤</v>
      </c>
      <c r="DQ49" s="267" t="str">
        <f t="shared" si="2"/>
        <v>身份別輸入錯誤</v>
      </c>
      <c r="DR49" s="268">
        <v>0</v>
      </c>
      <c r="DS49" s="268"/>
      <c r="DT49" s="268"/>
      <c r="DU49" s="268"/>
      <c r="DV49" s="268"/>
      <c r="DW49" s="268"/>
      <c r="DX49" s="268"/>
      <c r="DY49" s="268"/>
      <c r="DZ49" s="268"/>
      <c r="EA49" s="268"/>
      <c r="EB49" s="268">
        <f t="shared" si="22"/>
        <v>0</v>
      </c>
      <c r="EC49" s="268"/>
      <c r="ED49" s="268"/>
      <c r="EE49" s="268"/>
      <c r="EF49" s="268"/>
      <c r="EG49" s="268"/>
      <c r="EH49" s="268"/>
      <c r="EI49" s="268"/>
      <c r="EJ49" s="268"/>
      <c r="EK49" s="268"/>
      <c r="EL49" s="268"/>
      <c r="EM49" s="268"/>
      <c r="EN49" s="268"/>
      <c r="EO49" s="268"/>
      <c r="EP49" s="268"/>
      <c r="EQ49" s="268"/>
      <c r="ER49" s="268"/>
      <c r="ES49" s="268"/>
      <c r="ET49" s="268"/>
      <c r="EU49" s="259"/>
      <c r="EV49" s="259"/>
      <c r="EW49" s="259"/>
      <c r="EX49" s="258" t="str">
        <f t="shared" si="3"/>
        <v>已提交</v>
      </c>
      <c r="EY49" s="258" t="str">
        <f t="shared" si="4"/>
        <v>已提交</v>
      </c>
      <c r="EZ49" s="258" t="str">
        <f t="shared" si="5"/>
        <v>已提交</v>
      </c>
      <c r="FA49" s="259" t="str">
        <f t="shared" si="6"/>
        <v>已提交</v>
      </c>
      <c r="FB49" s="259" t="str">
        <f t="shared" si="7"/>
        <v>已提交</v>
      </c>
      <c r="FC49" s="259" t="str">
        <f t="shared" si="8"/>
        <v>已提交</v>
      </c>
      <c r="FD49" s="259" t="str">
        <f t="shared" si="9"/>
        <v>已提交</v>
      </c>
      <c r="FE49" s="259" t="str">
        <f t="shared" si="10"/>
        <v>已提交</v>
      </c>
      <c r="FF49" s="259" t="str">
        <f t="shared" si="11"/>
        <v>已提交</v>
      </c>
      <c r="FG49" s="259" t="str">
        <f t="shared" si="12"/>
        <v>已提交</v>
      </c>
      <c r="FH49" s="259" t="str">
        <f t="shared" si="13"/>
        <v>已提交</v>
      </c>
      <c r="FI49" s="258" t="str">
        <f t="shared" si="14"/>
        <v>已提交</v>
      </c>
      <c r="FJ49" s="260" t="str">
        <f t="shared" si="15"/>
        <v>已提交</v>
      </c>
      <c r="FK49" s="259" t="str">
        <f t="shared" si="16"/>
        <v>已提交</v>
      </c>
      <c r="FL49" s="259" t="str">
        <f t="shared" si="17"/>
        <v>已提交</v>
      </c>
      <c r="FM49" s="259" t="str">
        <f t="shared" si="18"/>
        <v>已提交</v>
      </c>
      <c r="FN49" s="259"/>
      <c r="FO49" s="259"/>
      <c r="FP49" s="259"/>
      <c r="FQ49" s="259"/>
      <c r="FR49" s="259"/>
      <c r="FS49" s="259"/>
      <c r="FT49" s="259"/>
      <c r="FU49" s="259"/>
      <c r="FV49" s="259" t="str">
        <f t="shared" si="19"/>
        <v/>
      </c>
      <c r="FW49" s="259" t="str">
        <f t="shared" si="20"/>
        <v/>
      </c>
      <c r="FX49" s="259" t="str">
        <f t="shared" si="21"/>
        <v/>
      </c>
      <c r="FY49" s="259"/>
      <c r="FZ49" s="259"/>
      <c r="GA49" s="259"/>
      <c r="GB49" s="259"/>
      <c r="GC49" s="259"/>
      <c r="GD49" s="259"/>
      <c r="GE49" s="259"/>
      <c r="GF49" s="259"/>
      <c r="GG49" s="259"/>
      <c r="GH49" s="259"/>
      <c r="GI49" s="259"/>
      <c r="GJ49" s="259"/>
      <c r="GK49" s="259"/>
      <c r="GL49" s="259"/>
      <c r="GM49" s="259"/>
      <c r="GN49" s="259"/>
      <c r="GO49" s="259" t="s">
        <v>263</v>
      </c>
      <c r="GP49" s="259"/>
      <c r="GQ49" s="259"/>
      <c r="GR49" s="259"/>
      <c r="GS49" s="259"/>
    </row>
    <row r="50" spans="1:201" s="271" customFormat="1" ht="79.5" customHeight="1">
      <c r="A50" s="287" t="str">
        <f t="shared" si="23"/>
        <v>114學年度第二學期</v>
      </c>
      <c r="B50" s="238">
        <f>'步驟1. 先填【114-1申請總表】第8列之B欄至CN欄'!B50</f>
        <v>0</v>
      </c>
      <c r="C50" s="238">
        <f>'步驟1. 先填【114-1申請總表】第8列之B欄至CN欄'!C50</f>
        <v>0</v>
      </c>
      <c r="D50" s="238" t="str">
        <f>'步驟1. 先填【114-1申請總表】第8列之B欄至CN欄'!D50</f>
        <v>43</v>
      </c>
      <c r="E50" s="238">
        <f>'步驟1. 先填【114-1申請總表】第8列之B欄至CN欄'!E50</f>
        <v>0</v>
      </c>
      <c r="F50" s="238">
        <f>'步驟1. 先填【114-1申請總表】第8列之B欄至CN欄'!F50</f>
        <v>0</v>
      </c>
      <c r="G50" s="238">
        <f>'步驟1. 先填【114-1申請總表】第8列之B欄至CN欄'!G50</f>
        <v>0</v>
      </c>
      <c r="H50" s="238">
        <f>'步驟1. 先填【114-1申請總表】第8列之B欄至CN欄'!H50</f>
        <v>0</v>
      </c>
      <c r="I50" s="238">
        <f>'步驟1. 先填【114-1申請總表】第8列之B欄至CN欄'!I50</f>
        <v>0</v>
      </c>
      <c r="J50" s="238">
        <f>'步驟1. 先填【114-1申請總表】第8列之B欄至CN欄'!J50</f>
        <v>0</v>
      </c>
      <c r="K50" s="238">
        <f>'步驟1. 先填【114-1申請總表】第8列之B欄至CN欄'!K50</f>
        <v>0</v>
      </c>
      <c r="L50" s="238">
        <f>'步驟1. 先填【114-1申請總表】第8列之B欄至CN欄'!L50</f>
        <v>0</v>
      </c>
      <c r="M50" s="238">
        <f>'步驟1. 先填【114-1申請總表】第8列之B欄至CN欄'!M50</f>
        <v>0</v>
      </c>
      <c r="N50" s="238">
        <f>'步驟1. 先填【114-1申請總表】第8列之B欄至CN欄'!N50</f>
        <v>0</v>
      </c>
      <c r="O50" s="238" t="str">
        <f>'步驟1. 先填【114-1申請總表】第8列之B欄至CN欄'!O50</f>
        <v>XX縣XX鄉XX村XX鄰XX路XX號XX樓</v>
      </c>
      <c r="P50" s="238" t="str">
        <f>'步驟1. 先填【114-1申請總表】第8列之B欄至CN欄'!P50</f>
        <v>1.助學獎學金</v>
      </c>
      <c r="Q50" s="238">
        <f>'步驟1. 先填【114-1申請總表】第8列之B欄至CN欄'!Q50</f>
        <v>0</v>
      </c>
      <c r="R50" s="238">
        <f>'步驟1. 先填【114-1申請總表】第8列之B欄至CN欄'!R50</f>
        <v>0</v>
      </c>
      <c r="S50" s="238">
        <f>'步驟1. 先填【114-1申請總表】第8列之B欄至CN欄'!S50</f>
        <v>0</v>
      </c>
      <c r="T50" s="238">
        <f>'步驟1. 先填【114-1申請總表】第8列之B欄至CN欄'!T50</f>
        <v>0</v>
      </c>
      <c r="U50" s="238">
        <f>'步驟1. 先填【114-1申請總表】第8列之B欄至CN欄'!U50</f>
        <v>0</v>
      </c>
      <c r="V50" s="238">
        <f>'步驟1. 先填【114-1申請總表】第8列之B欄至CN欄'!V50</f>
        <v>0</v>
      </c>
      <c r="W50" s="238">
        <f>'步驟1. 先填【114-1申請總表】第8列之B欄至CN欄'!W50</f>
        <v>0</v>
      </c>
      <c r="X50" s="238">
        <f>'步驟1. 先填【114-1申請總表】第8列之B欄至CN欄'!X50</f>
        <v>0</v>
      </c>
      <c r="Y50" s="238">
        <f>'步驟1. 先填【114-1申請總表】第8列之B欄至CN欄'!Y50</f>
        <v>0</v>
      </c>
      <c r="Z50" s="238">
        <f>'步驟1. 先填【114-1申請總表】第8列之B欄至CN欄'!Z50</f>
        <v>0</v>
      </c>
      <c r="AA50" s="238">
        <f>'步驟1. 先填【114-1申請總表】第8列之B欄至CN欄'!AA50</f>
        <v>0</v>
      </c>
      <c r="AB50" s="238">
        <f>'步驟1. 先填【114-1申請總表】第8列之B欄至CN欄'!AB50</f>
        <v>0</v>
      </c>
      <c r="AC50" s="238">
        <f>'步驟1. 先填【114-1申請總表】第8列之B欄至CN欄'!AC50</f>
        <v>0</v>
      </c>
      <c r="AD50" s="238">
        <f>'步驟1. 先填【114-1申請總表】第8列之B欄至CN欄'!AD50</f>
        <v>0</v>
      </c>
      <c r="AE50" s="238">
        <f>'步驟1. 先填【114-1申請總表】第8列之B欄至CN欄'!AE50</f>
        <v>0</v>
      </c>
      <c r="AF50" s="238">
        <f>'步驟1. 先填【114-1申請總表】第8列之B欄至CN欄'!AF50</f>
        <v>0</v>
      </c>
      <c r="AG50" s="238">
        <f>'步驟1. 先填【114-1申請總表】第8列之B欄至CN欄'!AG50</f>
        <v>0</v>
      </c>
      <c r="AH50" s="238">
        <f>'步驟1. 先填【114-1申請總表】第8列之B欄至CN欄'!AH50</f>
        <v>0</v>
      </c>
      <c r="AI50" s="238">
        <f>'步驟1. 先填【114-1申請總表】第8列之B欄至CN欄'!AI50</f>
        <v>0</v>
      </c>
      <c r="AJ50" s="238">
        <f>'步驟1. 先填【114-1申請總表】第8列之B欄至CN欄'!AJ50</f>
        <v>0</v>
      </c>
      <c r="AK50" s="238">
        <f>'步驟1. 先填【114-1申請總表】第8列之B欄至CN欄'!AK50</f>
        <v>0</v>
      </c>
      <c r="AL50" s="238">
        <f>'步驟1. 先填【114-1申請總表】第8列之B欄至CN欄'!AL50</f>
        <v>0</v>
      </c>
      <c r="AM50" s="238">
        <f>'步驟1. 先填【114-1申請總表】第8列之B欄至CN欄'!AM50</f>
        <v>0</v>
      </c>
      <c r="AN50" s="238">
        <f>'步驟1. 先填【114-1申請總表】第8列之B欄至CN欄'!AN50</f>
        <v>0</v>
      </c>
      <c r="AO50" s="238">
        <f>'步驟1. 先填【114-1申請總表】第8列之B欄至CN欄'!AO50</f>
        <v>0</v>
      </c>
      <c r="AP50" s="238">
        <f>'步驟1. 先填【114-1申請總表】第8列之B欄至CN欄'!AP50</f>
        <v>0</v>
      </c>
      <c r="AQ50" s="238">
        <f>'步驟1. 先填【114-1申請總表】第8列之B欄至CN欄'!AQ50</f>
        <v>0</v>
      </c>
      <c r="AR50" s="238">
        <f>'步驟1. 先填【114-1申請總表】第8列之B欄至CN欄'!AR50</f>
        <v>0</v>
      </c>
      <c r="AS50" s="238">
        <f>'步驟1. 先填【114-1申請總表】第8列之B欄至CN欄'!AS50</f>
        <v>0</v>
      </c>
      <c r="AT50" s="238">
        <f>'步驟1. 先填【114-1申請總表】第8列之B欄至CN欄'!AT50</f>
        <v>0</v>
      </c>
      <c r="AU50" s="238">
        <f>'步驟1. 先填【114-1申請總表】第8列之B欄至CN欄'!AU50</f>
        <v>0</v>
      </c>
      <c r="AV50" s="238">
        <f>'步驟1. 先填【114-1申請總表】第8列之B欄至CN欄'!AV50</f>
        <v>0</v>
      </c>
      <c r="AW50" s="238">
        <f>'步驟1. 先填【114-1申請總表】第8列之B欄至CN欄'!AW50</f>
        <v>0</v>
      </c>
      <c r="AX50" s="238">
        <f>'步驟1. 先填【114-1申請總表】第8列之B欄至CN欄'!AX50</f>
        <v>0</v>
      </c>
      <c r="AY50" s="238">
        <f>'步驟1. 先填【114-1申請總表】第8列之B欄至CN欄'!AY50</f>
        <v>0</v>
      </c>
      <c r="AZ50" s="238">
        <f>'步驟1. 先填【114-1申請總表】第8列之B欄至CN欄'!AZ50</f>
        <v>0</v>
      </c>
      <c r="BA50" s="238">
        <f>'步驟1. 先填【114-1申請總表】第8列之B欄至CN欄'!BA50</f>
        <v>0</v>
      </c>
      <c r="BB50" s="238">
        <f>'步驟1. 先填【114-1申請總表】第8列之B欄至CN欄'!BB50</f>
        <v>0</v>
      </c>
      <c r="BC50" s="238">
        <f>'步驟1. 先填【114-1申請總表】第8列之B欄至CN欄'!BC50</f>
        <v>0</v>
      </c>
      <c r="BD50" s="238">
        <f>'步驟1. 先填【114-1申請總表】第8列之B欄至CN欄'!BD50</f>
        <v>0</v>
      </c>
      <c r="BE50" s="238">
        <f>'步驟1. 先填【114-1申請總表】第8列之B欄至CN欄'!BE50</f>
        <v>0</v>
      </c>
      <c r="BF50" s="238">
        <f>'步驟1. 先填【114-1申請總表】第8列之B欄至CN欄'!BF50</f>
        <v>0</v>
      </c>
      <c r="BG50" s="238">
        <f>'步驟1. 先填【114-1申請總表】第8列之B欄至CN欄'!BG50</f>
        <v>0</v>
      </c>
      <c r="BH50" s="238">
        <f>'步驟1. 先填【114-1申請總表】第8列之B欄至CN欄'!BH50</f>
        <v>0</v>
      </c>
      <c r="BI50" s="238">
        <f>'步驟1. 先填【114-1申請總表】第8列之B欄至CN欄'!BI50</f>
        <v>0</v>
      </c>
      <c r="BJ50" s="238">
        <f>'步驟1. 先填【114-1申請總表】第8列之B欄至CN欄'!BJ50</f>
        <v>0</v>
      </c>
      <c r="BK50" s="238">
        <f>'步驟1. 先填【114-1申請總表】第8列之B欄至CN欄'!BK50</f>
        <v>0</v>
      </c>
      <c r="BL50" s="238">
        <f>'步驟1. 先填【114-1申請總表】第8列之B欄至CN欄'!BL50</f>
        <v>0</v>
      </c>
      <c r="BM50" s="238">
        <f>'步驟1. 先填【114-1申請總表】第8列之B欄至CN欄'!BM50</f>
        <v>0</v>
      </c>
      <c r="BN50" s="238">
        <f>'步驟1. 先填【114-1申請總表】第8列之B欄至CN欄'!BN50</f>
        <v>0</v>
      </c>
      <c r="BO50" s="238">
        <f>'步驟1. 先填【114-1申請總表】第8列之B欄至CN欄'!BO50</f>
        <v>0</v>
      </c>
      <c r="BP50" s="238">
        <f>'步驟1. 先填【114-1申請總表】第8列之B欄至CN欄'!BP50</f>
        <v>0</v>
      </c>
      <c r="BQ50" s="238">
        <f>'步驟1. 先填【114-1申請總表】第8列之B欄至CN欄'!BQ50</f>
        <v>0</v>
      </c>
      <c r="BR50" s="238">
        <f>'步驟1. 先填【114-1申請總表】第8列之B欄至CN欄'!BR50</f>
        <v>0</v>
      </c>
      <c r="BS50" s="238">
        <f>'步驟1. 先填【114-1申請總表】第8列之B欄至CN欄'!BS50</f>
        <v>0</v>
      </c>
      <c r="BT50" s="238">
        <f>'步驟1. 先填【114-1申請總表】第8列之B欄至CN欄'!BT50</f>
        <v>0</v>
      </c>
      <c r="BU50" s="238">
        <f>'步驟1. 先填【114-1申請總表】第8列之B欄至CN欄'!BU50</f>
        <v>0</v>
      </c>
      <c r="BV50" s="238">
        <f>'步驟1. 先填【114-1申請總表】第8列之B欄至CN欄'!BV50</f>
        <v>0</v>
      </c>
      <c r="BW50" s="238" t="str">
        <f>'步驟1. 先填【114-1申請總表】第8列之B欄至CN欄'!BW50</f>
        <v xml:space="preserve">學科:
</v>
      </c>
      <c r="BX50" s="238" t="str">
        <f>'步驟1. 先填【114-1申請總表】第8列之B欄至CN欄'!BX50</f>
        <v xml:space="preserve">題型:
</v>
      </c>
      <c r="BY50" s="238">
        <f>'步驟1. 先填【114-1申請總表】第8列之B欄至CN欄'!BY50</f>
        <v>0</v>
      </c>
      <c r="BZ50" s="238" t="str">
        <f>'步驟1. 先填【114-1申請總表】第8列之B欄至CN欄'!BZ50</f>
        <v xml:space="preserve">學科:
</v>
      </c>
      <c r="CA50" s="238" t="str">
        <f>'步驟1. 先填【114-1申請總表】第8列之B欄至CN欄'!CA50</f>
        <v xml:space="preserve">題型:
</v>
      </c>
      <c r="CB50" s="238">
        <f>'步驟1. 先填【114-1申請總表】第8列之B欄至CN欄'!CB50</f>
        <v>0</v>
      </c>
      <c r="CC50" s="238" t="str">
        <f>'步驟1. 先填【114-1申請總表】第8列之B欄至CN欄'!CC50</f>
        <v>有無參加:</v>
      </c>
      <c r="CD50" s="238" t="str">
        <f>'步驟1. 先填【114-1申請總表】第8列之B欄至CN欄'!CD50</f>
        <v xml:space="preserve">社團或活動:
</v>
      </c>
      <c r="CE50" s="238">
        <f>'步驟1. 先填【114-1申請總表】第8列之B欄至CN欄'!CE50</f>
        <v>0</v>
      </c>
      <c r="CF50" s="238">
        <f>'步驟1. 先填【114-1申請總表】第8列之B欄至CN欄'!CF50</f>
        <v>0</v>
      </c>
      <c r="CG50" s="238">
        <f>'步驟1. 先填【114-1申請總表】第8列之B欄至CN欄'!CG50</f>
        <v>0</v>
      </c>
      <c r="CH50" s="238" t="str">
        <f>'步驟1. 先填【114-1申請總表】第8列之B欄至CN欄'!CH50</f>
        <v xml:space="preserve">無達到學習目標之原因:
</v>
      </c>
      <c r="CI50" s="238" t="str">
        <f>'步驟1. 先填【114-1申請總表】第8列之B欄至CN欄'!CI50</f>
        <v xml:space="preserve">改善方法:
</v>
      </c>
      <c r="CJ50" s="238" t="str">
        <f>'步驟1. 先填【114-1申請總表】第8列之B欄至CN欄'!CJ50</f>
        <v xml:space="preserve">最喜歡的課後休閒活動:
</v>
      </c>
      <c r="CK50" s="238" t="str">
        <f>'步驟1. 先填【114-1申請總表】第8列之B欄至CN欄'!CK50</f>
        <v xml:space="preserve">收穫:
</v>
      </c>
      <c r="CL50" s="238">
        <f>'步驟1. 先填【114-1申請總表】第8列之B欄至CN欄'!CL50</f>
        <v>0</v>
      </c>
      <c r="CM50" s="238">
        <f>'步驟1. 先填【114-1申請總表】第8列之B欄至CN欄'!CM50</f>
        <v>0</v>
      </c>
      <c r="CN50" s="238">
        <f>'步驟1. 先填【114-1申請總表】第8列之B欄至CN欄'!CN50</f>
        <v>0</v>
      </c>
      <c r="CO50" s="244">
        <f>'步驟1. 先填【114-1申請總表】第8列之B欄至CN欄'!CO50</f>
        <v>0</v>
      </c>
      <c r="CP50" s="244" t="str">
        <f>'步驟1. 先填【114-1申請總表】第8列之B欄至CN欄'!CP50</f>
        <v>7000021</v>
      </c>
      <c r="CQ50" s="244" t="str">
        <f>'步驟1. 先填【114-1申請總表】第8列之B欄至CN欄'!CQ50</f>
        <v/>
      </c>
      <c r="CR50" s="244" t="str">
        <f>'步驟1. 先填【114-1申請總表】第8列之B欄至CN欄'!CR50</f>
        <v/>
      </c>
      <c r="CS50" s="244">
        <f>'步驟1. 先填【114-1申請總表】第8列之B欄至CN欄'!CS50</f>
        <v>0</v>
      </c>
      <c r="CT50" s="244" t="str">
        <f>'步驟1. 先填【114-1申請總表】第8列之B欄至CN欄'!CT50</f>
        <v/>
      </c>
      <c r="CU50" s="244" t="str">
        <f>'步驟1. 先填【114-1申請總表】第8列之B欄至CN欄'!CU50</f>
        <v/>
      </c>
      <c r="CV50" s="244" t="str">
        <f>'步驟1. 先填【114-1申請總表】第8列之B欄至CN欄'!CV50</f>
        <v/>
      </c>
      <c r="CW50" s="244" t="str">
        <f>'步驟1. 先填【114-1申請總表】第8列之B欄至CN欄'!CW50</f>
        <v/>
      </c>
      <c r="CX50" s="244" t="str">
        <f>'步驟1. 先填【114-1申請總表】第8列之B欄至CN欄'!CX50</f>
        <v/>
      </c>
      <c r="CY50" s="244" t="str">
        <f>'步驟1. 先填【114-1申請總表】第8列之B欄至CN欄'!CY50</f>
        <v/>
      </c>
      <c r="CZ50" s="244" t="str">
        <f>'步驟1. 先填【114-1申請總表】第8列之B欄至CN欄'!CZ50</f>
        <v/>
      </c>
      <c r="DA50" s="244">
        <f>'步驟1. 先填【114-1申請總表】第8列之B欄至CN欄'!DA50</f>
        <v>0</v>
      </c>
      <c r="DB50" s="244">
        <f>'步驟1. 先填【114-1申請總表】第8列之B欄至CN欄'!DB50</f>
        <v>0</v>
      </c>
      <c r="DC50" s="244">
        <f>'步驟1. 先填【114-1申請總表】第8列之B欄至CN欄'!DC50</f>
        <v>0</v>
      </c>
      <c r="DD50" s="244">
        <f>'步驟1. 先填【114-1申請總表】第8列之B欄至CN欄'!DD50</f>
        <v>0</v>
      </c>
      <c r="DE50" s="244">
        <f>'步驟1. 先填【114-1申請總表】第8列之B欄至CN欄'!DE50</f>
        <v>0</v>
      </c>
      <c r="DF50" s="244">
        <f>'步驟1. 先填【114-1申請總表】第8列之B欄至CN欄'!DF50</f>
        <v>1</v>
      </c>
      <c r="DG50" s="244">
        <f>'步驟1. 先填【114-1申請總表】第8列之B欄至CN欄'!DG50</f>
        <v>0</v>
      </c>
      <c r="DH50" s="244">
        <f>'步驟1. 先填【114-1申請總表】第8列之B欄至CN欄'!DH50</f>
        <v>0</v>
      </c>
      <c r="DI50" s="244">
        <f>'步驟1. 先填【114-1申請總表】第8列之B欄至CN欄'!DI50</f>
        <v>0</v>
      </c>
      <c r="DJ50" s="244">
        <f>'步驟1. 先填【114-1申請總表】第8列之B欄至CN欄'!DJ50</f>
        <v>0</v>
      </c>
      <c r="DK50" s="244">
        <f>'步驟1. 先填【114-1申請總表】第8列之B欄至CN欄'!DK50</f>
        <v>0</v>
      </c>
      <c r="DL50" s="244">
        <f>'步驟1. 先填【114-1申請總表】第8列之B欄至CN欄'!DL50</f>
        <v>0</v>
      </c>
      <c r="DM50" s="244">
        <f>'步驟1. 先填【114-1申請總表】第8列之B欄至CN欄'!DM50</f>
        <v>0</v>
      </c>
      <c r="DN50" s="244">
        <f>'步驟1. 先填【114-1申請總表】第8列之B欄至CN欄'!DN50</f>
        <v>0</v>
      </c>
      <c r="DO50" s="267" t="str">
        <f t="shared" si="0"/>
        <v>身份別輸入錯誤</v>
      </c>
      <c r="DP50" s="267" t="str">
        <f t="shared" si="1"/>
        <v>身份別輸入錯誤</v>
      </c>
      <c r="DQ50" s="267" t="str">
        <f t="shared" si="2"/>
        <v>身份別輸入錯誤</v>
      </c>
      <c r="DR50" s="268">
        <v>0</v>
      </c>
      <c r="DS50" s="268"/>
      <c r="DT50" s="268"/>
      <c r="DU50" s="268"/>
      <c r="DV50" s="268"/>
      <c r="DW50" s="268"/>
      <c r="DX50" s="268"/>
      <c r="DY50" s="268"/>
      <c r="DZ50" s="268"/>
      <c r="EA50" s="268"/>
      <c r="EB50" s="268">
        <f t="shared" si="22"/>
        <v>0</v>
      </c>
      <c r="EC50" s="268"/>
      <c r="ED50" s="268"/>
      <c r="EE50" s="268"/>
      <c r="EF50" s="268"/>
      <c r="EG50" s="268"/>
      <c r="EH50" s="268"/>
      <c r="EI50" s="268"/>
      <c r="EJ50" s="268"/>
      <c r="EK50" s="268"/>
      <c r="EL50" s="268"/>
      <c r="EM50" s="268"/>
      <c r="EN50" s="268"/>
      <c r="EO50" s="268"/>
      <c r="EP50" s="268"/>
      <c r="EQ50" s="268"/>
      <c r="ER50" s="268"/>
      <c r="ES50" s="268"/>
      <c r="ET50" s="268"/>
      <c r="EU50" s="259"/>
      <c r="EV50" s="259"/>
      <c r="EW50" s="259"/>
      <c r="EX50" s="258" t="str">
        <f t="shared" si="3"/>
        <v>已提交</v>
      </c>
      <c r="EY50" s="258" t="str">
        <f t="shared" si="4"/>
        <v>已提交</v>
      </c>
      <c r="EZ50" s="258" t="str">
        <f t="shared" si="5"/>
        <v>已提交</v>
      </c>
      <c r="FA50" s="259" t="str">
        <f t="shared" si="6"/>
        <v>已提交</v>
      </c>
      <c r="FB50" s="259" t="str">
        <f t="shared" si="7"/>
        <v>已提交</v>
      </c>
      <c r="FC50" s="259" t="str">
        <f t="shared" si="8"/>
        <v>已提交</v>
      </c>
      <c r="FD50" s="259" t="str">
        <f t="shared" si="9"/>
        <v>已提交</v>
      </c>
      <c r="FE50" s="259" t="str">
        <f t="shared" si="10"/>
        <v>已提交</v>
      </c>
      <c r="FF50" s="259" t="str">
        <f t="shared" si="11"/>
        <v>已提交</v>
      </c>
      <c r="FG50" s="259" t="str">
        <f t="shared" si="12"/>
        <v>已提交</v>
      </c>
      <c r="FH50" s="259" t="str">
        <f t="shared" si="13"/>
        <v>已提交</v>
      </c>
      <c r="FI50" s="258" t="str">
        <f t="shared" si="14"/>
        <v>已提交</v>
      </c>
      <c r="FJ50" s="260" t="str">
        <f t="shared" si="15"/>
        <v>已提交</v>
      </c>
      <c r="FK50" s="259" t="str">
        <f t="shared" si="16"/>
        <v>已提交</v>
      </c>
      <c r="FL50" s="259" t="str">
        <f t="shared" si="17"/>
        <v>已提交</v>
      </c>
      <c r="FM50" s="259" t="str">
        <f t="shared" si="18"/>
        <v>已提交</v>
      </c>
      <c r="FN50" s="259"/>
      <c r="FO50" s="259"/>
      <c r="FP50" s="259"/>
      <c r="FQ50" s="259"/>
      <c r="FR50" s="259"/>
      <c r="FS50" s="259"/>
      <c r="FT50" s="259"/>
      <c r="FU50" s="259"/>
      <c r="FV50" s="259" t="str">
        <f t="shared" si="19"/>
        <v/>
      </c>
      <c r="FW50" s="259" t="str">
        <f t="shared" si="20"/>
        <v/>
      </c>
      <c r="FX50" s="259" t="str">
        <f t="shared" si="21"/>
        <v/>
      </c>
      <c r="FY50" s="259"/>
      <c r="FZ50" s="259"/>
      <c r="GA50" s="259"/>
      <c r="GB50" s="259"/>
      <c r="GC50" s="259"/>
      <c r="GD50" s="259"/>
      <c r="GE50" s="259"/>
      <c r="GF50" s="259"/>
      <c r="GG50" s="259"/>
      <c r="GH50" s="259"/>
      <c r="GI50" s="259"/>
      <c r="GJ50" s="259"/>
      <c r="GK50" s="259"/>
      <c r="GL50" s="259"/>
      <c r="GM50" s="259"/>
      <c r="GN50" s="259"/>
      <c r="GO50" s="259" t="s">
        <v>263</v>
      </c>
      <c r="GP50" s="259"/>
      <c r="GQ50" s="259"/>
      <c r="GR50" s="259"/>
      <c r="GS50" s="259"/>
    </row>
    <row r="51" spans="1:201" s="271" customFormat="1" ht="79.5" customHeight="1">
      <c r="A51" s="287" t="str">
        <f t="shared" si="23"/>
        <v>114學年度第二學期</v>
      </c>
      <c r="B51" s="238">
        <f>'步驟1. 先填【114-1申請總表】第8列之B欄至CN欄'!B51</f>
        <v>0</v>
      </c>
      <c r="C51" s="238">
        <f>'步驟1. 先填【114-1申請總表】第8列之B欄至CN欄'!C51</f>
        <v>0</v>
      </c>
      <c r="D51" s="238" t="str">
        <f>'步驟1. 先填【114-1申請總表】第8列之B欄至CN欄'!D51</f>
        <v>44</v>
      </c>
      <c r="E51" s="238">
        <f>'步驟1. 先填【114-1申請總表】第8列之B欄至CN欄'!E51</f>
        <v>0</v>
      </c>
      <c r="F51" s="238">
        <f>'步驟1. 先填【114-1申請總表】第8列之B欄至CN欄'!F51</f>
        <v>0</v>
      </c>
      <c r="G51" s="238">
        <f>'步驟1. 先填【114-1申請總表】第8列之B欄至CN欄'!G51</f>
        <v>0</v>
      </c>
      <c r="H51" s="238">
        <f>'步驟1. 先填【114-1申請總表】第8列之B欄至CN欄'!H51</f>
        <v>0</v>
      </c>
      <c r="I51" s="238">
        <f>'步驟1. 先填【114-1申請總表】第8列之B欄至CN欄'!I51</f>
        <v>0</v>
      </c>
      <c r="J51" s="238">
        <f>'步驟1. 先填【114-1申請總表】第8列之B欄至CN欄'!J51</f>
        <v>0</v>
      </c>
      <c r="K51" s="238">
        <f>'步驟1. 先填【114-1申請總表】第8列之B欄至CN欄'!K51</f>
        <v>0</v>
      </c>
      <c r="L51" s="238">
        <f>'步驟1. 先填【114-1申請總表】第8列之B欄至CN欄'!L51</f>
        <v>0</v>
      </c>
      <c r="M51" s="238">
        <f>'步驟1. 先填【114-1申請總表】第8列之B欄至CN欄'!M51</f>
        <v>0</v>
      </c>
      <c r="N51" s="238">
        <f>'步驟1. 先填【114-1申請總表】第8列之B欄至CN欄'!N51</f>
        <v>0</v>
      </c>
      <c r="O51" s="238" t="str">
        <f>'步驟1. 先填【114-1申請總表】第8列之B欄至CN欄'!O51</f>
        <v>XX縣XX鄉XX村XX鄰XX路XX號XX樓</v>
      </c>
      <c r="P51" s="238" t="str">
        <f>'步驟1. 先填【114-1申請總表】第8列之B欄至CN欄'!P51</f>
        <v>1.助學獎學金</v>
      </c>
      <c r="Q51" s="238">
        <f>'步驟1. 先填【114-1申請總表】第8列之B欄至CN欄'!Q51</f>
        <v>0</v>
      </c>
      <c r="R51" s="238">
        <f>'步驟1. 先填【114-1申請總表】第8列之B欄至CN欄'!R51</f>
        <v>0</v>
      </c>
      <c r="S51" s="238">
        <f>'步驟1. 先填【114-1申請總表】第8列之B欄至CN欄'!S51</f>
        <v>0</v>
      </c>
      <c r="T51" s="238">
        <f>'步驟1. 先填【114-1申請總表】第8列之B欄至CN欄'!T51</f>
        <v>0</v>
      </c>
      <c r="U51" s="238">
        <f>'步驟1. 先填【114-1申請總表】第8列之B欄至CN欄'!U51</f>
        <v>0</v>
      </c>
      <c r="V51" s="238">
        <f>'步驟1. 先填【114-1申請總表】第8列之B欄至CN欄'!V51</f>
        <v>0</v>
      </c>
      <c r="W51" s="238">
        <f>'步驟1. 先填【114-1申請總表】第8列之B欄至CN欄'!W51</f>
        <v>0</v>
      </c>
      <c r="X51" s="238">
        <f>'步驟1. 先填【114-1申請總表】第8列之B欄至CN欄'!X51</f>
        <v>0</v>
      </c>
      <c r="Y51" s="238">
        <f>'步驟1. 先填【114-1申請總表】第8列之B欄至CN欄'!Y51</f>
        <v>0</v>
      </c>
      <c r="Z51" s="238">
        <f>'步驟1. 先填【114-1申請總表】第8列之B欄至CN欄'!Z51</f>
        <v>0</v>
      </c>
      <c r="AA51" s="238">
        <f>'步驟1. 先填【114-1申請總表】第8列之B欄至CN欄'!AA51</f>
        <v>0</v>
      </c>
      <c r="AB51" s="238">
        <f>'步驟1. 先填【114-1申請總表】第8列之B欄至CN欄'!AB51</f>
        <v>0</v>
      </c>
      <c r="AC51" s="238">
        <f>'步驟1. 先填【114-1申請總表】第8列之B欄至CN欄'!AC51</f>
        <v>0</v>
      </c>
      <c r="AD51" s="238">
        <f>'步驟1. 先填【114-1申請總表】第8列之B欄至CN欄'!AD51</f>
        <v>0</v>
      </c>
      <c r="AE51" s="238">
        <f>'步驟1. 先填【114-1申請總表】第8列之B欄至CN欄'!AE51</f>
        <v>0</v>
      </c>
      <c r="AF51" s="238">
        <f>'步驟1. 先填【114-1申請總表】第8列之B欄至CN欄'!AF51</f>
        <v>0</v>
      </c>
      <c r="AG51" s="238">
        <f>'步驟1. 先填【114-1申請總表】第8列之B欄至CN欄'!AG51</f>
        <v>0</v>
      </c>
      <c r="AH51" s="238">
        <f>'步驟1. 先填【114-1申請總表】第8列之B欄至CN欄'!AH51</f>
        <v>0</v>
      </c>
      <c r="AI51" s="238">
        <f>'步驟1. 先填【114-1申請總表】第8列之B欄至CN欄'!AI51</f>
        <v>0</v>
      </c>
      <c r="AJ51" s="238">
        <f>'步驟1. 先填【114-1申請總表】第8列之B欄至CN欄'!AJ51</f>
        <v>0</v>
      </c>
      <c r="AK51" s="238">
        <f>'步驟1. 先填【114-1申請總表】第8列之B欄至CN欄'!AK51</f>
        <v>0</v>
      </c>
      <c r="AL51" s="238">
        <f>'步驟1. 先填【114-1申請總表】第8列之B欄至CN欄'!AL51</f>
        <v>0</v>
      </c>
      <c r="AM51" s="238">
        <f>'步驟1. 先填【114-1申請總表】第8列之B欄至CN欄'!AM51</f>
        <v>0</v>
      </c>
      <c r="AN51" s="238">
        <f>'步驟1. 先填【114-1申請總表】第8列之B欄至CN欄'!AN51</f>
        <v>0</v>
      </c>
      <c r="AO51" s="238">
        <f>'步驟1. 先填【114-1申請總表】第8列之B欄至CN欄'!AO51</f>
        <v>0</v>
      </c>
      <c r="AP51" s="238">
        <f>'步驟1. 先填【114-1申請總表】第8列之B欄至CN欄'!AP51</f>
        <v>0</v>
      </c>
      <c r="AQ51" s="238">
        <f>'步驟1. 先填【114-1申請總表】第8列之B欄至CN欄'!AQ51</f>
        <v>0</v>
      </c>
      <c r="AR51" s="238">
        <f>'步驟1. 先填【114-1申請總表】第8列之B欄至CN欄'!AR51</f>
        <v>0</v>
      </c>
      <c r="AS51" s="238">
        <f>'步驟1. 先填【114-1申請總表】第8列之B欄至CN欄'!AS51</f>
        <v>0</v>
      </c>
      <c r="AT51" s="238">
        <f>'步驟1. 先填【114-1申請總表】第8列之B欄至CN欄'!AT51</f>
        <v>0</v>
      </c>
      <c r="AU51" s="238">
        <f>'步驟1. 先填【114-1申請總表】第8列之B欄至CN欄'!AU51</f>
        <v>0</v>
      </c>
      <c r="AV51" s="238">
        <f>'步驟1. 先填【114-1申請總表】第8列之B欄至CN欄'!AV51</f>
        <v>0</v>
      </c>
      <c r="AW51" s="238">
        <f>'步驟1. 先填【114-1申請總表】第8列之B欄至CN欄'!AW51</f>
        <v>0</v>
      </c>
      <c r="AX51" s="238">
        <f>'步驟1. 先填【114-1申請總表】第8列之B欄至CN欄'!AX51</f>
        <v>0</v>
      </c>
      <c r="AY51" s="238">
        <f>'步驟1. 先填【114-1申請總表】第8列之B欄至CN欄'!AY51</f>
        <v>0</v>
      </c>
      <c r="AZ51" s="238">
        <f>'步驟1. 先填【114-1申請總表】第8列之B欄至CN欄'!AZ51</f>
        <v>0</v>
      </c>
      <c r="BA51" s="238">
        <f>'步驟1. 先填【114-1申請總表】第8列之B欄至CN欄'!BA51</f>
        <v>0</v>
      </c>
      <c r="BB51" s="238">
        <f>'步驟1. 先填【114-1申請總表】第8列之B欄至CN欄'!BB51</f>
        <v>0</v>
      </c>
      <c r="BC51" s="238">
        <f>'步驟1. 先填【114-1申請總表】第8列之B欄至CN欄'!BC51</f>
        <v>0</v>
      </c>
      <c r="BD51" s="238">
        <f>'步驟1. 先填【114-1申請總表】第8列之B欄至CN欄'!BD51</f>
        <v>0</v>
      </c>
      <c r="BE51" s="238">
        <f>'步驟1. 先填【114-1申請總表】第8列之B欄至CN欄'!BE51</f>
        <v>0</v>
      </c>
      <c r="BF51" s="238">
        <f>'步驟1. 先填【114-1申請總表】第8列之B欄至CN欄'!BF51</f>
        <v>0</v>
      </c>
      <c r="BG51" s="238">
        <f>'步驟1. 先填【114-1申請總表】第8列之B欄至CN欄'!BG51</f>
        <v>0</v>
      </c>
      <c r="BH51" s="238">
        <f>'步驟1. 先填【114-1申請總表】第8列之B欄至CN欄'!BH51</f>
        <v>0</v>
      </c>
      <c r="BI51" s="238">
        <f>'步驟1. 先填【114-1申請總表】第8列之B欄至CN欄'!BI51</f>
        <v>0</v>
      </c>
      <c r="BJ51" s="238">
        <f>'步驟1. 先填【114-1申請總表】第8列之B欄至CN欄'!BJ51</f>
        <v>0</v>
      </c>
      <c r="BK51" s="238">
        <f>'步驟1. 先填【114-1申請總表】第8列之B欄至CN欄'!BK51</f>
        <v>0</v>
      </c>
      <c r="BL51" s="238">
        <f>'步驟1. 先填【114-1申請總表】第8列之B欄至CN欄'!BL51</f>
        <v>0</v>
      </c>
      <c r="BM51" s="238">
        <f>'步驟1. 先填【114-1申請總表】第8列之B欄至CN欄'!BM51</f>
        <v>0</v>
      </c>
      <c r="BN51" s="238">
        <f>'步驟1. 先填【114-1申請總表】第8列之B欄至CN欄'!BN51</f>
        <v>0</v>
      </c>
      <c r="BO51" s="238">
        <f>'步驟1. 先填【114-1申請總表】第8列之B欄至CN欄'!BO51</f>
        <v>0</v>
      </c>
      <c r="BP51" s="238">
        <f>'步驟1. 先填【114-1申請總表】第8列之B欄至CN欄'!BP51</f>
        <v>0</v>
      </c>
      <c r="BQ51" s="238">
        <f>'步驟1. 先填【114-1申請總表】第8列之B欄至CN欄'!BQ51</f>
        <v>0</v>
      </c>
      <c r="BR51" s="238">
        <f>'步驟1. 先填【114-1申請總表】第8列之B欄至CN欄'!BR51</f>
        <v>0</v>
      </c>
      <c r="BS51" s="238">
        <f>'步驟1. 先填【114-1申請總表】第8列之B欄至CN欄'!BS51</f>
        <v>0</v>
      </c>
      <c r="BT51" s="238">
        <f>'步驟1. 先填【114-1申請總表】第8列之B欄至CN欄'!BT51</f>
        <v>0</v>
      </c>
      <c r="BU51" s="238">
        <f>'步驟1. 先填【114-1申請總表】第8列之B欄至CN欄'!BU51</f>
        <v>0</v>
      </c>
      <c r="BV51" s="238">
        <f>'步驟1. 先填【114-1申請總表】第8列之B欄至CN欄'!BV51</f>
        <v>0</v>
      </c>
      <c r="BW51" s="238" t="str">
        <f>'步驟1. 先填【114-1申請總表】第8列之B欄至CN欄'!BW51</f>
        <v xml:space="preserve">學科:
</v>
      </c>
      <c r="BX51" s="238" t="str">
        <f>'步驟1. 先填【114-1申請總表】第8列之B欄至CN欄'!BX51</f>
        <v xml:space="preserve">題型:
</v>
      </c>
      <c r="BY51" s="238">
        <f>'步驟1. 先填【114-1申請總表】第8列之B欄至CN欄'!BY51</f>
        <v>0</v>
      </c>
      <c r="BZ51" s="238" t="str">
        <f>'步驟1. 先填【114-1申請總表】第8列之B欄至CN欄'!BZ51</f>
        <v xml:space="preserve">學科:
</v>
      </c>
      <c r="CA51" s="238" t="str">
        <f>'步驟1. 先填【114-1申請總表】第8列之B欄至CN欄'!CA51</f>
        <v xml:space="preserve">題型:
</v>
      </c>
      <c r="CB51" s="238">
        <f>'步驟1. 先填【114-1申請總表】第8列之B欄至CN欄'!CB51</f>
        <v>0</v>
      </c>
      <c r="CC51" s="238" t="str">
        <f>'步驟1. 先填【114-1申請總表】第8列之B欄至CN欄'!CC51</f>
        <v>有無參加:</v>
      </c>
      <c r="CD51" s="238" t="str">
        <f>'步驟1. 先填【114-1申請總表】第8列之B欄至CN欄'!CD51</f>
        <v xml:space="preserve">社團或活動:
</v>
      </c>
      <c r="CE51" s="238">
        <f>'步驟1. 先填【114-1申請總表】第8列之B欄至CN欄'!CE51</f>
        <v>0</v>
      </c>
      <c r="CF51" s="238">
        <f>'步驟1. 先填【114-1申請總表】第8列之B欄至CN欄'!CF51</f>
        <v>0</v>
      </c>
      <c r="CG51" s="238">
        <f>'步驟1. 先填【114-1申請總表】第8列之B欄至CN欄'!CG51</f>
        <v>0</v>
      </c>
      <c r="CH51" s="238" t="str">
        <f>'步驟1. 先填【114-1申請總表】第8列之B欄至CN欄'!CH51</f>
        <v xml:space="preserve">無達到學習目標之原因:
</v>
      </c>
      <c r="CI51" s="238" t="str">
        <f>'步驟1. 先填【114-1申請總表】第8列之B欄至CN欄'!CI51</f>
        <v xml:space="preserve">改善方法:
</v>
      </c>
      <c r="CJ51" s="238" t="str">
        <f>'步驟1. 先填【114-1申請總表】第8列之B欄至CN欄'!CJ51</f>
        <v xml:space="preserve">最喜歡的課後休閒活動:
</v>
      </c>
      <c r="CK51" s="238" t="str">
        <f>'步驟1. 先填【114-1申請總表】第8列之B欄至CN欄'!CK51</f>
        <v xml:space="preserve">收穫:
</v>
      </c>
      <c r="CL51" s="238">
        <f>'步驟1. 先填【114-1申請總表】第8列之B欄至CN欄'!CL51</f>
        <v>0</v>
      </c>
      <c r="CM51" s="238">
        <f>'步驟1. 先填【114-1申請總表】第8列之B欄至CN欄'!CM51</f>
        <v>0</v>
      </c>
      <c r="CN51" s="238">
        <f>'步驟1. 先填【114-1申請總表】第8列之B欄至CN欄'!CN51</f>
        <v>0</v>
      </c>
      <c r="CO51" s="244">
        <f>'步驟1. 先填【114-1申請總表】第8列之B欄至CN欄'!CO51</f>
        <v>0</v>
      </c>
      <c r="CP51" s="244" t="str">
        <f>'步驟1. 先填【114-1申請總表】第8列之B欄至CN欄'!CP51</f>
        <v>7000021</v>
      </c>
      <c r="CQ51" s="244" t="str">
        <f>'步驟1. 先填【114-1申請總表】第8列之B欄至CN欄'!CQ51</f>
        <v/>
      </c>
      <c r="CR51" s="244" t="str">
        <f>'步驟1. 先填【114-1申請總表】第8列之B欄至CN欄'!CR51</f>
        <v/>
      </c>
      <c r="CS51" s="244">
        <f>'步驟1. 先填【114-1申請總表】第8列之B欄至CN欄'!CS51</f>
        <v>0</v>
      </c>
      <c r="CT51" s="244" t="str">
        <f>'步驟1. 先填【114-1申請總表】第8列之B欄至CN欄'!CT51</f>
        <v/>
      </c>
      <c r="CU51" s="244" t="str">
        <f>'步驟1. 先填【114-1申請總表】第8列之B欄至CN欄'!CU51</f>
        <v/>
      </c>
      <c r="CV51" s="244" t="str">
        <f>'步驟1. 先填【114-1申請總表】第8列之B欄至CN欄'!CV51</f>
        <v/>
      </c>
      <c r="CW51" s="244" t="str">
        <f>'步驟1. 先填【114-1申請總表】第8列之B欄至CN欄'!CW51</f>
        <v/>
      </c>
      <c r="CX51" s="244" t="str">
        <f>'步驟1. 先填【114-1申請總表】第8列之B欄至CN欄'!CX51</f>
        <v/>
      </c>
      <c r="CY51" s="244" t="str">
        <f>'步驟1. 先填【114-1申請總表】第8列之B欄至CN欄'!CY51</f>
        <v/>
      </c>
      <c r="CZ51" s="244" t="str">
        <f>'步驟1. 先填【114-1申請總表】第8列之B欄至CN欄'!CZ51</f>
        <v/>
      </c>
      <c r="DA51" s="244">
        <f>'步驟1. 先填【114-1申請總表】第8列之B欄至CN欄'!DA51</f>
        <v>0</v>
      </c>
      <c r="DB51" s="244">
        <f>'步驟1. 先填【114-1申請總表】第8列之B欄至CN欄'!DB51</f>
        <v>0</v>
      </c>
      <c r="DC51" s="244">
        <f>'步驟1. 先填【114-1申請總表】第8列之B欄至CN欄'!DC51</f>
        <v>0</v>
      </c>
      <c r="DD51" s="244">
        <f>'步驟1. 先填【114-1申請總表】第8列之B欄至CN欄'!DD51</f>
        <v>0</v>
      </c>
      <c r="DE51" s="244">
        <f>'步驟1. 先填【114-1申請總表】第8列之B欄至CN欄'!DE51</f>
        <v>0</v>
      </c>
      <c r="DF51" s="244">
        <f>'步驟1. 先填【114-1申請總表】第8列之B欄至CN欄'!DF51</f>
        <v>1</v>
      </c>
      <c r="DG51" s="244">
        <f>'步驟1. 先填【114-1申請總表】第8列之B欄至CN欄'!DG51</f>
        <v>0</v>
      </c>
      <c r="DH51" s="244">
        <f>'步驟1. 先填【114-1申請總表】第8列之B欄至CN欄'!DH51</f>
        <v>0</v>
      </c>
      <c r="DI51" s="244">
        <f>'步驟1. 先填【114-1申請總表】第8列之B欄至CN欄'!DI51</f>
        <v>0</v>
      </c>
      <c r="DJ51" s="244">
        <f>'步驟1. 先填【114-1申請總表】第8列之B欄至CN欄'!DJ51</f>
        <v>0</v>
      </c>
      <c r="DK51" s="244">
        <f>'步驟1. 先填【114-1申請總表】第8列之B欄至CN欄'!DK51</f>
        <v>0</v>
      </c>
      <c r="DL51" s="244">
        <f>'步驟1. 先填【114-1申請總表】第8列之B欄至CN欄'!DL51</f>
        <v>0</v>
      </c>
      <c r="DM51" s="244">
        <f>'步驟1. 先填【114-1申請總表】第8列之B欄至CN欄'!DM51</f>
        <v>0</v>
      </c>
      <c r="DN51" s="244">
        <f>'步驟1. 先填【114-1申請總表】第8列之B欄至CN欄'!DN51</f>
        <v>0</v>
      </c>
      <c r="DO51" s="267" t="str">
        <f t="shared" si="0"/>
        <v>身份別輸入錯誤</v>
      </c>
      <c r="DP51" s="267" t="str">
        <f t="shared" si="1"/>
        <v>身份別輸入錯誤</v>
      </c>
      <c r="DQ51" s="267" t="str">
        <f t="shared" si="2"/>
        <v>身份別輸入錯誤</v>
      </c>
      <c r="DR51" s="268">
        <v>0</v>
      </c>
      <c r="DS51" s="268"/>
      <c r="DT51" s="268"/>
      <c r="DU51" s="268"/>
      <c r="DV51" s="268"/>
      <c r="DW51" s="268"/>
      <c r="DX51" s="268"/>
      <c r="DY51" s="268"/>
      <c r="DZ51" s="268"/>
      <c r="EA51" s="268"/>
      <c r="EB51" s="268">
        <f t="shared" si="22"/>
        <v>0</v>
      </c>
      <c r="EC51" s="268"/>
      <c r="ED51" s="268"/>
      <c r="EE51" s="268"/>
      <c r="EF51" s="268"/>
      <c r="EG51" s="268"/>
      <c r="EH51" s="268"/>
      <c r="EI51" s="268"/>
      <c r="EJ51" s="268"/>
      <c r="EK51" s="268"/>
      <c r="EL51" s="268"/>
      <c r="EM51" s="268"/>
      <c r="EN51" s="268"/>
      <c r="EO51" s="268"/>
      <c r="EP51" s="268"/>
      <c r="EQ51" s="268"/>
      <c r="ER51" s="268"/>
      <c r="ES51" s="268"/>
      <c r="ET51" s="268"/>
      <c r="EU51" s="259"/>
      <c r="EV51" s="259"/>
      <c r="EW51" s="259"/>
      <c r="EX51" s="258" t="str">
        <f t="shared" si="3"/>
        <v>已提交</v>
      </c>
      <c r="EY51" s="258" t="str">
        <f t="shared" si="4"/>
        <v>已提交</v>
      </c>
      <c r="EZ51" s="258" t="str">
        <f t="shared" si="5"/>
        <v>已提交</v>
      </c>
      <c r="FA51" s="259" t="str">
        <f t="shared" si="6"/>
        <v>已提交</v>
      </c>
      <c r="FB51" s="259" t="str">
        <f t="shared" si="7"/>
        <v>已提交</v>
      </c>
      <c r="FC51" s="259" t="str">
        <f t="shared" si="8"/>
        <v>已提交</v>
      </c>
      <c r="FD51" s="259" t="str">
        <f t="shared" si="9"/>
        <v>已提交</v>
      </c>
      <c r="FE51" s="259" t="str">
        <f t="shared" si="10"/>
        <v>已提交</v>
      </c>
      <c r="FF51" s="259" t="str">
        <f t="shared" si="11"/>
        <v>已提交</v>
      </c>
      <c r="FG51" s="259" t="str">
        <f t="shared" si="12"/>
        <v>已提交</v>
      </c>
      <c r="FH51" s="259" t="str">
        <f t="shared" si="13"/>
        <v>已提交</v>
      </c>
      <c r="FI51" s="258" t="str">
        <f t="shared" si="14"/>
        <v>已提交</v>
      </c>
      <c r="FJ51" s="260" t="str">
        <f t="shared" si="15"/>
        <v>已提交</v>
      </c>
      <c r="FK51" s="259" t="str">
        <f t="shared" si="16"/>
        <v>已提交</v>
      </c>
      <c r="FL51" s="259" t="str">
        <f t="shared" si="17"/>
        <v>已提交</v>
      </c>
      <c r="FM51" s="259" t="str">
        <f t="shared" si="18"/>
        <v>已提交</v>
      </c>
      <c r="FN51" s="259"/>
      <c r="FO51" s="259"/>
      <c r="FP51" s="259"/>
      <c r="FQ51" s="259"/>
      <c r="FR51" s="259"/>
      <c r="FS51" s="259"/>
      <c r="FT51" s="259"/>
      <c r="FU51" s="259"/>
      <c r="FV51" s="259" t="str">
        <f t="shared" si="19"/>
        <v/>
      </c>
      <c r="FW51" s="259" t="str">
        <f t="shared" si="20"/>
        <v/>
      </c>
      <c r="FX51" s="259" t="str">
        <f t="shared" si="21"/>
        <v/>
      </c>
      <c r="FY51" s="259"/>
      <c r="FZ51" s="259"/>
      <c r="GA51" s="259"/>
      <c r="GB51" s="259"/>
      <c r="GC51" s="259"/>
      <c r="GD51" s="259"/>
      <c r="GE51" s="259"/>
      <c r="GF51" s="259"/>
      <c r="GG51" s="259"/>
      <c r="GH51" s="259"/>
      <c r="GI51" s="259"/>
      <c r="GJ51" s="259"/>
      <c r="GK51" s="259"/>
      <c r="GL51" s="259"/>
      <c r="GM51" s="259"/>
      <c r="GN51" s="259"/>
      <c r="GO51" s="259" t="s">
        <v>263</v>
      </c>
      <c r="GP51" s="259"/>
      <c r="GQ51" s="259"/>
      <c r="GR51" s="259"/>
      <c r="GS51" s="259"/>
    </row>
    <row r="52" spans="1:201" s="271" customFormat="1" ht="79.5" customHeight="1">
      <c r="A52" s="287" t="str">
        <f t="shared" si="23"/>
        <v>114學年度第二學期</v>
      </c>
      <c r="B52" s="238">
        <f>'步驟1. 先填【114-1申請總表】第8列之B欄至CN欄'!B52</f>
        <v>0</v>
      </c>
      <c r="C52" s="238">
        <f>'步驟1. 先填【114-1申請總表】第8列之B欄至CN欄'!C52</f>
        <v>0</v>
      </c>
      <c r="D52" s="238" t="str">
        <f>'步驟1. 先填【114-1申請總表】第8列之B欄至CN欄'!D52</f>
        <v>45</v>
      </c>
      <c r="E52" s="238">
        <f>'步驟1. 先填【114-1申請總表】第8列之B欄至CN欄'!E52</f>
        <v>0</v>
      </c>
      <c r="F52" s="238">
        <f>'步驟1. 先填【114-1申請總表】第8列之B欄至CN欄'!F52</f>
        <v>0</v>
      </c>
      <c r="G52" s="238">
        <f>'步驟1. 先填【114-1申請總表】第8列之B欄至CN欄'!G52</f>
        <v>0</v>
      </c>
      <c r="H52" s="238">
        <f>'步驟1. 先填【114-1申請總表】第8列之B欄至CN欄'!H52</f>
        <v>0</v>
      </c>
      <c r="I52" s="238">
        <f>'步驟1. 先填【114-1申請總表】第8列之B欄至CN欄'!I52</f>
        <v>0</v>
      </c>
      <c r="J52" s="238">
        <f>'步驟1. 先填【114-1申請總表】第8列之B欄至CN欄'!J52</f>
        <v>0</v>
      </c>
      <c r="K52" s="238">
        <f>'步驟1. 先填【114-1申請總表】第8列之B欄至CN欄'!K52</f>
        <v>0</v>
      </c>
      <c r="L52" s="238">
        <f>'步驟1. 先填【114-1申請總表】第8列之B欄至CN欄'!L52</f>
        <v>0</v>
      </c>
      <c r="M52" s="238">
        <f>'步驟1. 先填【114-1申請總表】第8列之B欄至CN欄'!M52</f>
        <v>0</v>
      </c>
      <c r="N52" s="238">
        <f>'步驟1. 先填【114-1申請總表】第8列之B欄至CN欄'!N52</f>
        <v>0</v>
      </c>
      <c r="O52" s="238" t="str">
        <f>'步驟1. 先填【114-1申請總表】第8列之B欄至CN欄'!O52</f>
        <v>XX縣XX鄉XX村XX鄰XX路XX號XX樓</v>
      </c>
      <c r="P52" s="238" t="str">
        <f>'步驟1. 先填【114-1申請總表】第8列之B欄至CN欄'!P52</f>
        <v>1.助學獎學金</v>
      </c>
      <c r="Q52" s="238">
        <f>'步驟1. 先填【114-1申請總表】第8列之B欄至CN欄'!Q52</f>
        <v>0</v>
      </c>
      <c r="R52" s="238">
        <f>'步驟1. 先填【114-1申請總表】第8列之B欄至CN欄'!R52</f>
        <v>0</v>
      </c>
      <c r="S52" s="238">
        <f>'步驟1. 先填【114-1申請總表】第8列之B欄至CN欄'!S52</f>
        <v>0</v>
      </c>
      <c r="T52" s="238">
        <f>'步驟1. 先填【114-1申請總表】第8列之B欄至CN欄'!T52</f>
        <v>0</v>
      </c>
      <c r="U52" s="238">
        <f>'步驟1. 先填【114-1申請總表】第8列之B欄至CN欄'!U52</f>
        <v>0</v>
      </c>
      <c r="V52" s="238">
        <f>'步驟1. 先填【114-1申請總表】第8列之B欄至CN欄'!V52</f>
        <v>0</v>
      </c>
      <c r="W52" s="238">
        <f>'步驟1. 先填【114-1申請總表】第8列之B欄至CN欄'!W52</f>
        <v>0</v>
      </c>
      <c r="X52" s="238">
        <f>'步驟1. 先填【114-1申請總表】第8列之B欄至CN欄'!X52</f>
        <v>0</v>
      </c>
      <c r="Y52" s="238">
        <f>'步驟1. 先填【114-1申請總表】第8列之B欄至CN欄'!Y52</f>
        <v>0</v>
      </c>
      <c r="Z52" s="238">
        <f>'步驟1. 先填【114-1申請總表】第8列之B欄至CN欄'!Z52</f>
        <v>0</v>
      </c>
      <c r="AA52" s="238">
        <f>'步驟1. 先填【114-1申請總表】第8列之B欄至CN欄'!AA52</f>
        <v>0</v>
      </c>
      <c r="AB52" s="238">
        <f>'步驟1. 先填【114-1申請總表】第8列之B欄至CN欄'!AB52</f>
        <v>0</v>
      </c>
      <c r="AC52" s="238">
        <f>'步驟1. 先填【114-1申請總表】第8列之B欄至CN欄'!AC52</f>
        <v>0</v>
      </c>
      <c r="AD52" s="238">
        <f>'步驟1. 先填【114-1申請總表】第8列之B欄至CN欄'!AD52</f>
        <v>0</v>
      </c>
      <c r="AE52" s="238">
        <f>'步驟1. 先填【114-1申請總表】第8列之B欄至CN欄'!AE52</f>
        <v>0</v>
      </c>
      <c r="AF52" s="238">
        <f>'步驟1. 先填【114-1申請總表】第8列之B欄至CN欄'!AF52</f>
        <v>0</v>
      </c>
      <c r="AG52" s="238">
        <f>'步驟1. 先填【114-1申請總表】第8列之B欄至CN欄'!AG52</f>
        <v>0</v>
      </c>
      <c r="AH52" s="238">
        <f>'步驟1. 先填【114-1申請總表】第8列之B欄至CN欄'!AH52</f>
        <v>0</v>
      </c>
      <c r="AI52" s="238">
        <f>'步驟1. 先填【114-1申請總表】第8列之B欄至CN欄'!AI52</f>
        <v>0</v>
      </c>
      <c r="AJ52" s="238">
        <f>'步驟1. 先填【114-1申請總表】第8列之B欄至CN欄'!AJ52</f>
        <v>0</v>
      </c>
      <c r="AK52" s="238">
        <f>'步驟1. 先填【114-1申請總表】第8列之B欄至CN欄'!AK52</f>
        <v>0</v>
      </c>
      <c r="AL52" s="238">
        <f>'步驟1. 先填【114-1申請總表】第8列之B欄至CN欄'!AL52</f>
        <v>0</v>
      </c>
      <c r="AM52" s="238">
        <f>'步驟1. 先填【114-1申請總表】第8列之B欄至CN欄'!AM52</f>
        <v>0</v>
      </c>
      <c r="AN52" s="238">
        <f>'步驟1. 先填【114-1申請總表】第8列之B欄至CN欄'!AN52</f>
        <v>0</v>
      </c>
      <c r="AO52" s="238">
        <f>'步驟1. 先填【114-1申請總表】第8列之B欄至CN欄'!AO52</f>
        <v>0</v>
      </c>
      <c r="AP52" s="238">
        <f>'步驟1. 先填【114-1申請總表】第8列之B欄至CN欄'!AP52</f>
        <v>0</v>
      </c>
      <c r="AQ52" s="238">
        <f>'步驟1. 先填【114-1申請總表】第8列之B欄至CN欄'!AQ52</f>
        <v>0</v>
      </c>
      <c r="AR52" s="238">
        <f>'步驟1. 先填【114-1申請總表】第8列之B欄至CN欄'!AR52</f>
        <v>0</v>
      </c>
      <c r="AS52" s="238">
        <f>'步驟1. 先填【114-1申請總表】第8列之B欄至CN欄'!AS52</f>
        <v>0</v>
      </c>
      <c r="AT52" s="238">
        <f>'步驟1. 先填【114-1申請總表】第8列之B欄至CN欄'!AT52</f>
        <v>0</v>
      </c>
      <c r="AU52" s="238">
        <f>'步驟1. 先填【114-1申請總表】第8列之B欄至CN欄'!AU52</f>
        <v>0</v>
      </c>
      <c r="AV52" s="238">
        <f>'步驟1. 先填【114-1申請總表】第8列之B欄至CN欄'!AV52</f>
        <v>0</v>
      </c>
      <c r="AW52" s="238">
        <f>'步驟1. 先填【114-1申請總表】第8列之B欄至CN欄'!AW52</f>
        <v>0</v>
      </c>
      <c r="AX52" s="238">
        <f>'步驟1. 先填【114-1申請總表】第8列之B欄至CN欄'!AX52</f>
        <v>0</v>
      </c>
      <c r="AY52" s="238">
        <f>'步驟1. 先填【114-1申請總表】第8列之B欄至CN欄'!AY52</f>
        <v>0</v>
      </c>
      <c r="AZ52" s="238">
        <f>'步驟1. 先填【114-1申請總表】第8列之B欄至CN欄'!AZ52</f>
        <v>0</v>
      </c>
      <c r="BA52" s="238">
        <f>'步驟1. 先填【114-1申請總表】第8列之B欄至CN欄'!BA52</f>
        <v>0</v>
      </c>
      <c r="BB52" s="238">
        <f>'步驟1. 先填【114-1申請總表】第8列之B欄至CN欄'!BB52</f>
        <v>0</v>
      </c>
      <c r="BC52" s="238">
        <f>'步驟1. 先填【114-1申請總表】第8列之B欄至CN欄'!BC52</f>
        <v>0</v>
      </c>
      <c r="BD52" s="238">
        <f>'步驟1. 先填【114-1申請總表】第8列之B欄至CN欄'!BD52</f>
        <v>0</v>
      </c>
      <c r="BE52" s="238">
        <f>'步驟1. 先填【114-1申請總表】第8列之B欄至CN欄'!BE52</f>
        <v>0</v>
      </c>
      <c r="BF52" s="238">
        <f>'步驟1. 先填【114-1申請總表】第8列之B欄至CN欄'!BF52</f>
        <v>0</v>
      </c>
      <c r="BG52" s="238">
        <f>'步驟1. 先填【114-1申請總表】第8列之B欄至CN欄'!BG52</f>
        <v>0</v>
      </c>
      <c r="BH52" s="238">
        <f>'步驟1. 先填【114-1申請總表】第8列之B欄至CN欄'!BH52</f>
        <v>0</v>
      </c>
      <c r="BI52" s="238">
        <f>'步驟1. 先填【114-1申請總表】第8列之B欄至CN欄'!BI52</f>
        <v>0</v>
      </c>
      <c r="BJ52" s="238">
        <f>'步驟1. 先填【114-1申請總表】第8列之B欄至CN欄'!BJ52</f>
        <v>0</v>
      </c>
      <c r="BK52" s="238">
        <f>'步驟1. 先填【114-1申請總表】第8列之B欄至CN欄'!BK52</f>
        <v>0</v>
      </c>
      <c r="BL52" s="238">
        <f>'步驟1. 先填【114-1申請總表】第8列之B欄至CN欄'!BL52</f>
        <v>0</v>
      </c>
      <c r="BM52" s="238">
        <f>'步驟1. 先填【114-1申請總表】第8列之B欄至CN欄'!BM52</f>
        <v>0</v>
      </c>
      <c r="BN52" s="238">
        <f>'步驟1. 先填【114-1申請總表】第8列之B欄至CN欄'!BN52</f>
        <v>0</v>
      </c>
      <c r="BO52" s="238">
        <f>'步驟1. 先填【114-1申請總表】第8列之B欄至CN欄'!BO52</f>
        <v>0</v>
      </c>
      <c r="BP52" s="238">
        <f>'步驟1. 先填【114-1申請總表】第8列之B欄至CN欄'!BP52</f>
        <v>0</v>
      </c>
      <c r="BQ52" s="238">
        <f>'步驟1. 先填【114-1申請總表】第8列之B欄至CN欄'!BQ52</f>
        <v>0</v>
      </c>
      <c r="BR52" s="238">
        <f>'步驟1. 先填【114-1申請總表】第8列之B欄至CN欄'!BR52</f>
        <v>0</v>
      </c>
      <c r="BS52" s="238">
        <f>'步驟1. 先填【114-1申請總表】第8列之B欄至CN欄'!BS52</f>
        <v>0</v>
      </c>
      <c r="BT52" s="238">
        <f>'步驟1. 先填【114-1申請總表】第8列之B欄至CN欄'!BT52</f>
        <v>0</v>
      </c>
      <c r="BU52" s="238">
        <f>'步驟1. 先填【114-1申請總表】第8列之B欄至CN欄'!BU52</f>
        <v>0</v>
      </c>
      <c r="BV52" s="238">
        <f>'步驟1. 先填【114-1申請總表】第8列之B欄至CN欄'!BV52</f>
        <v>0</v>
      </c>
      <c r="BW52" s="238" t="str">
        <f>'步驟1. 先填【114-1申請總表】第8列之B欄至CN欄'!BW52</f>
        <v xml:space="preserve">學科:
</v>
      </c>
      <c r="BX52" s="238" t="str">
        <f>'步驟1. 先填【114-1申請總表】第8列之B欄至CN欄'!BX52</f>
        <v xml:space="preserve">題型:
</v>
      </c>
      <c r="BY52" s="238">
        <f>'步驟1. 先填【114-1申請總表】第8列之B欄至CN欄'!BY52</f>
        <v>0</v>
      </c>
      <c r="BZ52" s="238" t="str">
        <f>'步驟1. 先填【114-1申請總表】第8列之B欄至CN欄'!BZ52</f>
        <v xml:space="preserve">學科:
</v>
      </c>
      <c r="CA52" s="238" t="str">
        <f>'步驟1. 先填【114-1申請總表】第8列之B欄至CN欄'!CA52</f>
        <v xml:space="preserve">題型:
</v>
      </c>
      <c r="CB52" s="238">
        <f>'步驟1. 先填【114-1申請總表】第8列之B欄至CN欄'!CB52</f>
        <v>0</v>
      </c>
      <c r="CC52" s="238" t="str">
        <f>'步驟1. 先填【114-1申請總表】第8列之B欄至CN欄'!CC52</f>
        <v>有無參加:</v>
      </c>
      <c r="CD52" s="238" t="str">
        <f>'步驟1. 先填【114-1申請總表】第8列之B欄至CN欄'!CD52</f>
        <v xml:space="preserve">社團或活動:
</v>
      </c>
      <c r="CE52" s="238">
        <f>'步驟1. 先填【114-1申請總表】第8列之B欄至CN欄'!CE52</f>
        <v>0</v>
      </c>
      <c r="CF52" s="238">
        <f>'步驟1. 先填【114-1申請總表】第8列之B欄至CN欄'!CF52</f>
        <v>0</v>
      </c>
      <c r="CG52" s="238">
        <f>'步驟1. 先填【114-1申請總表】第8列之B欄至CN欄'!CG52</f>
        <v>0</v>
      </c>
      <c r="CH52" s="238" t="str">
        <f>'步驟1. 先填【114-1申請總表】第8列之B欄至CN欄'!CH52</f>
        <v xml:space="preserve">無達到學習目標之原因:
</v>
      </c>
      <c r="CI52" s="238" t="str">
        <f>'步驟1. 先填【114-1申請總表】第8列之B欄至CN欄'!CI52</f>
        <v xml:space="preserve">改善方法:
</v>
      </c>
      <c r="CJ52" s="238" t="str">
        <f>'步驟1. 先填【114-1申請總表】第8列之B欄至CN欄'!CJ52</f>
        <v xml:space="preserve">最喜歡的課後休閒活動:
</v>
      </c>
      <c r="CK52" s="238" t="str">
        <f>'步驟1. 先填【114-1申請總表】第8列之B欄至CN欄'!CK52</f>
        <v xml:space="preserve">收穫:
</v>
      </c>
      <c r="CL52" s="238">
        <f>'步驟1. 先填【114-1申請總表】第8列之B欄至CN欄'!CL52</f>
        <v>0</v>
      </c>
      <c r="CM52" s="238">
        <f>'步驟1. 先填【114-1申請總表】第8列之B欄至CN欄'!CM52</f>
        <v>0</v>
      </c>
      <c r="CN52" s="238">
        <f>'步驟1. 先填【114-1申請總表】第8列之B欄至CN欄'!CN52</f>
        <v>0</v>
      </c>
      <c r="CO52" s="244">
        <f>'步驟1. 先填【114-1申請總表】第8列之B欄至CN欄'!CO52</f>
        <v>0</v>
      </c>
      <c r="CP52" s="244" t="str">
        <f>'步驟1. 先填【114-1申請總表】第8列之B欄至CN欄'!CP52</f>
        <v>7000021</v>
      </c>
      <c r="CQ52" s="244" t="str">
        <f>'步驟1. 先填【114-1申請總表】第8列之B欄至CN欄'!CQ52</f>
        <v/>
      </c>
      <c r="CR52" s="244" t="str">
        <f>'步驟1. 先填【114-1申請總表】第8列之B欄至CN欄'!CR52</f>
        <v/>
      </c>
      <c r="CS52" s="244">
        <f>'步驟1. 先填【114-1申請總表】第8列之B欄至CN欄'!CS52</f>
        <v>0</v>
      </c>
      <c r="CT52" s="244" t="str">
        <f>'步驟1. 先填【114-1申請總表】第8列之B欄至CN欄'!CT52</f>
        <v/>
      </c>
      <c r="CU52" s="244" t="str">
        <f>'步驟1. 先填【114-1申請總表】第8列之B欄至CN欄'!CU52</f>
        <v/>
      </c>
      <c r="CV52" s="244" t="str">
        <f>'步驟1. 先填【114-1申請總表】第8列之B欄至CN欄'!CV52</f>
        <v/>
      </c>
      <c r="CW52" s="244" t="str">
        <f>'步驟1. 先填【114-1申請總表】第8列之B欄至CN欄'!CW52</f>
        <v/>
      </c>
      <c r="CX52" s="244" t="str">
        <f>'步驟1. 先填【114-1申請總表】第8列之B欄至CN欄'!CX52</f>
        <v/>
      </c>
      <c r="CY52" s="244" t="str">
        <f>'步驟1. 先填【114-1申請總表】第8列之B欄至CN欄'!CY52</f>
        <v/>
      </c>
      <c r="CZ52" s="244" t="str">
        <f>'步驟1. 先填【114-1申請總表】第8列之B欄至CN欄'!CZ52</f>
        <v/>
      </c>
      <c r="DA52" s="244">
        <f>'步驟1. 先填【114-1申請總表】第8列之B欄至CN欄'!DA52</f>
        <v>0</v>
      </c>
      <c r="DB52" s="244">
        <f>'步驟1. 先填【114-1申請總表】第8列之B欄至CN欄'!DB52</f>
        <v>0</v>
      </c>
      <c r="DC52" s="244">
        <f>'步驟1. 先填【114-1申請總表】第8列之B欄至CN欄'!DC52</f>
        <v>0</v>
      </c>
      <c r="DD52" s="244">
        <f>'步驟1. 先填【114-1申請總表】第8列之B欄至CN欄'!DD52</f>
        <v>0</v>
      </c>
      <c r="DE52" s="244">
        <f>'步驟1. 先填【114-1申請總表】第8列之B欄至CN欄'!DE52</f>
        <v>0</v>
      </c>
      <c r="DF52" s="244">
        <f>'步驟1. 先填【114-1申請總表】第8列之B欄至CN欄'!DF52</f>
        <v>1</v>
      </c>
      <c r="DG52" s="244">
        <f>'步驟1. 先填【114-1申請總表】第8列之B欄至CN欄'!DG52</f>
        <v>0</v>
      </c>
      <c r="DH52" s="244">
        <f>'步驟1. 先填【114-1申請總表】第8列之B欄至CN欄'!DH52</f>
        <v>0</v>
      </c>
      <c r="DI52" s="244">
        <f>'步驟1. 先填【114-1申請總表】第8列之B欄至CN欄'!DI52</f>
        <v>0</v>
      </c>
      <c r="DJ52" s="244">
        <f>'步驟1. 先填【114-1申請總表】第8列之B欄至CN欄'!DJ52</f>
        <v>0</v>
      </c>
      <c r="DK52" s="244">
        <f>'步驟1. 先填【114-1申請總表】第8列之B欄至CN欄'!DK52</f>
        <v>0</v>
      </c>
      <c r="DL52" s="244">
        <f>'步驟1. 先填【114-1申請總表】第8列之B欄至CN欄'!DL52</f>
        <v>0</v>
      </c>
      <c r="DM52" s="244">
        <f>'步驟1. 先填【114-1申請總表】第8列之B欄至CN欄'!DM52</f>
        <v>0</v>
      </c>
      <c r="DN52" s="244">
        <f>'步驟1. 先填【114-1申請總表】第8列之B欄至CN欄'!DN52</f>
        <v>0</v>
      </c>
      <c r="DO52" s="267" t="str">
        <f t="shared" si="0"/>
        <v>身份別輸入錯誤</v>
      </c>
      <c r="DP52" s="267" t="str">
        <f t="shared" si="1"/>
        <v>身份別輸入錯誤</v>
      </c>
      <c r="DQ52" s="267" t="str">
        <f t="shared" si="2"/>
        <v>身份別輸入錯誤</v>
      </c>
      <c r="DR52" s="268">
        <v>0</v>
      </c>
      <c r="DS52" s="268"/>
      <c r="DT52" s="268"/>
      <c r="DU52" s="268"/>
      <c r="DV52" s="268"/>
      <c r="DW52" s="268"/>
      <c r="DX52" s="268"/>
      <c r="DY52" s="268"/>
      <c r="DZ52" s="268"/>
      <c r="EA52" s="268"/>
      <c r="EB52" s="268">
        <f t="shared" si="22"/>
        <v>0</v>
      </c>
      <c r="EC52" s="268"/>
      <c r="ED52" s="268"/>
      <c r="EE52" s="268"/>
      <c r="EF52" s="268"/>
      <c r="EG52" s="268"/>
      <c r="EH52" s="268"/>
      <c r="EI52" s="268"/>
      <c r="EJ52" s="268"/>
      <c r="EK52" s="268"/>
      <c r="EL52" s="268"/>
      <c r="EM52" s="268"/>
      <c r="EN52" s="268"/>
      <c r="EO52" s="268"/>
      <c r="EP52" s="268"/>
      <c r="EQ52" s="268"/>
      <c r="ER52" s="268"/>
      <c r="ES52" s="268"/>
      <c r="ET52" s="268"/>
      <c r="EU52" s="259"/>
      <c r="EV52" s="259"/>
      <c r="EW52" s="259"/>
      <c r="EX52" s="258" t="str">
        <f t="shared" si="3"/>
        <v>已提交</v>
      </c>
      <c r="EY52" s="258" t="str">
        <f t="shared" si="4"/>
        <v>已提交</v>
      </c>
      <c r="EZ52" s="258" t="str">
        <f t="shared" si="5"/>
        <v>已提交</v>
      </c>
      <c r="FA52" s="259" t="str">
        <f t="shared" si="6"/>
        <v>已提交</v>
      </c>
      <c r="FB52" s="259" t="str">
        <f t="shared" si="7"/>
        <v>已提交</v>
      </c>
      <c r="FC52" s="259" t="str">
        <f t="shared" si="8"/>
        <v>已提交</v>
      </c>
      <c r="FD52" s="259" t="str">
        <f t="shared" si="9"/>
        <v>已提交</v>
      </c>
      <c r="FE52" s="259" t="str">
        <f t="shared" si="10"/>
        <v>已提交</v>
      </c>
      <c r="FF52" s="259" t="str">
        <f t="shared" si="11"/>
        <v>已提交</v>
      </c>
      <c r="FG52" s="259" t="str">
        <f t="shared" si="12"/>
        <v>已提交</v>
      </c>
      <c r="FH52" s="259" t="str">
        <f t="shared" si="13"/>
        <v>已提交</v>
      </c>
      <c r="FI52" s="258" t="str">
        <f t="shared" si="14"/>
        <v>已提交</v>
      </c>
      <c r="FJ52" s="260" t="str">
        <f t="shared" si="15"/>
        <v>已提交</v>
      </c>
      <c r="FK52" s="259" t="str">
        <f t="shared" si="16"/>
        <v>已提交</v>
      </c>
      <c r="FL52" s="259" t="str">
        <f t="shared" si="17"/>
        <v>已提交</v>
      </c>
      <c r="FM52" s="259" t="str">
        <f t="shared" si="18"/>
        <v>已提交</v>
      </c>
      <c r="FN52" s="259"/>
      <c r="FO52" s="259"/>
      <c r="FP52" s="259"/>
      <c r="FQ52" s="259"/>
      <c r="FR52" s="259"/>
      <c r="FS52" s="259"/>
      <c r="FT52" s="259"/>
      <c r="FU52" s="259"/>
      <c r="FV52" s="259" t="str">
        <f t="shared" si="19"/>
        <v/>
      </c>
      <c r="FW52" s="259" t="str">
        <f t="shared" si="20"/>
        <v/>
      </c>
      <c r="FX52" s="259" t="str">
        <f t="shared" si="21"/>
        <v/>
      </c>
      <c r="FY52" s="259"/>
      <c r="FZ52" s="259"/>
      <c r="GA52" s="259"/>
      <c r="GB52" s="259"/>
      <c r="GC52" s="259"/>
      <c r="GD52" s="259"/>
      <c r="GE52" s="259"/>
      <c r="GF52" s="259"/>
      <c r="GG52" s="259"/>
      <c r="GH52" s="259"/>
      <c r="GI52" s="259"/>
      <c r="GJ52" s="259"/>
      <c r="GK52" s="259"/>
      <c r="GL52" s="259"/>
      <c r="GM52" s="259"/>
      <c r="GN52" s="259"/>
      <c r="GO52" s="259" t="s">
        <v>263</v>
      </c>
      <c r="GP52" s="259"/>
      <c r="GQ52" s="259"/>
      <c r="GR52" s="259"/>
      <c r="GS52" s="259"/>
    </row>
    <row r="53" spans="1:201" s="271" customFormat="1" ht="79.5" customHeight="1">
      <c r="A53" s="287" t="str">
        <f t="shared" si="23"/>
        <v>114學年度第二學期</v>
      </c>
      <c r="B53" s="238">
        <f>'步驟1. 先填【114-1申請總表】第8列之B欄至CN欄'!B53</f>
        <v>0</v>
      </c>
      <c r="C53" s="238">
        <f>'步驟1. 先填【114-1申請總表】第8列之B欄至CN欄'!C53</f>
        <v>0</v>
      </c>
      <c r="D53" s="238" t="str">
        <f>'步驟1. 先填【114-1申請總表】第8列之B欄至CN欄'!D53</f>
        <v>46</v>
      </c>
      <c r="E53" s="238">
        <f>'步驟1. 先填【114-1申請總表】第8列之B欄至CN欄'!E53</f>
        <v>0</v>
      </c>
      <c r="F53" s="238">
        <f>'步驟1. 先填【114-1申請總表】第8列之B欄至CN欄'!F53</f>
        <v>0</v>
      </c>
      <c r="G53" s="238">
        <f>'步驟1. 先填【114-1申請總表】第8列之B欄至CN欄'!G53</f>
        <v>0</v>
      </c>
      <c r="H53" s="238">
        <f>'步驟1. 先填【114-1申請總表】第8列之B欄至CN欄'!H53</f>
        <v>0</v>
      </c>
      <c r="I53" s="238">
        <f>'步驟1. 先填【114-1申請總表】第8列之B欄至CN欄'!I53</f>
        <v>0</v>
      </c>
      <c r="J53" s="238">
        <f>'步驟1. 先填【114-1申請總表】第8列之B欄至CN欄'!J53</f>
        <v>0</v>
      </c>
      <c r="K53" s="238">
        <f>'步驟1. 先填【114-1申請總表】第8列之B欄至CN欄'!K53</f>
        <v>0</v>
      </c>
      <c r="L53" s="238">
        <f>'步驟1. 先填【114-1申請總表】第8列之B欄至CN欄'!L53</f>
        <v>0</v>
      </c>
      <c r="M53" s="238">
        <f>'步驟1. 先填【114-1申請總表】第8列之B欄至CN欄'!M53</f>
        <v>0</v>
      </c>
      <c r="N53" s="238">
        <f>'步驟1. 先填【114-1申請總表】第8列之B欄至CN欄'!N53</f>
        <v>0</v>
      </c>
      <c r="O53" s="238" t="str">
        <f>'步驟1. 先填【114-1申請總表】第8列之B欄至CN欄'!O53</f>
        <v>XX縣XX鄉XX村XX鄰XX路XX號XX樓</v>
      </c>
      <c r="P53" s="238" t="str">
        <f>'步驟1. 先填【114-1申請總表】第8列之B欄至CN欄'!P53</f>
        <v>1.助學獎學金</v>
      </c>
      <c r="Q53" s="238">
        <f>'步驟1. 先填【114-1申請總表】第8列之B欄至CN欄'!Q53</f>
        <v>0</v>
      </c>
      <c r="R53" s="238">
        <f>'步驟1. 先填【114-1申請總表】第8列之B欄至CN欄'!R53</f>
        <v>0</v>
      </c>
      <c r="S53" s="238">
        <f>'步驟1. 先填【114-1申請總表】第8列之B欄至CN欄'!S53</f>
        <v>0</v>
      </c>
      <c r="T53" s="238">
        <f>'步驟1. 先填【114-1申請總表】第8列之B欄至CN欄'!T53</f>
        <v>0</v>
      </c>
      <c r="U53" s="238">
        <f>'步驟1. 先填【114-1申請總表】第8列之B欄至CN欄'!U53</f>
        <v>0</v>
      </c>
      <c r="V53" s="238">
        <f>'步驟1. 先填【114-1申請總表】第8列之B欄至CN欄'!V53</f>
        <v>0</v>
      </c>
      <c r="W53" s="238">
        <f>'步驟1. 先填【114-1申請總表】第8列之B欄至CN欄'!W53</f>
        <v>0</v>
      </c>
      <c r="X53" s="238">
        <f>'步驟1. 先填【114-1申請總表】第8列之B欄至CN欄'!X53</f>
        <v>0</v>
      </c>
      <c r="Y53" s="238">
        <f>'步驟1. 先填【114-1申請總表】第8列之B欄至CN欄'!Y53</f>
        <v>0</v>
      </c>
      <c r="Z53" s="238">
        <f>'步驟1. 先填【114-1申請總表】第8列之B欄至CN欄'!Z53</f>
        <v>0</v>
      </c>
      <c r="AA53" s="238">
        <f>'步驟1. 先填【114-1申請總表】第8列之B欄至CN欄'!AA53</f>
        <v>0</v>
      </c>
      <c r="AB53" s="238">
        <f>'步驟1. 先填【114-1申請總表】第8列之B欄至CN欄'!AB53</f>
        <v>0</v>
      </c>
      <c r="AC53" s="238">
        <f>'步驟1. 先填【114-1申請總表】第8列之B欄至CN欄'!AC53</f>
        <v>0</v>
      </c>
      <c r="AD53" s="238">
        <f>'步驟1. 先填【114-1申請總表】第8列之B欄至CN欄'!AD53</f>
        <v>0</v>
      </c>
      <c r="AE53" s="238">
        <f>'步驟1. 先填【114-1申請總表】第8列之B欄至CN欄'!AE53</f>
        <v>0</v>
      </c>
      <c r="AF53" s="238">
        <f>'步驟1. 先填【114-1申請總表】第8列之B欄至CN欄'!AF53</f>
        <v>0</v>
      </c>
      <c r="AG53" s="238">
        <f>'步驟1. 先填【114-1申請總表】第8列之B欄至CN欄'!AG53</f>
        <v>0</v>
      </c>
      <c r="AH53" s="238">
        <f>'步驟1. 先填【114-1申請總表】第8列之B欄至CN欄'!AH53</f>
        <v>0</v>
      </c>
      <c r="AI53" s="238">
        <f>'步驟1. 先填【114-1申請總表】第8列之B欄至CN欄'!AI53</f>
        <v>0</v>
      </c>
      <c r="AJ53" s="238">
        <f>'步驟1. 先填【114-1申請總表】第8列之B欄至CN欄'!AJ53</f>
        <v>0</v>
      </c>
      <c r="AK53" s="238">
        <f>'步驟1. 先填【114-1申請總表】第8列之B欄至CN欄'!AK53</f>
        <v>0</v>
      </c>
      <c r="AL53" s="238">
        <f>'步驟1. 先填【114-1申請總表】第8列之B欄至CN欄'!AL53</f>
        <v>0</v>
      </c>
      <c r="AM53" s="238">
        <f>'步驟1. 先填【114-1申請總表】第8列之B欄至CN欄'!AM53</f>
        <v>0</v>
      </c>
      <c r="AN53" s="238">
        <f>'步驟1. 先填【114-1申請總表】第8列之B欄至CN欄'!AN53</f>
        <v>0</v>
      </c>
      <c r="AO53" s="238">
        <f>'步驟1. 先填【114-1申請總表】第8列之B欄至CN欄'!AO53</f>
        <v>0</v>
      </c>
      <c r="AP53" s="238">
        <f>'步驟1. 先填【114-1申請總表】第8列之B欄至CN欄'!AP53</f>
        <v>0</v>
      </c>
      <c r="AQ53" s="238">
        <f>'步驟1. 先填【114-1申請總表】第8列之B欄至CN欄'!AQ53</f>
        <v>0</v>
      </c>
      <c r="AR53" s="238">
        <f>'步驟1. 先填【114-1申請總表】第8列之B欄至CN欄'!AR53</f>
        <v>0</v>
      </c>
      <c r="AS53" s="238">
        <f>'步驟1. 先填【114-1申請總表】第8列之B欄至CN欄'!AS53</f>
        <v>0</v>
      </c>
      <c r="AT53" s="238">
        <f>'步驟1. 先填【114-1申請總表】第8列之B欄至CN欄'!AT53</f>
        <v>0</v>
      </c>
      <c r="AU53" s="238">
        <f>'步驟1. 先填【114-1申請總表】第8列之B欄至CN欄'!AU53</f>
        <v>0</v>
      </c>
      <c r="AV53" s="238">
        <f>'步驟1. 先填【114-1申請總表】第8列之B欄至CN欄'!AV53</f>
        <v>0</v>
      </c>
      <c r="AW53" s="238">
        <f>'步驟1. 先填【114-1申請總表】第8列之B欄至CN欄'!AW53</f>
        <v>0</v>
      </c>
      <c r="AX53" s="238">
        <f>'步驟1. 先填【114-1申請總表】第8列之B欄至CN欄'!AX53</f>
        <v>0</v>
      </c>
      <c r="AY53" s="238">
        <f>'步驟1. 先填【114-1申請總表】第8列之B欄至CN欄'!AY53</f>
        <v>0</v>
      </c>
      <c r="AZ53" s="238">
        <f>'步驟1. 先填【114-1申請總表】第8列之B欄至CN欄'!AZ53</f>
        <v>0</v>
      </c>
      <c r="BA53" s="238">
        <f>'步驟1. 先填【114-1申請總表】第8列之B欄至CN欄'!BA53</f>
        <v>0</v>
      </c>
      <c r="BB53" s="238">
        <f>'步驟1. 先填【114-1申請總表】第8列之B欄至CN欄'!BB53</f>
        <v>0</v>
      </c>
      <c r="BC53" s="238">
        <f>'步驟1. 先填【114-1申請總表】第8列之B欄至CN欄'!BC53</f>
        <v>0</v>
      </c>
      <c r="BD53" s="238">
        <f>'步驟1. 先填【114-1申請總表】第8列之B欄至CN欄'!BD53</f>
        <v>0</v>
      </c>
      <c r="BE53" s="238">
        <f>'步驟1. 先填【114-1申請總表】第8列之B欄至CN欄'!BE53</f>
        <v>0</v>
      </c>
      <c r="BF53" s="238">
        <f>'步驟1. 先填【114-1申請總表】第8列之B欄至CN欄'!BF53</f>
        <v>0</v>
      </c>
      <c r="BG53" s="238">
        <f>'步驟1. 先填【114-1申請總表】第8列之B欄至CN欄'!BG53</f>
        <v>0</v>
      </c>
      <c r="BH53" s="238">
        <f>'步驟1. 先填【114-1申請總表】第8列之B欄至CN欄'!BH53</f>
        <v>0</v>
      </c>
      <c r="BI53" s="238">
        <f>'步驟1. 先填【114-1申請總表】第8列之B欄至CN欄'!BI53</f>
        <v>0</v>
      </c>
      <c r="BJ53" s="238">
        <f>'步驟1. 先填【114-1申請總表】第8列之B欄至CN欄'!BJ53</f>
        <v>0</v>
      </c>
      <c r="BK53" s="238">
        <f>'步驟1. 先填【114-1申請總表】第8列之B欄至CN欄'!BK53</f>
        <v>0</v>
      </c>
      <c r="BL53" s="238">
        <f>'步驟1. 先填【114-1申請總表】第8列之B欄至CN欄'!BL53</f>
        <v>0</v>
      </c>
      <c r="BM53" s="238">
        <f>'步驟1. 先填【114-1申請總表】第8列之B欄至CN欄'!BM53</f>
        <v>0</v>
      </c>
      <c r="BN53" s="238">
        <f>'步驟1. 先填【114-1申請總表】第8列之B欄至CN欄'!BN53</f>
        <v>0</v>
      </c>
      <c r="BO53" s="238">
        <f>'步驟1. 先填【114-1申請總表】第8列之B欄至CN欄'!BO53</f>
        <v>0</v>
      </c>
      <c r="BP53" s="238">
        <f>'步驟1. 先填【114-1申請總表】第8列之B欄至CN欄'!BP53</f>
        <v>0</v>
      </c>
      <c r="BQ53" s="238">
        <f>'步驟1. 先填【114-1申請總表】第8列之B欄至CN欄'!BQ53</f>
        <v>0</v>
      </c>
      <c r="BR53" s="238">
        <f>'步驟1. 先填【114-1申請總表】第8列之B欄至CN欄'!BR53</f>
        <v>0</v>
      </c>
      <c r="BS53" s="238">
        <f>'步驟1. 先填【114-1申請總表】第8列之B欄至CN欄'!BS53</f>
        <v>0</v>
      </c>
      <c r="BT53" s="238">
        <f>'步驟1. 先填【114-1申請總表】第8列之B欄至CN欄'!BT53</f>
        <v>0</v>
      </c>
      <c r="BU53" s="238">
        <f>'步驟1. 先填【114-1申請總表】第8列之B欄至CN欄'!BU53</f>
        <v>0</v>
      </c>
      <c r="BV53" s="238">
        <f>'步驟1. 先填【114-1申請總表】第8列之B欄至CN欄'!BV53</f>
        <v>0</v>
      </c>
      <c r="BW53" s="238" t="str">
        <f>'步驟1. 先填【114-1申請總表】第8列之B欄至CN欄'!BW53</f>
        <v xml:space="preserve">學科:
</v>
      </c>
      <c r="BX53" s="238" t="str">
        <f>'步驟1. 先填【114-1申請總表】第8列之B欄至CN欄'!BX53</f>
        <v xml:space="preserve">題型:
</v>
      </c>
      <c r="BY53" s="238">
        <f>'步驟1. 先填【114-1申請總表】第8列之B欄至CN欄'!BY53</f>
        <v>0</v>
      </c>
      <c r="BZ53" s="238" t="str">
        <f>'步驟1. 先填【114-1申請總表】第8列之B欄至CN欄'!BZ53</f>
        <v xml:space="preserve">學科:
</v>
      </c>
      <c r="CA53" s="238" t="str">
        <f>'步驟1. 先填【114-1申請總表】第8列之B欄至CN欄'!CA53</f>
        <v xml:space="preserve">題型:
</v>
      </c>
      <c r="CB53" s="238">
        <f>'步驟1. 先填【114-1申請總表】第8列之B欄至CN欄'!CB53</f>
        <v>0</v>
      </c>
      <c r="CC53" s="238" t="str">
        <f>'步驟1. 先填【114-1申請總表】第8列之B欄至CN欄'!CC53</f>
        <v>有無參加:</v>
      </c>
      <c r="CD53" s="238" t="str">
        <f>'步驟1. 先填【114-1申請總表】第8列之B欄至CN欄'!CD53</f>
        <v xml:space="preserve">社團或活動:
</v>
      </c>
      <c r="CE53" s="238">
        <f>'步驟1. 先填【114-1申請總表】第8列之B欄至CN欄'!CE53</f>
        <v>0</v>
      </c>
      <c r="CF53" s="238">
        <f>'步驟1. 先填【114-1申請總表】第8列之B欄至CN欄'!CF53</f>
        <v>0</v>
      </c>
      <c r="CG53" s="238">
        <f>'步驟1. 先填【114-1申請總表】第8列之B欄至CN欄'!CG53</f>
        <v>0</v>
      </c>
      <c r="CH53" s="238" t="str">
        <f>'步驟1. 先填【114-1申請總表】第8列之B欄至CN欄'!CH53</f>
        <v xml:space="preserve">無達到學習目標之原因:
</v>
      </c>
      <c r="CI53" s="238" t="str">
        <f>'步驟1. 先填【114-1申請總表】第8列之B欄至CN欄'!CI53</f>
        <v xml:space="preserve">改善方法:
</v>
      </c>
      <c r="CJ53" s="238" t="str">
        <f>'步驟1. 先填【114-1申請總表】第8列之B欄至CN欄'!CJ53</f>
        <v xml:space="preserve">最喜歡的課後休閒活動:
</v>
      </c>
      <c r="CK53" s="238" t="str">
        <f>'步驟1. 先填【114-1申請總表】第8列之B欄至CN欄'!CK53</f>
        <v xml:space="preserve">收穫:
</v>
      </c>
      <c r="CL53" s="238">
        <f>'步驟1. 先填【114-1申請總表】第8列之B欄至CN欄'!CL53</f>
        <v>0</v>
      </c>
      <c r="CM53" s="238">
        <f>'步驟1. 先填【114-1申請總表】第8列之B欄至CN欄'!CM53</f>
        <v>0</v>
      </c>
      <c r="CN53" s="238">
        <f>'步驟1. 先填【114-1申請總表】第8列之B欄至CN欄'!CN53</f>
        <v>0</v>
      </c>
      <c r="CO53" s="244">
        <f>'步驟1. 先填【114-1申請總表】第8列之B欄至CN欄'!CO53</f>
        <v>0</v>
      </c>
      <c r="CP53" s="244" t="str">
        <f>'步驟1. 先填【114-1申請總表】第8列之B欄至CN欄'!CP53</f>
        <v>7000021</v>
      </c>
      <c r="CQ53" s="244" t="str">
        <f>'步驟1. 先填【114-1申請總表】第8列之B欄至CN欄'!CQ53</f>
        <v/>
      </c>
      <c r="CR53" s="244" t="str">
        <f>'步驟1. 先填【114-1申請總表】第8列之B欄至CN欄'!CR53</f>
        <v/>
      </c>
      <c r="CS53" s="244">
        <f>'步驟1. 先填【114-1申請總表】第8列之B欄至CN欄'!CS53</f>
        <v>0</v>
      </c>
      <c r="CT53" s="244" t="str">
        <f>'步驟1. 先填【114-1申請總表】第8列之B欄至CN欄'!CT53</f>
        <v/>
      </c>
      <c r="CU53" s="244" t="str">
        <f>'步驟1. 先填【114-1申請總表】第8列之B欄至CN欄'!CU53</f>
        <v/>
      </c>
      <c r="CV53" s="244" t="str">
        <f>'步驟1. 先填【114-1申請總表】第8列之B欄至CN欄'!CV53</f>
        <v/>
      </c>
      <c r="CW53" s="244" t="str">
        <f>'步驟1. 先填【114-1申請總表】第8列之B欄至CN欄'!CW53</f>
        <v/>
      </c>
      <c r="CX53" s="244" t="str">
        <f>'步驟1. 先填【114-1申請總表】第8列之B欄至CN欄'!CX53</f>
        <v/>
      </c>
      <c r="CY53" s="244" t="str">
        <f>'步驟1. 先填【114-1申請總表】第8列之B欄至CN欄'!CY53</f>
        <v/>
      </c>
      <c r="CZ53" s="244" t="str">
        <f>'步驟1. 先填【114-1申請總表】第8列之B欄至CN欄'!CZ53</f>
        <v/>
      </c>
      <c r="DA53" s="244">
        <f>'步驟1. 先填【114-1申請總表】第8列之B欄至CN欄'!DA53</f>
        <v>0</v>
      </c>
      <c r="DB53" s="244">
        <f>'步驟1. 先填【114-1申請總表】第8列之B欄至CN欄'!DB53</f>
        <v>0</v>
      </c>
      <c r="DC53" s="244">
        <f>'步驟1. 先填【114-1申請總表】第8列之B欄至CN欄'!DC53</f>
        <v>0</v>
      </c>
      <c r="DD53" s="244">
        <f>'步驟1. 先填【114-1申請總表】第8列之B欄至CN欄'!DD53</f>
        <v>0</v>
      </c>
      <c r="DE53" s="244">
        <f>'步驟1. 先填【114-1申請總表】第8列之B欄至CN欄'!DE53</f>
        <v>0</v>
      </c>
      <c r="DF53" s="244">
        <f>'步驟1. 先填【114-1申請總表】第8列之B欄至CN欄'!DF53</f>
        <v>1</v>
      </c>
      <c r="DG53" s="244">
        <f>'步驟1. 先填【114-1申請總表】第8列之B欄至CN欄'!DG53</f>
        <v>0</v>
      </c>
      <c r="DH53" s="244">
        <f>'步驟1. 先填【114-1申請總表】第8列之B欄至CN欄'!DH53</f>
        <v>0</v>
      </c>
      <c r="DI53" s="244">
        <f>'步驟1. 先填【114-1申請總表】第8列之B欄至CN欄'!DI53</f>
        <v>0</v>
      </c>
      <c r="DJ53" s="244">
        <f>'步驟1. 先填【114-1申請總表】第8列之B欄至CN欄'!DJ53</f>
        <v>0</v>
      </c>
      <c r="DK53" s="244">
        <f>'步驟1. 先填【114-1申請總表】第8列之B欄至CN欄'!DK53</f>
        <v>0</v>
      </c>
      <c r="DL53" s="244">
        <f>'步驟1. 先填【114-1申請總表】第8列之B欄至CN欄'!DL53</f>
        <v>0</v>
      </c>
      <c r="DM53" s="244">
        <f>'步驟1. 先填【114-1申請總表】第8列之B欄至CN欄'!DM53</f>
        <v>0</v>
      </c>
      <c r="DN53" s="244">
        <f>'步驟1. 先填【114-1申請總表】第8列之B欄至CN欄'!DN53</f>
        <v>0</v>
      </c>
      <c r="DO53" s="267" t="str">
        <f t="shared" si="0"/>
        <v>身份別輸入錯誤</v>
      </c>
      <c r="DP53" s="267" t="str">
        <f t="shared" si="1"/>
        <v>身份別輸入錯誤</v>
      </c>
      <c r="DQ53" s="267" t="str">
        <f t="shared" si="2"/>
        <v>身份別輸入錯誤</v>
      </c>
      <c r="DR53" s="268">
        <v>0</v>
      </c>
      <c r="DS53" s="268"/>
      <c r="DT53" s="268"/>
      <c r="DU53" s="268"/>
      <c r="DV53" s="268"/>
      <c r="DW53" s="268"/>
      <c r="DX53" s="268"/>
      <c r="DY53" s="268"/>
      <c r="DZ53" s="268"/>
      <c r="EA53" s="268"/>
      <c r="EB53" s="268">
        <f t="shared" si="22"/>
        <v>0</v>
      </c>
      <c r="EC53" s="268"/>
      <c r="ED53" s="268"/>
      <c r="EE53" s="268"/>
      <c r="EF53" s="268"/>
      <c r="EG53" s="268"/>
      <c r="EH53" s="268"/>
      <c r="EI53" s="268"/>
      <c r="EJ53" s="268"/>
      <c r="EK53" s="268"/>
      <c r="EL53" s="268"/>
      <c r="EM53" s="268"/>
      <c r="EN53" s="268"/>
      <c r="EO53" s="268"/>
      <c r="EP53" s="268"/>
      <c r="EQ53" s="268"/>
      <c r="ER53" s="268"/>
      <c r="ES53" s="268"/>
      <c r="ET53" s="268"/>
      <c r="EU53" s="259"/>
      <c r="EV53" s="259"/>
      <c r="EW53" s="259"/>
      <c r="EX53" s="258" t="str">
        <f t="shared" si="3"/>
        <v>已提交</v>
      </c>
      <c r="EY53" s="258" t="str">
        <f t="shared" si="4"/>
        <v>已提交</v>
      </c>
      <c r="EZ53" s="258" t="str">
        <f t="shared" si="5"/>
        <v>已提交</v>
      </c>
      <c r="FA53" s="259" t="str">
        <f t="shared" si="6"/>
        <v>已提交</v>
      </c>
      <c r="FB53" s="259" t="str">
        <f t="shared" si="7"/>
        <v>已提交</v>
      </c>
      <c r="FC53" s="259" t="str">
        <f t="shared" si="8"/>
        <v>已提交</v>
      </c>
      <c r="FD53" s="259" t="str">
        <f t="shared" si="9"/>
        <v>已提交</v>
      </c>
      <c r="FE53" s="259" t="str">
        <f t="shared" si="10"/>
        <v>已提交</v>
      </c>
      <c r="FF53" s="259" t="str">
        <f t="shared" si="11"/>
        <v>已提交</v>
      </c>
      <c r="FG53" s="259" t="str">
        <f t="shared" si="12"/>
        <v>已提交</v>
      </c>
      <c r="FH53" s="259" t="str">
        <f t="shared" si="13"/>
        <v>已提交</v>
      </c>
      <c r="FI53" s="258" t="str">
        <f t="shared" si="14"/>
        <v>已提交</v>
      </c>
      <c r="FJ53" s="260" t="str">
        <f t="shared" si="15"/>
        <v>已提交</v>
      </c>
      <c r="FK53" s="259" t="str">
        <f t="shared" si="16"/>
        <v>已提交</v>
      </c>
      <c r="FL53" s="259" t="str">
        <f t="shared" si="17"/>
        <v>已提交</v>
      </c>
      <c r="FM53" s="259" t="str">
        <f t="shared" si="18"/>
        <v>已提交</v>
      </c>
      <c r="FN53" s="259"/>
      <c r="FO53" s="259"/>
      <c r="FP53" s="259"/>
      <c r="FQ53" s="259"/>
      <c r="FR53" s="259"/>
      <c r="FS53" s="259"/>
      <c r="FT53" s="259"/>
      <c r="FU53" s="259"/>
      <c r="FV53" s="259" t="str">
        <f t="shared" si="19"/>
        <v/>
      </c>
      <c r="FW53" s="259" t="str">
        <f t="shared" si="20"/>
        <v/>
      </c>
      <c r="FX53" s="259" t="str">
        <f t="shared" si="21"/>
        <v/>
      </c>
      <c r="FY53" s="259"/>
      <c r="FZ53" s="259"/>
      <c r="GA53" s="259"/>
      <c r="GB53" s="259"/>
      <c r="GC53" s="259"/>
      <c r="GD53" s="259"/>
      <c r="GE53" s="259"/>
      <c r="GF53" s="259"/>
      <c r="GG53" s="259"/>
      <c r="GH53" s="259"/>
      <c r="GI53" s="259"/>
      <c r="GJ53" s="259"/>
      <c r="GK53" s="259"/>
      <c r="GL53" s="259"/>
      <c r="GM53" s="259"/>
      <c r="GN53" s="259"/>
      <c r="GO53" s="259" t="s">
        <v>263</v>
      </c>
      <c r="GP53" s="259"/>
      <c r="GQ53" s="259"/>
      <c r="GR53" s="259"/>
      <c r="GS53" s="259"/>
    </row>
    <row r="54" spans="1:201" s="271" customFormat="1" ht="79.5" customHeight="1">
      <c r="A54" s="287" t="str">
        <f t="shared" si="23"/>
        <v>114學年度第二學期</v>
      </c>
      <c r="B54" s="238">
        <f>'步驟1. 先填【114-1申請總表】第8列之B欄至CN欄'!B54</f>
        <v>0</v>
      </c>
      <c r="C54" s="238">
        <f>'步驟1. 先填【114-1申請總表】第8列之B欄至CN欄'!C54</f>
        <v>0</v>
      </c>
      <c r="D54" s="238" t="str">
        <f>'步驟1. 先填【114-1申請總表】第8列之B欄至CN欄'!D54</f>
        <v>47</v>
      </c>
      <c r="E54" s="238">
        <f>'步驟1. 先填【114-1申請總表】第8列之B欄至CN欄'!E54</f>
        <v>0</v>
      </c>
      <c r="F54" s="238">
        <f>'步驟1. 先填【114-1申請總表】第8列之B欄至CN欄'!F54</f>
        <v>0</v>
      </c>
      <c r="G54" s="238">
        <f>'步驟1. 先填【114-1申請總表】第8列之B欄至CN欄'!G54</f>
        <v>0</v>
      </c>
      <c r="H54" s="238">
        <f>'步驟1. 先填【114-1申請總表】第8列之B欄至CN欄'!H54</f>
        <v>0</v>
      </c>
      <c r="I54" s="238">
        <f>'步驟1. 先填【114-1申請總表】第8列之B欄至CN欄'!I54</f>
        <v>0</v>
      </c>
      <c r="J54" s="238">
        <f>'步驟1. 先填【114-1申請總表】第8列之B欄至CN欄'!J54</f>
        <v>0</v>
      </c>
      <c r="K54" s="238">
        <f>'步驟1. 先填【114-1申請總表】第8列之B欄至CN欄'!K54</f>
        <v>0</v>
      </c>
      <c r="L54" s="238">
        <f>'步驟1. 先填【114-1申請總表】第8列之B欄至CN欄'!L54</f>
        <v>0</v>
      </c>
      <c r="M54" s="238">
        <f>'步驟1. 先填【114-1申請總表】第8列之B欄至CN欄'!M54</f>
        <v>0</v>
      </c>
      <c r="N54" s="238">
        <f>'步驟1. 先填【114-1申請總表】第8列之B欄至CN欄'!N54</f>
        <v>0</v>
      </c>
      <c r="O54" s="238" t="str">
        <f>'步驟1. 先填【114-1申請總表】第8列之B欄至CN欄'!O54</f>
        <v>XX縣XX鄉XX村XX鄰XX路XX號XX樓</v>
      </c>
      <c r="P54" s="238" t="str">
        <f>'步驟1. 先填【114-1申請總表】第8列之B欄至CN欄'!P54</f>
        <v>1.助學獎學金</v>
      </c>
      <c r="Q54" s="238">
        <f>'步驟1. 先填【114-1申請總表】第8列之B欄至CN欄'!Q54</f>
        <v>0</v>
      </c>
      <c r="R54" s="238">
        <f>'步驟1. 先填【114-1申請總表】第8列之B欄至CN欄'!R54</f>
        <v>0</v>
      </c>
      <c r="S54" s="238">
        <f>'步驟1. 先填【114-1申請總表】第8列之B欄至CN欄'!S54</f>
        <v>0</v>
      </c>
      <c r="T54" s="238">
        <f>'步驟1. 先填【114-1申請總表】第8列之B欄至CN欄'!T54</f>
        <v>0</v>
      </c>
      <c r="U54" s="238">
        <f>'步驟1. 先填【114-1申請總表】第8列之B欄至CN欄'!U54</f>
        <v>0</v>
      </c>
      <c r="V54" s="238">
        <f>'步驟1. 先填【114-1申請總表】第8列之B欄至CN欄'!V54</f>
        <v>0</v>
      </c>
      <c r="W54" s="238">
        <f>'步驟1. 先填【114-1申請總表】第8列之B欄至CN欄'!W54</f>
        <v>0</v>
      </c>
      <c r="X54" s="238">
        <f>'步驟1. 先填【114-1申請總表】第8列之B欄至CN欄'!X54</f>
        <v>0</v>
      </c>
      <c r="Y54" s="238">
        <f>'步驟1. 先填【114-1申請總表】第8列之B欄至CN欄'!Y54</f>
        <v>0</v>
      </c>
      <c r="Z54" s="238">
        <f>'步驟1. 先填【114-1申請總表】第8列之B欄至CN欄'!Z54</f>
        <v>0</v>
      </c>
      <c r="AA54" s="238">
        <f>'步驟1. 先填【114-1申請總表】第8列之B欄至CN欄'!AA54</f>
        <v>0</v>
      </c>
      <c r="AB54" s="238">
        <f>'步驟1. 先填【114-1申請總表】第8列之B欄至CN欄'!AB54</f>
        <v>0</v>
      </c>
      <c r="AC54" s="238">
        <f>'步驟1. 先填【114-1申請總表】第8列之B欄至CN欄'!AC54</f>
        <v>0</v>
      </c>
      <c r="AD54" s="238">
        <f>'步驟1. 先填【114-1申請總表】第8列之B欄至CN欄'!AD54</f>
        <v>0</v>
      </c>
      <c r="AE54" s="238">
        <f>'步驟1. 先填【114-1申請總表】第8列之B欄至CN欄'!AE54</f>
        <v>0</v>
      </c>
      <c r="AF54" s="238">
        <f>'步驟1. 先填【114-1申請總表】第8列之B欄至CN欄'!AF54</f>
        <v>0</v>
      </c>
      <c r="AG54" s="238">
        <f>'步驟1. 先填【114-1申請總表】第8列之B欄至CN欄'!AG54</f>
        <v>0</v>
      </c>
      <c r="AH54" s="238">
        <f>'步驟1. 先填【114-1申請總表】第8列之B欄至CN欄'!AH54</f>
        <v>0</v>
      </c>
      <c r="AI54" s="238">
        <f>'步驟1. 先填【114-1申請總表】第8列之B欄至CN欄'!AI54</f>
        <v>0</v>
      </c>
      <c r="AJ54" s="238">
        <f>'步驟1. 先填【114-1申請總表】第8列之B欄至CN欄'!AJ54</f>
        <v>0</v>
      </c>
      <c r="AK54" s="238">
        <f>'步驟1. 先填【114-1申請總表】第8列之B欄至CN欄'!AK54</f>
        <v>0</v>
      </c>
      <c r="AL54" s="238">
        <f>'步驟1. 先填【114-1申請總表】第8列之B欄至CN欄'!AL54</f>
        <v>0</v>
      </c>
      <c r="AM54" s="238">
        <f>'步驟1. 先填【114-1申請總表】第8列之B欄至CN欄'!AM54</f>
        <v>0</v>
      </c>
      <c r="AN54" s="238">
        <f>'步驟1. 先填【114-1申請總表】第8列之B欄至CN欄'!AN54</f>
        <v>0</v>
      </c>
      <c r="AO54" s="238">
        <f>'步驟1. 先填【114-1申請總表】第8列之B欄至CN欄'!AO54</f>
        <v>0</v>
      </c>
      <c r="AP54" s="238">
        <f>'步驟1. 先填【114-1申請總表】第8列之B欄至CN欄'!AP54</f>
        <v>0</v>
      </c>
      <c r="AQ54" s="238">
        <f>'步驟1. 先填【114-1申請總表】第8列之B欄至CN欄'!AQ54</f>
        <v>0</v>
      </c>
      <c r="AR54" s="238">
        <f>'步驟1. 先填【114-1申請總表】第8列之B欄至CN欄'!AR54</f>
        <v>0</v>
      </c>
      <c r="AS54" s="238">
        <f>'步驟1. 先填【114-1申請總表】第8列之B欄至CN欄'!AS54</f>
        <v>0</v>
      </c>
      <c r="AT54" s="238">
        <f>'步驟1. 先填【114-1申請總表】第8列之B欄至CN欄'!AT54</f>
        <v>0</v>
      </c>
      <c r="AU54" s="238">
        <f>'步驟1. 先填【114-1申請總表】第8列之B欄至CN欄'!AU54</f>
        <v>0</v>
      </c>
      <c r="AV54" s="238">
        <f>'步驟1. 先填【114-1申請總表】第8列之B欄至CN欄'!AV54</f>
        <v>0</v>
      </c>
      <c r="AW54" s="238">
        <f>'步驟1. 先填【114-1申請總表】第8列之B欄至CN欄'!AW54</f>
        <v>0</v>
      </c>
      <c r="AX54" s="238">
        <f>'步驟1. 先填【114-1申請總表】第8列之B欄至CN欄'!AX54</f>
        <v>0</v>
      </c>
      <c r="AY54" s="238">
        <f>'步驟1. 先填【114-1申請總表】第8列之B欄至CN欄'!AY54</f>
        <v>0</v>
      </c>
      <c r="AZ54" s="238">
        <f>'步驟1. 先填【114-1申請總表】第8列之B欄至CN欄'!AZ54</f>
        <v>0</v>
      </c>
      <c r="BA54" s="238">
        <f>'步驟1. 先填【114-1申請總表】第8列之B欄至CN欄'!BA54</f>
        <v>0</v>
      </c>
      <c r="BB54" s="238">
        <f>'步驟1. 先填【114-1申請總表】第8列之B欄至CN欄'!BB54</f>
        <v>0</v>
      </c>
      <c r="BC54" s="238">
        <f>'步驟1. 先填【114-1申請總表】第8列之B欄至CN欄'!BC54</f>
        <v>0</v>
      </c>
      <c r="BD54" s="238">
        <f>'步驟1. 先填【114-1申請總表】第8列之B欄至CN欄'!BD54</f>
        <v>0</v>
      </c>
      <c r="BE54" s="238">
        <f>'步驟1. 先填【114-1申請總表】第8列之B欄至CN欄'!BE54</f>
        <v>0</v>
      </c>
      <c r="BF54" s="238">
        <f>'步驟1. 先填【114-1申請總表】第8列之B欄至CN欄'!BF54</f>
        <v>0</v>
      </c>
      <c r="BG54" s="238">
        <f>'步驟1. 先填【114-1申請總表】第8列之B欄至CN欄'!BG54</f>
        <v>0</v>
      </c>
      <c r="BH54" s="238">
        <f>'步驟1. 先填【114-1申請總表】第8列之B欄至CN欄'!BH54</f>
        <v>0</v>
      </c>
      <c r="BI54" s="238">
        <f>'步驟1. 先填【114-1申請總表】第8列之B欄至CN欄'!BI54</f>
        <v>0</v>
      </c>
      <c r="BJ54" s="238">
        <f>'步驟1. 先填【114-1申請總表】第8列之B欄至CN欄'!BJ54</f>
        <v>0</v>
      </c>
      <c r="BK54" s="238">
        <f>'步驟1. 先填【114-1申請總表】第8列之B欄至CN欄'!BK54</f>
        <v>0</v>
      </c>
      <c r="BL54" s="238">
        <f>'步驟1. 先填【114-1申請總表】第8列之B欄至CN欄'!BL54</f>
        <v>0</v>
      </c>
      <c r="BM54" s="238">
        <f>'步驟1. 先填【114-1申請總表】第8列之B欄至CN欄'!BM54</f>
        <v>0</v>
      </c>
      <c r="BN54" s="238">
        <f>'步驟1. 先填【114-1申請總表】第8列之B欄至CN欄'!BN54</f>
        <v>0</v>
      </c>
      <c r="BO54" s="238">
        <f>'步驟1. 先填【114-1申請總表】第8列之B欄至CN欄'!BO54</f>
        <v>0</v>
      </c>
      <c r="BP54" s="238">
        <f>'步驟1. 先填【114-1申請總表】第8列之B欄至CN欄'!BP54</f>
        <v>0</v>
      </c>
      <c r="BQ54" s="238">
        <f>'步驟1. 先填【114-1申請總表】第8列之B欄至CN欄'!BQ54</f>
        <v>0</v>
      </c>
      <c r="BR54" s="238">
        <f>'步驟1. 先填【114-1申請總表】第8列之B欄至CN欄'!BR54</f>
        <v>0</v>
      </c>
      <c r="BS54" s="238">
        <f>'步驟1. 先填【114-1申請總表】第8列之B欄至CN欄'!BS54</f>
        <v>0</v>
      </c>
      <c r="BT54" s="238">
        <f>'步驟1. 先填【114-1申請總表】第8列之B欄至CN欄'!BT54</f>
        <v>0</v>
      </c>
      <c r="BU54" s="238">
        <f>'步驟1. 先填【114-1申請總表】第8列之B欄至CN欄'!BU54</f>
        <v>0</v>
      </c>
      <c r="BV54" s="238">
        <f>'步驟1. 先填【114-1申請總表】第8列之B欄至CN欄'!BV54</f>
        <v>0</v>
      </c>
      <c r="BW54" s="238" t="str">
        <f>'步驟1. 先填【114-1申請總表】第8列之B欄至CN欄'!BW54</f>
        <v xml:space="preserve">學科:
</v>
      </c>
      <c r="BX54" s="238" t="str">
        <f>'步驟1. 先填【114-1申請總表】第8列之B欄至CN欄'!BX54</f>
        <v xml:space="preserve">題型:
</v>
      </c>
      <c r="BY54" s="238">
        <f>'步驟1. 先填【114-1申請總表】第8列之B欄至CN欄'!BY54</f>
        <v>0</v>
      </c>
      <c r="BZ54" s="238" t="str">
        <f>'步驟1. 先填【114-1申請總表】第8列之B欄至CN欄'!BZ54</f>
        <v xml:space="preserve">學科:
</v>
      </c>
      <c r="CA54" s="238" t="str">
        <f>'步驟1. 先填【114-1申請總表】第8列之B欄至CN欄'!CA54</f>
        <v xml:space="preserve">題型:
</v>
      </c>
      <c r="CB54" s="238">
        <f>'步驟1. 先填【114-1申請總表】第8列之B欄至CN欄'!CB54</f>
        <v>0</v>
      </c>
      <c r="CC54" s="238" t="str">
        <f>'步驟1. 先填【114-1申請總表】第8列之B欄至CN欄'!CC54</f>
        <v>有無參加:</v>
      </c>
      <c r="CD54" s="238" t="str">
        <f>'步驟1. 先填【114-1申請總表】第8列之B欄至CN欄'!CD54</f>
        <v xml:space="preserve">社團或活動:
</v>
      </c>
      <c r="CE54" s="238">
        <f>'步驟1. 先填【114-1申請總表】第8列之B欄至CN欄'!CE54</f>
        <v>0</v>
      </c>
      <c r="CF54" s="238">
        <f>'步驟1. 先填【114-1申請總表】第8列之B欄至CN欄'!CF54</f>
        <v>0</v>
      </c>
      <c r="CG54" s="238">
        <f>'步驟1. 先填【114-1申請總表】第8列之B欄至CN欄'!CG54</f>
        <v>0</v>
      </c>
      <c r="CH54" s="238" t="str">
        <f>'步驟1. 先填【114-1申請總表】第8列之B欄至CN欄'!CH54</f>
        <v xml:space="preserve">無達到學習目標之原因:
</v>
      </c>
      <c r="CI54" s="238" t="str">
        <f>'步驟1. 先填【114-1申請總表】第8列之B欄至CN欄'!CI54</f>
        <v xml:space="preserve">改善方法:
</v>
      </c>
      <c r="CJ54" s="238" t="str">
        <f>'步驟1. 先填【114-1申請總表】第8列之B欄至CN欄'!CJ54</f>
        <v xml:space="preserve">最喜歡的課後休閒活動:
</v>
      </c>
      <c r="CK54" s="238" t="str">
        <f>'步驟1. 先填【114-1申請總表】第8列之B欄至CN欄'!CK54</f>
        <v xml:space="preserve">收穫:
</v>
      </c>
      <c r="CL54" s="238">
        <f>'步驟1. 先填【114-1申請總表】第8列之B欄至CN欄'!CL54</f>
        <v>0</v>
      </c>
      <c r="CM54" s="238">
        <f>'步驟1. 先填【114-1申請總表】第8列之B欄至CN欄'!CM54</f>
        <v>0</v>
      </c>
      <c r="CN54" s="238">
        <f>'步驟1. 先填【114-1申請總表】第8列之B欄至CN欄'!CN54</f>
        <v>0</v>
      </c>
      <c r="CO54" s="244">
        <f>'步驟1. 先填【114-1申請總表】第8列之B欄至CN欄'!CO54</f>
        <v>0</v>
      </c>
      <c r="CP54" s="244" t="str">
        <f>'步驟1. 先填【114-1申請總表】第8列之B欄至CN欄'!CP54</f>
        <v>7000021</v>
      </c>
      <c r="CQ54" s="244" t="str">
        <f>'步驟1. 先填【114-1申請總表】第8列之B欄至CN欄'!CQ54</f>
        <v/>
      </c>
      <c r="CR54" s="244" t="str">
        <f>'步驟1. 先填【114-1申請總表】第8列之B欄至CN欄'!CR54</f>
        <v/>
      </c>
      <c r="CS54" s="244">
        <f>'步驟1. 先填【114-1申請總表】第8列之B欄至CN欄'!CS54</f>
        <v>0</v>
      </c>
      <c r="CT54" s="244" t="str">
        <f>'步驟1. 先填【114-1申請總表】第8列之B欄至CN欄'!CT54</f>
        <v/>
      </c>
      <c r="CU54" s="244" t="str">
        <f>'步驟1. 先填【114-1申請總表】第8列之B欄至CN欄'!CU54</f>
        <v/>
      </c>
      <c r="CV54" s="244" t="str">
        <f>'步驟1. 先填【114-1申請總表】第8列之B欄至CN欄'!CV54</f>
        <v/>
      </c>
      <c r="CW54" s="244" t="str">
        <f>'步驟1. 先填【114-1申請總表】第8列之B欄至CN欄'!CW54</f>
        <v/>
      </c>
      <c r="CX54" s="244" t="str">
        <f>'步驟1. 先填【114-1申請總表】第8列之B欄至CN欄'!CX54</f>
        <v/>
      </c>
      <c r="CY54" s="244" t="str">
        <f>'步驟1. 先填【114-1申請總表】第8列之B欄至CN欄'!CY54</f>
        <v/>
      </c>
      <c r="CZ54" s="244" t="str">
        <f>'步驟1. 先填【114-1申請總表】第8列之B欄至CN欄'!CZ54</f>
        <v/>
      </c>
      <c r="DA54" s="244">
        <f>'步驟1. 先填【114-1申請總表】第8列之B欄至CN欄'!DA54</f>
        <v>0</v>
      </c>
      <c r="DB54" s="244">
        <f>'步驟1. 先填【114-1申請總表】第8列之B欄至CN欄'!DB54</f>
        <v>0</v>
      </c>
      <c r="DC54" s="244">
        <f>'步驟1. 先填【114-1申請總表】第8列之B欄至CN欄'!DC54</f>
        <v>0</v>
      </c>
      <c r="DD54" s="244">
        <f>'步驟1. 先填【114-1申請總表】第8列之B欄至CN欄'!DD54</f>
        <v>0</v>
      </c>
      <c r="DE54" s="244">
        <f>'步驟1. 先填【114-1申請總表】第8列之B欄至CN欄'!DE54</f>
        <v>0</v>
      </c>
      <c r="DF54" s="244">
        <f>'步驟1. 先填【114-1申請總表】第8列之B欄至CN欄'!DF54</f>
        <v>1</v>
      </c>
      <c r="DG54" s="244">
        <f>'步驟1. 先填【114-1申請總表】第8列之B欄至CN欄'!DG54</f>
        <v>0</v>
      </c>
      <c r="DH54" s="244">
        <f>'步驟1. 先填【114-1申請總表】第8列之B欄至CN欄'!DH54</f>
        <v>0</v>
      </c>
      <c r="DI54" s="244">
        <f>'步驟1. 先填【114-1申請總表】第8列之B欄至CN欄'!DI54</f>
        <v>0</v>
      </c>
      <c r="DJ54" s="244">
        <f>'步驟1. 先填【114-1申請總表】第8列之B欄至CN欄'!DJ54</f>
        <v>0</v>
      </c>
      <c r="DK54" s="244">
        <f>'步驟1. 先填【114-1申請總表】第8列之B欄至CN欄'!DK54</f>
        <v>0</v>
      </c>
      <c r="DL54" s="244">
        <f>'步驟1. 先填【114-1申請總表】第8列之B欄至CN欄'!DL54</f>
        <v>0</v>
      </c>
      <c r="DM54" s="244">
        <f>'步驟1. 先填【114-1申請總表】第8列之B欄至CN欄'!DM54</f>
        <v>0</v>
      </c>
      <c r="DN54" s="244">
        <f>'步驟1. 先填【114-1申請總表】第8列之B欄至CN欄'!DN54</f>
        <v>0</v>
      </c>
      <c r="DO54" s="267" t="str">
        <f t="shared" si="0"/>
        <v>身份別輸入錯誤</v>
      </c>
      <c r="DP54" s="267" t="str">
        <f t="shared" si="1"/>
        <v>身份別輸入錯誤</v>
      </c>
      <c r="DQ54" s="267" t="str">
        <f t="shared" si="2"/>
        <v>身份別輸入錯誤</v>
      </c>
      <c r="DR54" s="268">
        <v>0</v>
      </c>
      <c r="DS54" s="268"/>
      <c r="DT54" s="268"/>
      <c r="DU54" s="268"/>
      <c r="DV54" s="268"/>
      <c r="DW54" s="268"/>
      <c r="DX54" s="268"/>
      <c r="DY54" s="268"/>
      <c r="DZ54" s="268"/>
      <c r="EA54" s="268"/>
      <c r="EB54" s="268">
        <f t="shared" si="22"/>
        <v>0</v>
      </c>
      <c r="EC54" s="268"/>
      <c r="ED54" s="268"/>
      <c r="EE54" s="268"/>
      <c r="EF54" s="268"/>
      <c r="EG54" s="268"/>
      <c r="EH54" s="268"/>
      <c r="EI54" s="268"/>
      <c r="EJ54" s="268"/>
      <c r="EK54" s="268"/>
      <c r="EL54" s="268"/>
      <c r="EM54" s="268"/>
      <c r="EN54" s="268"/>
      <c r="EO54" s="268"/>
      <c r="EP54" s="268"/>
      <c r="EQ54" s="268"/>
      <c r="ER54" s="268"/>
      <c r="ES54" s="268"/>
      <c r="ET54" s="268"/>
      <c r="EU54" s="259"/>
      <c r="EV54" s="259"/>
      <c r="EW54" s="259"/>
      <c r="EX54" s="258" t="str">
        <f t="shared" si="3"/>
        <v>已提交</v>
      </c>
      <c r="EY54" s="258" t="str">
        <f t="shared" si="4"/>
        <v>已提交</v>
      </c>
      <c r="EZ54" s="258" t="str">
        <f t="shared" si="5"/>
        <v>已提交</v>
      </c>
      <c r="FA54" s="259" t="str">
        <f t="shared" si="6"/>
        <v>已提交</v>
      </c>
      <c r="FB54" s="259" t="str">
        <f t="shared" si="7"/>
        <v>已提交</v>
      </c>
      <c r="FC54" s="259" t="str">
        <f t="shared" si="8"/>
        <v>已提交</v>
      </c>
      <c r="FD54" s="259" t="str">
        <f t="shared" si="9"/>
        <v>已提交</v>
      </c>
      <c r="FE54" s="259" t="str">
        <f t="shared" si="10"/>
        <v>已提交</v>
      </c>
      <c r="FF54" s="259" t="str">
        <f t="shared" si="11"/>
        <v>已提交</v>
      </c>
      <c r="FG54" s="259" t="str">
        <f t="shared" si="12"/>
        <v>已提交</v>
      </c>
      <c r="FH54" s="259" t="str">
        <f t="shared" si="13"/>
        <v>已提交</v>
      </c>
      <c r="FI54" s="258" t="str">
        <f t="shared" si="14"/>
        <v>已提交</v>
      </c>
      <c r="FJ54" s="260" t="str">
        <f t="shared" si="15"/>
        <v>已提交</v>
      </c>
      <c r="FK54" s="259" t="str">
        <f t="shared" si="16"/>
        <v>已提交</v>
      </c>
      <c r="FL54" s="259" t="str">
        <f t="shared" si="17"/>
        <v>已提交</v>
      </c>
      <c r="FM54" s="259" t="str">
        <f t="shared" si="18"/>
        <v>已提交</v>
      </c>
      <c r="FN54" s="259"/>
      <c r="FO54" s="259"/>
      <c r="FP54" s="259"/>
      <c r="FQ54" s="259"/>
      <c r="FR54" s="259"/>
      <c r="FS54" s="259"/>
      <c r="FT54" s="259"/>
      <c r="FU54" s="259"/>
      <c r="FV54" s="259" t="str">
        <f t="shared" si="19"/>
        <v/>
      </c>
      <c r="FW54" s="259" t="str">
        <f t="shared" si="20"/>
        <v/>
      </c>
      <c r="FX54" s="259" t="str">
        <f t="shared" si="21"/>
        <v/>
      </c>
      <c r="FY54" s="259"/>
      <c r="FZ54" s="259"/>
      <c r="GA54" s="259"/>
      <c r="GB54" s="259"/>
      <c r="GC54" s="259"/>
      <c r="GD54" s="259"/>
      <c r="GE54" s="259"/>
      <c r="GF54" s="259"/>
      <c r="GG54" s="259"/>
      <c r="GH54" s="259"/>
      <c r="GI54" s="259"/>
      <c r="GJ54" s="259"/>
      <c r="GK54" s="259"/>
      <c r="GL54" s="259"/>
      <c r="GM54" s="259"/>
      <c r="GN54" s="259"/>
      <c r="GO54" s="259" t="s">
        <v>263</v>
      </c>
      <c r="GP54" s="259"/>
      <c r="GQ54" s="259"/>
      <c r="GR54" s="259"/>
      <c r="GS54" s="259"/>
    </row>
    <row r="55" spans="1:201" s="271" customFormat="1" ht="79.5" customHeight="1">
      <c r="A55" s="287" t="str">
        <f t="shared" si="23"/>
        <v>114學年度第二學期</v>
      </c>
      <c r="B55" s="238">
        <f>'步驟1. 先填【114-1申請總表】第8列之B欄至CN欄'!B55</f>
        <v>0</v>
      </c>
      <c r="C55" s="238">
        <f>'步驟1. 先填【114-1申請總表】第8列之B欄至CN欄'!C55</f>
        <v>0</v>
      </c>
      <c r="D55" s="238" t="str">
        <f>'步驟1. 先填【114-1申請總表】第8列之B欄至CN欄'!D55</f>
        <v>48</v>
      </c>
      <c r="E55" s="238">
        <f>'步驟1. 先填【114-1申請總表】第8列之B欄至CN欄'!E55</f>
        <v>0</v>
      </c>
      <c r="F55" s="238">
        <f>'步驟1. 先填【114-1申請總表】第8列之B欄至CN欄'!F55</f>
        <v>0</v>
      </c>
      <c r="G55" s="238">
        <f>'步驟1. 先填【114-1申請總表】第8列之B欄至CN欄'!G55</f>
        <v>0</v>
      </c>
      <c r="H55" s="238">
        <f>'步驟1. 先填【114-1申請總表】第8列之B欄至CN欄'!H55</f>
        <v>0</v>
      </c>
      <c r="I55" s="238">
        <f>'步驟1. 先填【114-1申請總表】第8列之B欄至CN欄'!I55</f>
        <v>0</v>
      </c>
      <c r="J55" s="238">
        <f>'步驟1. 先填【114-1申請總表】第8列之B欄至CN欄'!J55</f>
        <v>0</v>
      </c>
      <c r="K55" s="238">
        <f>'步驟1. 先填【114-1申請總表】第8列之B欄至CN欄'!K55</f>
        <v>0</v>
      </c>
      <c r="L55" s="238">
        <f>'步驟1. 先填【114-1申請總表】第8列之B欄至CN欄'!L55</f>
        <v>0</v>
      </c>
      <c r="M55" s="238">
        <f>'步驟1. 先填【114-1申請總表】第8列之B欄至CN欄'!M55</f>
        <v>0</v>
      </c>
      <c r="N55" s="238">
        <f>'步驟1. 先填【114-1申請總表】第8列之B欄至CN欄'!N55</f>
        <v>0</v>
      </c>
      <c r="O55" s="238" t="str">
        <f>'步驟1. 先填【114-1申請總表】第8列之B欄至CN欄'!O55</f>
        <v>XX縣XX鄉XX村XX鄰XX路XX號XX樓</v>
      </c>
      <c r="P55" s="238" t="str">
        <f>'步驟1. 先填【114-1申請總表】第8列之B欄至CN欄'!P55</f>
        <v>1.助學獎學金</v>
      </c>
      <c r="Q55" s="238">
        <f>'步驟1. 先填【114-1申請總表】第8列之B欄至CN欄'!Q55</f>
        <v>0</v>
      </c>
      <c r="R55" s="238">
        <f>'步驟1. 先填【114-1申請總表】第8列之B欄至CN欄'!R55</f>
        <v>0</v>
      </c>
      <c r="S55" s="238">
        <f>'步驟1. 先填【114-1申請總表】第8列之B欄至CN欄'!S55</f>
        <v>0</v>
      </c>
      <c r="T55" s="238">
        <f>'步驟1. 先填【114-1申請總表】第8列之B欄至CN欄'!T55</f>
        <v>0</v>
      </c>
      <c r="U55" s="238">
        <f>'步驟1. 先填【114-1申請總表】第8列之B欄至CN欄'!U55</f>
        <v>0</v>
      </c>
      <c r="V55" s="238">
        <f>'步驟1. 先填【114-1申請總表】第8列之B欄至CN欄'!V55</f>
        <v>0</v>
      </c>
      <c r="W55" s="238">
        <f>'步驟1. 先填【114-1申請總表】第8列之B欄至CN欄'!W55</f>
        <v>0</v>
      </c>
      <c r="X55" s="238">
        <f>'步驟1. 先填【114-1申請總表】第8列之B欄至CN欄'!X55</f>
        <v>0</v>
      </c>
      <c r="Y55" s="238">
        <f>'步驟1. 先填【114-1申請總表】第8列之B欄至CN欄'!Y55</f>
        <v>0</v>
      </c>
      <c r="Z55" s="238">
        <f>'步驟1. 先填【114-1申請總表】第8列之B欄至CN欄'!Z55</f>
        <v>0</v>
      </c>
      <c r="AA55" s="238">
        <f>'步驟1. 先填【114-1申請總表】第8列之B欄至CN欄'!AA55</f>
        <v>0</v>
      </c>
      <c r="AB55" s="238">
        <f>'步驟1. 先填【114-1申請總表】第8列之B欄至CN欄'!AB55</f>
        <v>0</v>
      </c>
      <c r="AC55" s="238">
        <f>'步驟1. 先填【114-1申請總表】第8列之B欄至CN欄'!AC55</f>
        <v>0</v>
      </c>
      <c r="AD55" s="238">
        <f>'步驟1. 先填【114-1申請總表】第8列之B欄至CN欄'!AD55</f>
        <v>0</v>
      </c>
      <c r="AE55" s="238">
        <f>'步驟1. 先填【114-1申請總表】第8列之B欄至CN欄'!AE55</f>
        <v>0</v>
      </c>
      <c r="AF55" s="238">
        <f>'步驟1. 先填【114-1申請總表】第8列之B欄至CN欄'!AF55</f>
        <v>0</v>
      </c>
      <c r="AG55" s="238">
        <f>'步驟1. 先填【114-1申請總表】第8列之B欄至CN欄'!AG55</f>
        <v>0</v>
      </c>
      <c r="AH55" s="238">
        <f>'步驟1. 先填【114-1申請總表】第8列之B欄至CN欄'!AH55</f>
        <v>0</v>
      </c>
      <c r="AI55" s="238">
        <f>'步驟1. 先填【114-1申請總表】第8列之B欄至CN欄'!AI55</f>
        <v>0</v>
      </c>
      <c r="AJ55" s="238">
        <f>'步驟1. 先填【114-1申請總表】第8列之B欄至CN欄'!AJ55</f>
        <v>0</v>
      </c>
      <c r="AK55" s="238">
        <f>'步驟1. 先填【114-1申請總表】第8列之B欄至CN欄'!AK55</f>
        <v>0</v>
      </c>
      <c r="AL55" s="238">
        <f>'步驟1. 先填【114-1申請總表】第8列之B欄至CN欄'!AL55</f>
        <v>0</v>
      </c>
      <c r="AM55" s="238">
        <f>'步驟1. 先填【114-1申請總表】第8列之B欄至CN欄'!AM55</f>
        <v>0</v>
      </c>
      <c r="AN55" s="238">
        <f>'步驟1. 先填【114-1申請總表】第8列之B欄至CN欄'!AN55</f>
        <v>0</v>
      </c>
      <c r="AO55" s="238">
        <f>'步驟1. 先填【114-1申請總表】第8列之B欄至CN欄'!AO55</f>
        <v>0</v>
      </c>
      <c r="AP55" s="238">
        <f>'步驟1. 先填【114-1申請總表】第8列之B欄至CN欄'!AP55</f>
        <v>0</v>
      </c>
      <c r="AQ55" s="238">
        <f>'步驟1. 先填【114-1申請總表】第8列之B欄至CN欄'!AQ55</f>
        <v>0</v>
      </c>
      <c r="AR55" s="238">
        <f>'步驟1. 先填【114-1申請總表】第8列之B欄至CN欄'!AR55</f>
        <v>0</v>
      </c>
      <c r="AS55" s="238">
        <f>'步驟1. 先填【114-1申請總表】第8列之B欄至CN欄'!AS55</f>
        <v>0</v>
      </c>
      <c r="AT55" s="238">
        <f>'步驟1. 先填【114-1申請總表】第8列之B欄至CN欄'!AT55</f>
        <v>0</v>
      </c>
      <c r="AU55" s="238">
        <f>'步驟1. 先填【114-1申請總表】第8列之B欄至CN欄'!AU55</f>
        <v>0</v>
      </c>
      <c r="AV55" s="238">
        <f>'步驟1. 先填【114-1申請總表】第8列之B欄至CN欄'!AV55</f>
        <v>0</v>
      </c>
      <c r="AW55" s="238">
        <f>'步驟1. 先填【114-1申請總表】第8列之B欄至CN欄'!AW55</f>
        <v>0</v>
      </c>
      <c r="AX55" s="238">
        <f>'步驟1. 先填【114-1申請總表】第8列之B欄至CN欄'!AX55</f>
        <v>0</v>
      </c>
      <c r="AY55" s="238">
        <f>'步驟1. 先填【114-1申請總表】第8列之B欄至CN欄'!AY55</f>
        <v>0</v>
      </c>
      <c r="AZ55" s="238">
        <f>'步驟1. 先填【114-1申請總表】第8列之B欄至CN欄'!AZ55</f>
        <v>0</v>
      </c>
      <c r="BA55" s="238">
        <f>'步驟1. 先填【114-1申請總表】第8列之B欄至CN欄'!BA55</f>
        <v>0</v>
      </c>
      <c r="BB55" s="238">
        <f>'步驟1. 先填【114-1申請總表】第8列之B欄至CN欄'!BB55</f>
        <v>0</v>
      </c>
      <c r="BC55" s="238">
        <f>'步驟1. 先填【114-1申請總表】第8列之B欄至CN欄'!BC55</f>
        <v>0</v>
      </c>
      <c r="BD55" s="238">
        <f>'步驟1. 先填【114-1申請總表】第8列之B欄至CN欄'!BD55</f>
        <v>0</v>
      </c>
      <c r="BE55" s="238">
        <f>'步驟1. 先填【114-1申請總表】第8列之B欄至CN欄'!BE55</f>
        <v>0</v>
      </c>
      <c r="BF55" s="238">
        <f>'步驟1. 先填【114-1申請總表】第8列之B欄至CN欄'!BF55</f>
        <v>0</v>
      </c>
      <c r="BG55" s="238">
        <f>'步驟1. 先填【114-1申請總表】第8列之B欄至CN欄'!BG55</f>
        <v>0</v>
      </c>
      <c r="BH55" s="238">
        <f>'步驟1. 先填【114-1申請總表】第8列之B欄至CN欄'!BH55</f>
        <v>0</v>
      </c>
      <c r="BI55" s="238">
        <f>'步驟1. 先填【114-1申請總表】第8列之B欄至CN欄'!BI55</f>
        <v>0</v>
      </c>
      <c r="BJ55" s="238">
        <f>'步驟1. 先填【114-1申請總表】第8列之B欄至CN欄'!BJ55</f>
        <v>0</v>
      </c>
      <c r="BK55" s="238">
        <f>'步驟1. 先填【114-1申請總表】第8列之B欄至CN欄'!BK55</f>
        <v>0</v>
      </c>
      <c r="BL55" s="238">
        <f>'步驟1. 先填【114-1申請總表】第8列之B欄至CN欄'!BL55</f>
        <v>0</v>
      </c>
      <c r="BM55" s="238">
        <f>'步驟1. 先填【114-1申請總表】第8列之B欄至CN欄'!BM55</f>
        <v>0</v>
      </c>
      <c r="BN55" s="238">
        <f>'步驟1. 先填【114-1申請總表】第8列之B欄至CN欄'!BN55</f>
        <v>0</v>
      </c>
      <c r="BO55" s="238">
        <f>'步驟1. 先填【114-1申請總表】第8列之B欄至CN欄'!BO55</f>
        <v>0</v>
      </c>
      <c r="BP55" s="238">
        <f>'步驟1. 先填【114-1申請總表】第8列之B欄至CN欄'!BP55</f>
        <v>0</v>
      </c>
      <c r="BQ55" s="238">
        <f>'步驟1. 先填【114-1申請總表】第8列之B欄至CN欄'!BQ55</f>
        <v>0</v>
      </c>
      <c r="BR55" s="238">
        <f>'步驟1. 先填【114-1申請總表】第8列之B欄至CN欄'!BR55</f>
        <v>0</v>
      </c>
      <c r="BS55" s="238">
        <f>'步驟1. 先填【114-1申請總表】第8列之B欄至CN欄'!BS55</f>
        <v>0</v>
      </c>
      <c r="BT55" s="238">
        <f>'步驟1. 先填【114-1申請總表】第8列之B欄至CN欄'!BT55</f>
        <v>0</v>
      </c>
      <c r="BU55" s="238">
        <f>'步驟1. 先填【114-1申請總表】第8列之B欄至CN欄'!BU55</f>
        <v>0</v>
      </c>
      <c r="BV55" s="238">
        <f>'步驟1. 先填【114-1申請總表】第8列之B欄至CN欄'!BV55</f>
        <v>0</v>
      </c>
      <c r="BW55" s="238" t="str">
        <f>'步驟1. 先填【114-1申請總表】第8列之B欄至CN欄'!BW55</f>
        <v xml:space="preserve">學科:
</v>
      </c>
      <c r="BX55" s="238" t="str">
        <f>'步驟1. 先填【114-1申請總表】第8列之B欄至CN欄'!BX55</f>
        <v xml:space="preserve">題型:
</v>
      </c>
      <c r="BY55" s="238">
        <f>'步驟1. 先填【114-1申請總表】第8列之B欄至CN欄'!BY55</f>
        <v>0</v>
      </c>
      <c r="BZ55" s="238" t="str">
        <f>'步驟1. 先填【114-1申請總表】第8列之B欄至CN欄'!BZ55</f>
        <v xml:space="preserve">學科:
</v>
      </c>
      <c r="CA55" s="238" t="str">
        <f>'步驟1. 先填【114-1申請總表】第8列之B欄至CN欄'!CA55</f>
        <v xml:space="preserve">題型:
</v>
      </c>
      <c r="CB55" s="238">
        <f>'步驟1. 先填【114-1申請總表】第8列之B欄至CN欄'!CB55</f>
        <v>0</v>
      </c>
      <c r="CC55" s="238" t="str">
        <f>'步驟1. 先填【114-1申請總表】第8列之B欄至CN欄'!CC55</f>
        <v>有無參加:</v>
      </c>
      <c r="CD55" s="238" t="str">
        <f>'步驟1. 先填【114-1申請總表】第8列之B欄至CN欄'!CD55</f>
        <v xml:space="preserve">社團或活動:
</v>
      </c>
      <c r="CE55" s="238">
        <f>'步驟1. 先填【114-1申請總表】第8列之B欄至CN欄'!CE55</f>
        <v>0</v>
      </c>
      <c r="CF55" s="238">
        <f>'步驟1. 先填【114-1申請總表】第8列之B欄至CN欄'!CF55</f>
        <v>0</v>
      </c>
      <c r="CG55" s="238">
        <f>'步驟1. 先填【114-1申請總表】第8列之B欄至CN欄'!CG55</f>
        <v>0</v>
      </c>
      <c r="CH55" s="238" t="str">
        <f>'步驟1. 先填【114-1申請總表】第8列之B欄至CN欄'!CH55</f>
        <v xml:space="preserve">無達到學習目標之原因:
</v>
      </c>
      <c r="CI55" s="238" t="str">
        <f>'步驟1. 先填【114-1申請總表】第8列之B欄至CN欄'!CI55</f>
        <v xml:space="preserve">改善方法:
</v>
      </c>
      <c r="CJ55" s="238" t="str">
        <f>'步驟1. 先填【114-1申請總表】第8列之B欄至CN欄'!CJ55</f>
        <v xml:space="preserve">最喜歡的課後休閒活動:
</v>
      </c>
      <c r="CK55" s="238" t="str">
        <f>'步驟1. 先填【114-1申請總表】第8列之B欄至CN欄'!CK55</f>
        <v xml:space="preserve">收穫:
</v>
      </c>
      <c r="CL55" s="238">
        <f>'步驟1. 先填【114-1申請總表】第8列之B欄至CN欄'!CL55</f>
        <v>0</v>
      </c>
      <c r="CM55" s="238">
        <f>'步驟1. 先填【114-1申請總表】第8列之B欄至CN欄'!CM55</f>
        <v>0</v>
      </c>
      <c r="CN55" s="238">
        <f>'步驟1. 先填【114-1申請總表】第8列之B欄至CN欄'!CN55</f>
        <v>0</v>
      </c>
      <c r="CO55" s="244">
        <f>'步驟1. 先填【114-1申請總表】第8列之B欄至CN欄'!CO55</f>
        <v>0</v>
      </c>
      <c r="CP55" s="244" t="str">
        <f>'步驟1. 先填【114-1申請總表】第8列之B欄至CN欄'!CP55</f>
        <v>7000021</v>
      </c>
      <c r="CQ55" s="244" t="str">
        <f>'步驟1. 先填【114-1申請總表】第8列之B欄至CN欄'!CQ55</f>
        <v/>
      </c>
      <c r="CR55" s="244" t="str">
        <f>'步驟1. 先填【114-1申請總表】第8列之B欄至CN欄'!CR55</f>
        <v/>
      </c>
      <c r="CS55" s="244">
        <f>'步驟1. 先填【114-1申請總表】第8列之B欄至CN欄'!CS55</f>
        <v>0</v>
      </c>
      <c r="CT55" s="244" t="str">
        <f>'步驟1. 先填【114-1申請總表】第8列之B欄至CN欄'!CT55</f>
        <v/>
      </c>
      <c r="CU55" s="244" t="str">
        <f>'步驟1. 先填【114-1申請總表】第8列之B欄至CN欄'!CU55</f>
        <v/>
      </c>
      <c r="CV55" s="244" t="str">
        <f>'步驟1. 先填【114-1申請總表】第8列之B欄至CN欄'!CV55</f>
        <v/>
      </c>
      <c r="CW55" s="244" t="str">
        <f>'步驟1. 先填【114-1申請總表】第8列之B欄至CN欄'!CW55</f>
        <v/>
      </c>
      <c r="CX55" s="244" t="str">
        <f>'步驟1. 先填【114-1申請總表】第8列之B欄至CN欄'!CX55</f>
        <v/>
      </c>
      <c r="CY55" s="244" t="str">
        <f>'步驟1. 先填【114-1申請總表】第8列之B欄至CN欄'!CY55</f>
        <v/>
      </c>
      <c r="CZ55" s="244" t="str">
        <f>'步驟1. 先填【114-1申請總表】第8列之B欄至CN欄'!CZ55</f>
        <v/>
      </c>
      <c r="DA55" s="244">
        <f>'步驟1. 先填【114-1申請總表】第8列之B欄至CN欄'!DA55</f>
        <v>0</v>
      </c>
      <c r="DB55" s="244">
        <f>'步驟1. 先填【114-1申請總表】第8列之B欄至CN欄'!DB55</f>
        <v>0</v>
      </c>
      <c r="DC55" s="244">
        <f>'步驟1. 先填【114-1申請總表】第8列之B欄至CN欄'!DC55</f>
        <v>0</v>
      </c>
      <c r="DD55" s="244">
        <f>'步驟1. 先填【114-1申請總表】第8列之B欄至CN欄'!DD55</f>
        <v>0</v>
      </c>
      <c r="DE55" s="244">
        <f>'步驟1. 先填【114-1申請總表】第8列之B欄至CN欄'!DE55</f>
        <v>0</v>
      </c>
      <c r="DF55" s="244">
        <f>'步驟1. 先填【114-1申請總表】第8列之B欄至CN欄'!DF55</f>
        <v>1</v>
      </c>
      <c r="DG55" s="244">
        <f>'步驟1. 先填【114-1申請總表】第8列之B欄至CN欄'!DG55</f>
        <v>0</v>
      </c>
      <c r="DH55" s="244">
        <f>'步驟1. 先填【114-1申請總表】第8列之B欄至CN欄'!DH55</f>
        <v>0</v>
      </c>
      <c r="DI55" s="244">
        <f>'步驟1. 先填【114-1申請總表】第8列之B欄至CN欄'!DI55</f>
        <v>0</v>
      </c>
      <c r="DJ55" s="244">
        <f>'步驟1. 先填【114-1申請總表】第8列之B欄至CN欄'!DJ55</f>
        <v>0</v>
      </c>
      <c r="DK55" s="244">
        <f>'步驟1. 先填【114-1申請總表】第8列之B欄至CN欄'!DK55</f>
        <v>0</v>
      </c>
      <c r="DL55" s="244">
        <f>'步驟1. 先填【114-1申請總表】第8列之B欄至CN欄'!DL55</f>
        <v>0</v>
      </c>
      <c r="DM55" s="244">
        <f>'步驟1. 先填【114-1申請總表】第8列之B欄至CN欄'!DM55</f>
        <v>0</v>
      </c>
      <c r="DN55" s="244">
        <f>'步驟1. 先填【114-1申請總表】第8列之B欄至CN欄'!DN55</f>
        <v>0</v>
      </c>
      <c r="DO55" s="267" t="str">
        <f t="shared" si="0"/>
        <v>身份別輸入錯誤</v>
      </c>
      <c r="DP55" s="267" t="str">
        <f t="shared" si="1"/>
        <v>身份別輸入錯誤</v>
      </c>
      <c r="DQ55" s="267" t="str">
        <f t="shared" si="2"/>
        <v>身份別輸入錯誤</v>
      </c>
      <c r="DR55" s="268">
        <v>0</v>
      </c>
      <c r="DS55" s="268"/>
      <c r="DT55" s="268"/>
      <c r="DU55" s="268"/>
      <c r="DV55" s="268"/>
      <c r="DW55" s="268"/>
      <c r="DX55" s="268"/>
      <c r="DY55" s="268"/>
      <c r="DZ55" s="268"/>
      <c r="EA55" s="268"/>
      <c r="EB55" s="268">
        <f t="shared" si="22"/>
        <v>0</v>
      </c>
      <c r="EC55" s="268"/>
      <c r="ED55" s="268"/>
      <c r="EE55" s="268"/>
      <c r="EF55" s="268"/>
      <c r="EG55" s="268"/>
      <c r="EH55" s="268"/>
      <c r="EI55" s="268"/>
      <c r="EJ55" s="268"/>
      <c r="EK55" s="268"/>
      <c r="EL55" s="268"/>
      <c r="EM55" s="268"/>
      <c r="EN55" s="268"/>
      <c r="EO55" s="268"/>
      <c r="EP55" s="268"/>
      <c r="EQ55" s="268"/>
      <c r="ER55" s="268"/>
      <c r="ES55" s="268"/>
      <c r="ET55" s="268"/>
      <c r="EU55" s="259"/>
      <c r="EV55" s="259"/>
      <c r="EW55" s="259"/>
      <c r="EX55" s="258" t="str">
        <f t="shared" si="3"/>
        <v>已提交</v>
      </c>
      <c r="EY55" s="258" t="str">
        <f t="shared" si="4"/>
        <v>已提交</v>
      </c>
      <c r="EZ55" s="258" t="str">
        <f t="shared" si="5"/>
        <v>已提交</v>
      </c>
      <c r="FA55" s="259" t="str">
        <f t="shared" si="6"/>
        <v>已提交</v>
      </c>
      <c r="FB55" s="259" t="str">
        <f t="shared" si="7"/>
        <v>已提交</v>
      </c>
      <c r="FC55" s="259" t="str">
        <f t="shared" si="8"/>
        <v>已提交</v>
      </c>
      <c r="FD55" s="259" t="str">
        <f t="shared" si="9"/>
        <v>已提交</v>
      </c>
      <c r="FE55" s="259" t="str">
        <f t="shared" si="10"/>
        <v>已提交</v>
      </c>
      <c r="FF55" s="259" t="str">
        <f t="shared" si="11"/>
        <v>已提交</v>
      </c>
      <c r="FG55" s="259" t="str">
        <f t="shared" si="12"/>
        <v>已提交</v>
      </c>
      <c r="FH55" s="259" t="str">
        <f t="shared" si="13"/>
        <v>已提交</v>
      </c>
      <c r="FI55" s="258" t="str">
        <f t="shared" si="14"/>
        <v>已提交</v>
      </c>
      <c r="FJ55" s="260" t="str">
        <f t="shared" si="15"/>
        <v>已提交</v>
      </c>
      <c r="FK55" s="259" t="str">
        <f t="shared" si="16"/>
        <v>已提交</v>
      </c>
      <c r="FL55" s="259" t="str">
        <f t="shared" si="17"/>
        <v>已提交</v>
      </c>
      <c r="FM55" s="259" t="str">
        <f t="shared" si="18"/>
        <v>已提交</v>
      </c>
      <c r="FN55" s="259"/>
      <c r="FO55" s="259"/>
      <c r="FP55" s="259"/>
      <c r="FQ55" s="259"/>
      <c r="FR55" s="259"/>
      <c r="FS55" s="259"/>
      <c r="FT55" s="259"/>
      <c r="FU55" s="259"/>
      <c r="FV55" s="259" t="str">
        <f t="shared" si="19"/>
        <v/>
      </c>
      <c r="FW55" s="259" t="str">
        <f t="shared" si="20"/>
        <v/>
      </c>
      <c r="FX55" s="259" t="str">
        <f t="shared" si="21"/>
        <v/>
      </c>
      <c r="FY55" s="259"/>
      <c r="FZ55" s="259"/>
      <c r="GA55" s="259"/>
      <c r="GB55" s="259"/>
      <c r="GC55" s="259"/>
      <c r="GD55" s="259"/>
      <c r="GE55" s="259"/>
      <c r="GF55" s="259"/>
      <c r="GG55" s="259"/>
      <c r="GH55" s="259"/>
      <c r="GI55" s="259"/>
      <c r="GJ55" s="259"/>
      <c r="GK55" s="259"/>
      <c r="GL55" s="259"/>
      <c r="GM55" s="259"/>
      <c r="GN55" s="259"/>
      <c r="GO55" s="259" t="s">
        <v>263</v>
      </c>
      <c r="GP55" s="259"/>
      <c r="GQ55" s="259"/>
      <c r="GR55" s="259"/>
      <c r="GS55" s="259"/>
    </row>
    <row r="56" spans="1:201" s="271" customFormat="1" ht="79.5" customHeight="1">
      <c r="A56" s="287" t="str">
        <f t="shared" si="23"/>
        <v>114學年度第二學期</v>
      </c>
      <c r="B56" s="238">
        <f>'步驟1. 先填【114-1申請總表】第8列之B欄至CN欄'!B56</f>
        <v>0</v>
      </c>
      <c r="C56" s="238">
        <f>'步驟1. 先填【114-1申請總表】第8列之B欄至CN欄'!C56</f>
        <v>0</v>
      </c>
      <c r="D56" s="238" t="str">
        <f>'步驟1. 先填【114-1申請總表】第8列之B欄至CN欄'!D56</f>
        <v>49</v>
      </c>
      <c r="E56" s="238">
        <f>'步驟1. 先填【114-1申請總表】第8列之B欄至CN欄'!E56</f>
        <v>0</v>
      </c>
      <c r="F56" s="238">
        <f>'步驟1. 先填【114-1申請總表】第8列之B欄至CN欄'!F56</f>
        <v>0</v>
      </c>
      <c r="G56" s="238">
        <f>'步驟1. 先填【114-1申請總表】第8列之B欄至CN欄'!G56</f>
        <v>0</v>
      </c>
      <c r="H56" s="238">
        <f>'步驟1. 先填【114-1申請總表】第8列之B欄至CN欄'!H56</f>
        <v>0</v>
      </c>
      <c r="I56" s="238">
        <f>'步驟1. 先填【114-1申請總表】第8列之B欄至CN欄'!I56</f>
        <v>0</v>
      </c>
      <c r="J56" s="238">
        <f>'步驟1. 先填【114-1申請總表】第8列之B欄至CN欄'!J56</f>
        <v>0</v>
      </c>
      <c r="K56" s="238">
        <f>'步驟1. 先填【114-1申請總表】第8列之B欄至CN欄'!K56</f>
        <v>0</v>
      </c>
      <c r="L56" s="238">
        <f>'步驟1. 先填【114-1申請總表】第8列之B欄至CN欄'!L56</f>
        <v>0</v>
      </c>
      <c r="M56" s="238">
        <f>'步驟1. 先填【114-1申請總表】第8列之B欄至CN欄'!M56</f>
        <v>0</v>
      </c>
      <c r="N56" s="238">
        <f>'步驟1. 先填【114-1申請總表】第8列之B欄至CN欄'!N56</f>
        <v>0</v>
      </c>
      <c r="O56" s="238" t="str">
        <f>'步驟1. 先填【114-1申請總表】第8列之B欄至CN欄'!O56</f>
        <v>XX縣XX鄉XX村XX鄰XX路XX號XX樓</v>
      </c>
      <c r="P56" s="238" t="str">
        <f>'步驟1. 先填【114-1申請總表】第8列之B欄至CN欄'!P56</f>
        <v>1.助學獎學金</v>
      </c>
      <c r="Q56" s="238">
        <f>'步驟1. 先填【114-1申請總表】第8列之B欄至CN欄'!Q56</f>
        <v>0</v>
      </c>
      <c r="R56" s="238">
        <f>'步驟1. 先填【114-1申請總表】第8列之B欄至CN欄'!R56</f>
        <v>0</v>
      </c>
      <c r="S56" s="238">
        <f>'步驟1. 先填【114-1申請總表】第8列之B欄至CN欄'!S56</f>
        <v>0</v>
      </c>
      <c r="T56" s="238">
        <f>'步驟1. 先填【114-1申請總表】第8列之B欄至CN欄'!T56</f>
        <v>0</v>
      </c>
      <c r="U56" s="238">
        <f>'步驟1. 先填【114-1申請總表】第8列之B欄至CN欄'!U56</f>
        <v>0</v>
      </c>
      <c r="V56" s="238">
        <f>'步驟1. 先填【114-1申請總表】第8列之B欄至CN欄'!V56</f>
        <v>0</v>
      </c>
      <c r="W56" s="238">
        <f>'步驟1. 先填【114-1申請總表】第8列之B欄至CN欄'!W56</f>
        <v>0</v>
      </c>
      <c r="X56" s="238">
        <f>'步驟1. 先填【114-1申請總表】第8列之B欄至CN欄'!X56</f>
        <v>0</v>
      </c>
      <c r="Y56" s="238">
        <f>'步驟1. 先填【114-1申請總表】第8列之B欄至CN欄'!Y56</f>
        <v>0</v>
      </c>
      <c r="Z56" s="238">
        <f>'步驟1. 先填【114-1申請總表】第8列之B欄至CN欄'!Z56</f>
        <v>0</v>
      </c>
      <c r="AA56" s="238">
        <f>'步驟1. 先填【114-1申請總表】第8列之B欄至CN欄'!AA56</f>
        <v>0</v>
      </c>
      <c r="AB56" s="238">
        <f>'步驟1. 先填【114-1申請總表】第8列之B欄至CN欄'!AB56</f>
        <v>0</v>
      </c>
      <c r="AC56" s="238">
        <f>'步驟1. 先填【114-1申請總表】第8列之B欄至CN欄'!AC56</f>
        <v>0</v>
      </c>
      <c r="AD56" s="238">
        <f>'步驟1. 先填【114-1申請總表】第8列之B欄至CN欄'!AD56</f>
        <v>0</v>
      </c>
      <c r="AE56" s="238">
        <f>'步驟1. 先填【114-1申請總表】第8列之B欄至CN欄'!AE56</f>
        <v>0</v>
      </c>
      <c r="AF56" s="238">
        <f>'步驟1. 先填【114-1申請總表】第8列之B欄至CN欄'!AF56</f>
        <v>0</v>
      </c>
      <c r="AG56" s="238">
        <f>'步驟1. 先填【114-1申請總表】第8列之B欄至CN欄'!AG56</f>
        <v>0</v>
      </c>
      <c r="AH56" s="238">
        <f>'步驟1. 先填【114-1申請總表】第8列之B欄至CN欄'!AH56</f>
        <v>0</v>
      </c>
      <c r="AI56" s="238">
        <f>'步驟1. 先填【114-1申請總表】第8列之B欄至CN欄'!AI56</f>
        <v>0</v>
      </c>
      <c r="AJ56" s="238">
        <f>'步驟1. 先填【114-1申請總表】第8列之B欄至CN欄'!AJ56</f>
        <v>0</v>
      </c>
      <c r="AK56" s="238">
        <f>'步驟1. 先填【114-1申請總表】第8列之B欄至CN欄'!AK56</f>
        <v>0</v>
      </c>
      <c r="AL56" s="238">
        <f>'步驟1. 先填【114-1申請總表】第8列之B欄至CN欄'!AL56</f>
        <v>0</v>
      </c>
      <c r="AM56" s="238">
        <f>'步驟1. 先填【114-1申請總表】第8列之B欄至CN欄'!AM56</f>
        <v>0</v>
      </c>
      <c r="AN56" s="238">
        <f>'步驟1. 先填【114-1申請總表】第8列之B欄至CN欄'!AN56</f>
        <v>0</v>
      </c>
      <c r="AO56" s="238">
        <f>'步驟1. 先填【114-1申請總表】第8列之B欄至CN欄'!AO56</f>
        <v>0</v>
      </c>
      <c r="AP56" s="238">
        <f>'步驟1. 先填【114-1申請總表】第8列之B欄至CN欄'!AP56</f>
        <v>0</v>
      </c>
      <c r="AQ56" s="238">
        <f>'步驟1. 先填【114-1申請總表】第8列之B欄至CN欄'!AQ56</f>
        <v>0</v>
      </c>
      <c r="AR56" s="238">
        <f>'步驟1. 先填【114-1申請總表】第8列之B欄至CN欄'!AR56</f>
        <v>0</v>
      </c>
      <c r="AS56" s="238">
        <f>'步驟1. 先填【114-1申請總表】第8列之B欄至CN欄'!AS56</f>
        <v>0</v>
      </c>
      <c r="AT56" s="238">
        <f>'步驟1. 先填【114-1申請總表】第8列之B欄至CN欄'!AT56</f>
        <v>0</v>
      </c>
      <c r="AU56" s="238">
        <f>'步驟1. 先填【114-1申請總表】第8列之B欄至CN欄'!AU56</f>
        <v>0</v>
      </c>
      <c r="AV56" s="238">
        <f>'步驟1. 先填【114-1申請總表】第8列之B欄至CN欄'!AV56</f>
        <v>0</v>
      </c>
      <c r="AW56" s="238">
        <f>'步驟1. 先填【114-1申請總表】第8列之B欄至CN欄'!AW56</f>
        <v>0</v>
      </c>
      <c r="AX56" s="238">
        <f>'步驟1. 先填【114-1申請總表】第8列之B欄至CN欄'!AX56</f>
        <v>0</v>
      </c>
      <c r="AY56" s="238">
        <f>'步驟1. 先填【114-1申請總表】第8列之B欄至CN欄'!AY56</f>
        <v>0</v>
      </c>
      <c r="AZ56" s="238">
        <f>'步驟1. 先填【114-1申請總表】第8列之B欄至CN欄'!AZ56</f>
        <v>0</v>
      </c>
      <c r="BA56" s="238">
        <f>'步驟1. 先填【114-1申請總表】第8列之B欄至CN欄'!BA56</f>
        <v>0</v>
      </c>
      <c r="BB56" s="238">
        <f>'步驟1. 先填【114-1申請總表】第8列之B欄至CN欄'!BB56</f>
        <v>0</v>
      </c>
      <c r="BC56" s="238">
        <f>'步驟1. 先填【114-1申請總表】第8列之B欄至CN欄'!BC56</f>
        <v>0</v>
      </c>
      <c r="BD56" s="238">
        <f>'步驟1. 先填【114-1申請總表】第8列之B欄至CN欄'!BD56</f>
        <v>0</v>
      </c>
      <c r="BE56" s="238">
        <f>'步驟1. 先填【114-1申請總表】第8列之B欄至CN欄'!BE56</f>
        <v>0</v>
      </c>
      <c r="BF56" s="238">
        <f>'步驟1. 先填【114-1申請總表】第8列之B欄至CN欄'!BF56</f>
        <v>0</v>
      </c>
      <c r="BG56" s="238">
        <f>'步驟1. 先填【114-1申請總表】第8列之B欄至CN欄'!BG56</f>
        <v>0</v>
      </c>
      <c r="BH56" s="238">
        <f>'步驟1. 先填【114-1申請總表】第8列之B欄至CN欄'!BH56</f>
        <v>0</v>
      </c>
      <c r="BI56" s="238">
        <f>'步驟1. 先填【114-1申請總表】第8列之B欄至CN欄'!BI56</f>
        <v>0</v>
      </c>
      <c r="BJ56" s="238">
        <f>'步驟1. 先填【114-1申請總表】第8列之B欄至CN欄'!BJ56</f>
        <v>0</v>
      </c>
      <c r="BK56" s="238">
        <f>'步驟1. 先填【114-1申請總表】第8列之B欄至CN欄'!BK56</f>
        <v>0</v>
      </c>
      <c r="BL56" s="238">
        <f>'步驟1. 先填【114-1申請總表】第8列之B欄至CN欄'!BL56</f>
        <v>0</v>
      </c>
      <c r="BM56" s="238">
        <f>'步驟1. 先填【114-1申請總表】第8列之B欄至CN欄'!BM56</f>
        <v>0</v>
      </c>
      <c r="BN56" s="238">
        <f>'步驟1. 先填【114-1申請總表】第8列之B欄至CN欄'!BN56</f>
        <v>0</v>
      </c>
      <c r="BO56" s="238">
        <f>'步驟1. 先填【114-1申請總表】第8列之B欄至CN欄'!BO56</f>
        <v>0</v>
      </c>
      <c r="BP56" s="238">
        <f>'步驟1. 先填【114-1申請總表】第8列之B欄至CN欄'!BP56</f>
        <v>0</v>
      </c>
      <c r="BQ56" s="238">
        <f>'步驟1. 先填【114-1申請總表】第8列之B欄至CN欄'!BQ56</f>
        <v>0</v>
      </c>
      <c r="BR56" s="238">
        <f>'步驟1. 先填【114-1申請總表】第8列之B欄至CN欄'!BR56</f>
        <v>0</v>
      </c>
      <c r="BS56" s="238">
        <f>'步驟1. 先填【114-1申請總表】第8列之B欄至CN欄'!BS56</f>
        <v>0</v>
      </c>
      <c r="BT56" s="238">
        <f>'步驟1. 先填【114-1申請總表】第8列之B欄至CN欄'!BT56</f>
        <v>0</v>
      </c>
      <c r="BU56" s="238">
        <f>'步驟1. 先填【114-1申請總表】第8列之B欄至CN欄'!BU56</f>
        <v>0</v>
      </c>
      <c r="BV56" s="238">
        <f>'步驟1. 先填【114-1申請總表】第8列之B欄至CN欄'!BV56</f>
        <v>0</v>
      </c>
      <c r="BW56" s="238" t="str">
        <f>'步驟1. 先填【114-1申請總表】第8列之B欄至CN欄'!BW56</f>
        <v xml:space="preserve">學科:
</v>
      </c>
      <c r="BX56" s="238" t="str">
        <f>'步驟1. 先填【114-1申請總表】第8列之B欄至CN欄'!BX56</f>
        <v xml:space="preserve">題型:
</v>
      </c>
      <c r="BY56" s="238">
        <f>'步驟1. 先填【114-1申請總表】第8列之B欄至CN欄'!BY56</f>
        <v>0</v>
      </c>
      <c r="BZ56" s="238" t="str">
        <f>'步驟1. 先填【114-1申請總表】第8列之B欄至CN欄'!BZ56</f>
        <v xml:space="preserve">學科:
</v>
      </c>
      <c r="CA56" s="238" t="str">
        <f>'步驟1. 先填【114-1申請總表】第8列之B欄至CN欄'!CA56</f>
        <v xml:space="preserve">題型:
</v>
      </c>
      <c r="CB56" s="238">
        <f>'步驟1. 先填【114-1申請總表】第8列之B欄至CN欄'!CB56</f>
        <v>0</v>
      </c>
      <c r="CC56" s="238" t="str">
        <f>'步驟1. 先填【114-1申請總表】第8列之B欄至CN欄'!CC56</f>
        <v>有無參加:</v>
      </c>
      <c r="CD56" s="238" t="str">
        <f>'步驟1. 先填【114-1申請總表】第8列之B欄至CN欄'!CD56</f>
        <v xml:space="preserve">社團或活動:
</v>
      </c>
      <c r="CE56" s="238">
        <f>'步驟1. 先填【114-1申請總表】第8列之B欄至CN欄'!CE56</f>
        <v>0</v>
      </c>
      <c r="CF56" s="238">
        <f>'步驟1. 先填【114-1申請總表】第8列之B欄至CN欄'!CF56</f>
        <v>0</v>
      </c>
      <c r="CG56" s="238">
        <f>'步驟1. 先填【114-1申請總表】第8列之B欄至CN欄'!CG56</f>
        <v>0</v>
      </c>
      <c r="CH56" s="238" t="str">
        <f>'步驟1. 先填【114-1申請總表】第8列之B欄至CN欄'!CH56</f>
        <v xml:space="preserve">無達到學習目標之原因:
</v>
      </c>
      <c r="CI56" s="238" t="str">
        <f>'步驟1. 先填【114-1申請總表】第8列之B欄至CN欄'!CI56</f>
        <v xml:space="preserve">改善方法:
</v>
      </c>
      <c r="CJ56" s="238" t="str">
        <f>'步驟1. 先填【114-1申請總表】第8列之B欄至CN欄'!CJ56</f>
        <v xml:space="preserve">最喜歡的課後休閒活動:
</v>
      </c>
      <c r="CK56" s="238" t="str">
        <f>'步驟1. 先填【114-1申請總表】第8列之B欄至CN欄'!CK56</f>
        <v xml:space="preserve">收穫:
</v>
      </c>
      <c r="CL56" s="238">
        <f>'步驟1. 先填【114-1申請總表】第8列之B欄至CN欄'!CL56</f>
        <v>0</v>
      </c>
      <c r="CM56" s="238">
        <f>'步驟1. 先填【114-1申請總表】第8列之B欄至CN欄'!CM56</f>
        <v>0</v>
      </c>
      <c r="CN56" s="238">
        <f>'步驟1. 先填【114-1申請總表】第8列之B欄至CN欄'!CN56</f>
        <v>0</v>
      </c>
      <c r="CO56" s="244">
        <f>'步驟1. 先填【114-1申請總表】第8列之B欄至CN欄'!CO56</f>
        <v>0</v>
      </c>
      <c r="CP56" s="244" t="str">
        <f>'步驟1. 先填【114-1申請總表】第8列之B欄至CN欄'!CP56</f>
        <v>7000021</v>
      </c>
      <c r="CQ56" s="244" t="str">
        <f>'步驟1. 先填【114-1申請總表】第8列之B欄至CN欄'!CQ56</f>
        <v/>
      </c>
      <c r="CR56" s="244" t="str">
        <f>'步驟1. 先填【114-1申請總表】第8列之B欄至CN欄'!CR56</f>
        <v/>
      </c>
      <c r="CS56" s="244">
        <f>'步驟1. 先填【114-1申請總表】第8列之B欄至CN欄'!CS56</f>
        <v>0</v>
      </c>
      <c r="CT56" s="244" t="str">
        <f>'步驟1. 先填【114-1申請總表】第8列之B欄至CN欄'!CT56</f>
        <v/>
      </c>
      <c r="CU56" s="244" t="str">
        <f>'步驟1. 先填【114-1申請總表】第8列之B欄至CN欄'!CU56</f>
        <v/>
      </c>
      <c r="CV56" s="244" t="str">
        <f>'步驟1. 先填【114-1申請總表】第8列之B欄至CN欄'!CV56</f>
        <v/>
      </c>
      <c r="CW56" s="244" t="str">
        <f>'步驟1. 先填【114-1申請總表】第8列之B欄至CN欄'!CW56</f>
        <v/>
      </c>
      <c r="CX56" s="244" t="str">
        <f>'步驟1. 先填【114-1申請總表】第8列之B欄至CN欄'!CX56</f>
        <v/>
      </c>
      <c r="CY56" s="244" t="str">
        <f>'步驟1. 先填【114-1申請總表】第8列之B欄至CN欄'!CY56</f>
        <v/>
      </c>
      <c r="CZ56" s="244" t="str">
        <f>'步驟1. 先填【114-1申請總表】第8列之B欄至CN欄'!CZ56</f>
        <v/>
      </c>
      <c r="DA56" s="244">
        <f>'步驟1. 先填【114-1申請總表】第8列之B欄至CN欄'!DA56</f>
        <v>0</v>
      </c>
      <c r="DB56" s="244">
        <f>'步驟1. 先填【114-1申請總表】第8列之B欄至CN欄'!DB56</f>
        <v>0</v>
      </c>
      <c r="DC56" s="244">
        <f>'步驟1. 先填【114-1申請總表】第8列之B欄至CN欄'!DC56</f>
        <v>0</v>
      </c>
      <c r="DD56" s="244">
        <f>'步驟1. 先填【114-1申請總表】第8列之B欄至CN欄'!DD56</f>
        <v>0</v>
      </c>
      <c r="DE56" s="244">
        <f>'步驟1. 先填【114-1申請總表】第8列之B欄至CN欄'!DE56</f>
        <v>0</v>
      </c>
      <c r="DF56" s="244">
        <f>'步驟1. 先填【114-1申請總表】第8列之B欄至CN欄'!DF56</f>
        <v>1</v>
      </c>
      <c r="DG56" s="244">
        <f>'步驟1. 先填【114-1申請總表】第8列之B欄至CN欄'!DG56</f>
        <v>0</v>
      </c>
      <c r="DH56" s="244">
        <f>'步驟1. 先填【114-1申請總表】第8列之B欄至CN欄'!DH56</f>
        <v>0</v>
      </c>
      <c r="DI56" s="244">
        <f>'步驟1. 先填【114-1申請總表】第8列之B欄至CN欄'!DI56</f>
        <v>0</v>
      </c>
      <c r="DJ56" s="244">
        <f>'步驟1. 先填【114-1申請總表】第8列之B欄至CN欄'!DJ56</f>
        <v>0</v>
      </c>
      <c r="DK56" s="244">
        <f>'步驟1. 先填【114-1申請總表】第8列之B欄至CN欄'!DK56</f>
        <v>0</v>
      </c>
      <c r="DL56" s="244">
        <f>'步驟1. 先填【114-1申請總表】第8列之B欄至CN欄'!DL56</f>
        <v>0</v>
      </c>
      <c r="DM56" s="244">
        <f>'步驟1. 先填【114-1申請總表】第8列之B欄至CN欄'!DM56</f>
        <v>0</v>
      </c>
      <c r="DN56" s="244">
        <f>'步驟1. 先填【114-1申請總表】第8列之B欄至CN欄'!DN56</f>
        <v>0</v>
      </c>
      <c r="DO56" s="267" t="str">
        <f t="shared" si="0"/>
        <v>身份別輸入錯誤</v>
      </c>
      <c r="DP56" s="267" t="str">
        <f t="shared" si="1"/>
        <v>身份別輸入錯誤</v>
      </c>
      <c r="DQ56" s="267" t="str">
        <f t="shared" si="2"/>
        <v>身份別輸入錯誤</v>
      </c>
      <c r="DR56" s="268">
        <v>0</v>
      </c>
      <c r="DS56" s="268"/>
      <c r="DT56" s="268"/>
      <c r="DU56" s="268"/>
      <c r="DV56" s="268"/>
      <c r="DW56" s="268"/>
      <c r="DX56" s="268"/>
      <c r="DY56" s="268"/>
      <c r="DZ56" s="268"/>
      <c r="EA56" s="268"/>
      <c r="EB56" s="268">
        <f t="shared" si="22"/>
        <v>0</v>
      </c>
      <c r="EC56" s="268"/>
      <c r="ED56" s="268"/>
      <c r="EE56" s="268"/>
      <c r="EF56" s="268"/>
      <c r="EG56" s="268"/>
      <c r="EH56" s="268"/>
      <c r="EI56" s="268"/>
      <c r="EJ56" s="268"/>
      <c r="EK56" s="268"/>
      <c r="EL56" s="268"/>
      <c r="EM56" s="268"/>
      <c r="EN56" s="268"/>
      <c r="EO56" s="268"/>
      <c r="EP56" s="268"/>
      <c r="EQ56" s="268"/>
      <c r="ER56" s="268"/>
      <c r="ES56" s="268"/>
      <c r="ET56" s="268"/>
      <c r="EU56" s="259"/>
      <c r="EV56" s="259"/>
      <c r="EW56" s="259"/>
      <c r="EX56" s="258" t="str">
        <f t="shared" si="3"/>
        <v>已提交</v>
      </c>
      <c r="EY56" s="258" t="str">
        <f t="shared" si="4"/>
        <v>已提交</v>
      </c>
      <c r="EZ56" s="258" t="str">
        <f t="shared" si="5"/>
        <v>已提交</v>
      </c>
      <c r="FA56" s="259" t="str">
        <f t="shared" si="6"/>
        <v>已提交</v>
      </c>
      <c r="FB56" s="259" t="str">
        <f t="shared" si="7"/>
        <v>已提交</v>
      </c>
      <c r="FC56" s="259" t="str">
        <f t="shared" si="8"/>
        <v>已提交</v>
      </c>
      <c r="FD56" s="259" t="str">
        <f t="shared" si="9"/>
        <v>已提交</v>
      </c>
      <c r="FE56" s="259" t="str">
        <f t="shared" si="10"/>
        <v>已提交</v>
      </c>
      <c r="FF56" s="259" t="str">
        <f t="shared" si="11"/>
        <v>已提交</v>
      </c>
      <c r="FG56" s="259" t="str">
        <f t="shared" si="12"/>
        <v>已提交</v>
      </c>
      <c r="FH56" s="259" t="str">
        <f t="shared" si="13"/>
        <v>已提交</v>
      </c>
      <c r="FI56" s="258" t="str">
        <f t="shared" si="14"/>
        <v>已提交</v>
      </c>
      <c r="FJ56" s="260" t="str">
        <f t="shared" si="15"/>
        <v>已提交</v>
      </c>
      <c r="FK56" s="259" t="str">
        <f t="shared" si="16"/>
        <v>已提交</v>
      </c>
      <c r="FL56" s="259" t="str">
        <f t="shared" si="17"/>
        <v>已提交</v>
      </c>
      <c r="FM56" s="259" t="str">
        <f t="shared" si="18"/>
        <v>已提交</v>
      </c>
      <c r="FN56" s="259"/>
      <c r="FO56" s="259"/>
      <c r="FP56" s="259"/>
      <c r="FQ56" s="259"/>
      <c r="FR56" s="259"/>
      <c r="FS56" s="259"/>
      <c r="FT56" s="259"/>
      <c r="FU56" s="259"/>
      <c r="FV56" s="259" t="str">
        <f t="shared" si="19"/>
        <v/>
      </c>
      <c r="FW56" s="259" t="str">
        <f t="shared" si="20"/>
        <v/>
      </c>
      <c r="FX56" s="259" t="str">
        <f t="shared" si="21"/>
        <v/>
      </c>
      <c r="FY56" s="259"/>
      <c r="FZ56" s="259"/>
      <c r="GA56" s="259"/>
      <c r="GB56" s="259"/>
      <c r="GC56" s="259"/>
      <c r="GD56" s="259"/>
      <c r="GE56" s="259"/>
      <c r="GF56" s="259"/>
      <c r="GG56" s="259"/>
      <c r="GH56" s="259"/>
      <c r="GI56" s="259"/>
      <c r="GJ56" s="259"/>
      <c r="GK56" s="259"/>
      <c r="GL56" s="259"/>
      <c r="GM56" s="259"/>
      <c r="GN56" s="259"/>
      <c r="GO56" s="259" t="s">
        <v>263</v>
      </c>
      <c r="GP56" s="259"/>
      <c r="GQ56" s="259"/>
      <c r="GR56" s="259"/>
      <c r="GS56" s="259"/>
    </row>
    <row r="57" spans="1:201" s="271" customFormat="1" ht="79.5" customHeight="1">
      <c r="A57" s="287" t="str">
        <f t="shared" si="23"/>
        <v>114學年度第二學期</v>
      </c>
      <c r="B57" s="238">
        <f>'步驟1. 先填【114-1申請總表】第8列之B欄至CN欄'!B57</f>
        <v>0</v>
      </c>
      <c r="C57" s="238">
        <f>'步驟1. 先填【114-1申請總表】第8列之B欄至CN欄'!C57</f>
        <v>0</v>
      </c>
      <c r="D57" s="238" t="str">
        <f>'步驟1. 先填【114-1申請總表】第8列之B欄至CN欄'!D57</f>
        <v>50</v>
      </c>
      <c r="E57" s="238">
        <f>'步驟1. 先填【114-1申請總表】第8列之B欄至CN欄'!E57</f>
        <v>0</v>
      </c>
      <c r="F57" s="238">
        <f>'步驟1. 先填【114-1申請總表】第8列之B欄至CN欄'!F57</f>
        <v>0</v>
      </c>
      <c r="G57" s="238">
        <f>'步驟1. 先填【114-1申請總表】第8列之B欄至CN欄'!G57</f>
        <v>0</v>
      </c>
      <c r="H57" s="238">
        <f>'步驟1. 先填【114-1申請總表】第8列之B欄至CN欄'!H57</f>
        <v>0</v>
      </c>
      <c r="I57" s="238">
        <f>'步驟1. 先填【114-1申請總表】第8列之B欄至CN欄'!I57</f>
        <v>0</v>
      </c>
      <c r="J57" s="238">
        <f>'步驟1. 先填【114-1申請總表】第8列之B欄至CN欄'!J57</f>
        <v>0</v>
      </c>
      <c r="K57" s="238">
        <f>'步驟1. 先填【114-1申請總表】第8列之B欄至CN欄'!K57</f>
        <v>0</v>
      </c>
      <c r="L57" s="238">
        <f>'步驟1. 先填【114-1申請總表】第8列之B欄至CN欄'!L57</f>
        <v>0</v>
      </c>
      <c r="M57" s="238">
        <f>'步驟1. 先填【114-1申請總表】第8列之B欄至CN欄'!M57</f>
        <v>0</v>
      </c>
      <c r="N57" s="238">
        <f>'步驟1. 先填【114-1申請總表】第8列之B欄至CN欄'!N57</f>
        <v>0</v>
      </c>
      <c r="O57" s="238" t="str">
        <f>'步驟1. 先填【114-1申請總表】第8列之B欄至CN欄'!O57</f>
        <v>XX縣XX鄉XX村XX鄰XX路XX號XX樓</v>
      </c>
      <c r="P57" s="238" t="str">
        <f>'步驟1. 先填【114-1申請總表】第8列之B欄至CN欄'!P57</f>
        <v>1.助學獎學金</v>
      </c>
      <c r="Q57" s="238">
        <f>'步驟1. 先填【114-1申請總表】第8列之B欄至CN欄'!Q57</f>
        <v>0</v>
      </c>
      <c r="R57" s="238">
        <f>'步驟1. 先填【114-1申請總表】第8列之B欄至CN欄'!R57</f>
        <v>0</v>
      </c>
      <c r="S57" s="238">
        <f>'步驟1. 先填【114-1申請總表】第8列之B欄至CN欄'!S57</f>
        <v>0</v>
      </c>
      <c r="T57" s="238">
        <f>'步驟1. 先填【114-1申請總表】第8列之B欄至CN欄'!T57</f>
        <v>0</v>
      </c>
      <c r="U57" s="238">
        <f>'步驟1. 先填【114-1申請總表】第8列之B欄至CN欄'!U57</f>
        <v>0</v>
      </c>
      <c r="V57" s="238">
        <f>'步驟1. 先填【114-1申請總表】第8列之B欄至CN欄'!V57</f>
        <v>0</v>
      </c>
      <c r="W57" s="238">
        <f>'步驟1. 先填【114-1申請總表】第8列之B欄至CN欄'!W57</f>
        <v>0</v>
      </c>
      <c r="X57" s="238">
        <f>'步驟1. 先填【114-1申請總表】第8列之B欄至CN欄'!X57</f>
        <v>0</v>
      </c>
      <c r="Y57" s="238">
        <f>'步驟1. 先填【114-1申請總表】第8列之B欄至CN欄'!Y57</f>
        <v>0</v>
      </c>
      <c r="Z57" s="238">
        <f>'步驟1. 先填【114-1申請總表】第8列之B欄至CN欄'!Z57</f>
        <v>0</v>
      </c>
      <c r="AA57" s="238">
        <f>'步驟1. 先填【114-1申請總表】第8列之B欄至CN欄'!AA57</f>
        <v>0</v>
      </c>
      <c r="AB57" s="238">
        <f>'步驟1. 先填【114-1申請總表】第8列之B欄至CN欄'!AB57</f>
        <v>0</v>
      </c>
      <c r="AC57" s="238">
        <f>'步驟1. 先填【114-1申請總表】第8列之B欄至CN欄'!AC57</f>
        <v>0</v>
      </c>
      <c r="AD57" s="238">
        <f>'步驟1. 先填【114-1申請總表】第8列之B欄至CN欄'!AD57</f>
        <v>0</v>
      </c>
      <c r="AE57" s="238">
        <f>'步驟1. 先填【114-1申請總表】第8列之B欄至CN欄'!AE57</f>
        <v>0</v>
      </c>
      <c r="AF57" s="238">
        <f>'步驟1. 先填【114-1申請總表】第8列之B欄至CN欄'!AF57</f>
        <v>0</v>
      </c>
      <c r="AG57" s="238">
        <f>'步驟1. 先填【114-1申請總表】第8列之B欄至CN欄'!AG57</f>
        <v>0</v>
      </c>
      <c r="AH57" s="238">
        <f>'步驟1. 先填【114-1申請總表】第8列之B欄至CN欄'!AH57</f>
        <v>0</v>
      </c>
      <c r="AI57" s="238">
        <f>'步驟1. 先填【114-1申請總表】第8列之B欄至CN欄'!AI57</f>
        <v>0</v>
      </c>
      <c r="AJ57" s="238">
        <f>'步驟1. 先填【114-1申請總表】第8列之B欄至CN欄'!AJ57</f>
        <v>0</v>
      </c>
      <c r="AK57" s="238">
        <f>'步驟1. 先填【114-1申請總表】第8列之B欄至CN欄'!AK57</f>
        <v>0</v>
      </c>
      <c r="AL57" s="238">
        <f>'步驟1. 先填【114-1申請總表】第8列之B欄至CN欄'!AL57</f>
        <v>0</v>
      </c>
      <c r="AM57" s="238">
        <f>'步驟1. 先填【114-1申請總表】第8列之B欄至CN欄'!AM57</f>
        <v>0</v>
      </c>
      <c r="AN57" s="238">
        <f>'步驟1. 先填【114-1申請總表】第8列之B欄至CN欄'!AN57</f>
        <v>0</v>
      </c>
      <c r="AO57" s="238">
        <f>'步驟1. 先填【114-1申請總表】第8列之B欄至CN欄'!AO57</f>
        <v>0</v>
      </c>
      <c r="AP57" s="238">
        <f>'步驟1. 先填【114-1申請總表】第8列之B欄至CN欄'!AP57</f>
        <v>0</v>
      </c>
      <c r="AQ57" s="238">
        <f>'步驟1. 先填【114-1申請總表】第8列之B欄至CN欄'!AQ57</f>
        <v>0</v>
      </c>
      <c r="AR57" s="238">
        <f>'步驟1. 先填【114-1申請總表】第8列之B欄至CN欄'!AR57</f>
        <v>0</v>
      </c>
      <c r="AS57" s="238">
        <f>'步驟1. 先填【114-1申請總表】第8列之B欄至CN欄'!AS57</f>
        <v>0</v>
      </c>
      <c r="AT57" s="238">
        <f>'步驟1. 先填【114-1申請總表】第8列之B欄至CN欄'!AT57</f>
        <v>0</v>
      </c>
      <c r="AU57" s="238">
        <f>'步驟1. 先填【114-1申請總表】第8列之B欄至CN欄'!AU57</f>
        <v>0</v>
      </c>
      <c r="AV57" s="238">
        <f>'步驟1. 先填【114-1申請總表】第8列之B欄至CN欄'!AV57</f>
        <v>0</v>
      </c>
      <c r="AW57" s="238">
        <f>'步驟1. 先填【114-1申請總表】第8列之B欄至CN欄'!AW57</f>
        <v>0</v>
      </c>
      <c r="AX57" s="238">
        <f>'步驟1. 先填【114-1申請總表】第8列之B欄至CN欄'!AX57</f>
        <v>0</v>
      </c>
      <c r="AY57" s="238">
        <f>'步驟1. 先填【114-1申請總表】第8列之B欄至CN欄'!AY57</f>
        <v>0</v>
      </c>
      <c r="AZ57" s="238">
        <f>'步驟1. 先填【114-1申請總表】第8列之B欄至CN欄'!AZ57</f>
        <v>0</v>
      </c>
      <c r="BA57" s="238">
        <f>'步驟1. 先填【114-1申請總表】第8列之B欄至CN欄'!BA57</f>
        <v>0</v>
      </c>
      <c r="BB57" s="238">
        <f>'步驟1. 先填【114-1申請總表】第8列之B欄至CN欄'!BB57</f>
        <v>0</v>
      </c>
      <c r="BC57" s="238">
        <f>'步驟1. 先填【114-1申請總表】第8列之B欄至CN欄'!BC57</f>
        <v>0</v>
      </c>
      <c r="BD57" s="238">
        <f>'步驟1. 先填【114-1申請總表】第8列之B欄至CN欄'!BD57</f>
        <v>0</v>
      </c>
      <c r="BE57" s="238">
        <f>'步驟1. 先填【114-1申請總表】第8列之B欄至CN欄'!BE57</f>
        <v>0</v>
      </c>
      <c r="BF57" s="238">
        <f>'步驟1. 先填【114-1申請總表】第8列之B欄至CN欄'!BF57</f>
        <v>0</v>
      </c>
      <c r="BG57" s="238">
        <f>'步驟1. 先填【114-1申請總表】第8列之B欄至CN欄'!BG57</f>
        <v>0</v>
      </c>
      <c r="BH57" s="238">
        <f>'步驟1. 先填【114-1申請總表】第8列之B欄至CN欄'!BH57</f>
        <v>0</v>
      </c>
      <c r="BI57" s="238">
        <f>'步驟1. 先填【114-1申請總表】第8列之B欄至CN欄'!BI57</f>
        <v>0</v>
      </c>
      <c r="BJ57" s="238">
        <f>'步驟1. 先填【114-1申請總表】第8列之B欄至CN欄'!BJ57</f>
        <v>0</v>
      </c>
      <c r="BK57" s="238">
        <f>'步驟1. 先填【114-1申請總表】第8列之B欄至CN欄'!BK57</f>
        <v>0</v>
      </c>
      <c r="BL57" s="238">
        <f>'步驟1. 先填【114-1申請總表】第8列之B欄至CN欄'!BL57</f>
        <v>0</v>
      </c>
      <c r="BM57" s="238">
        <f>'步驟1. 先填【114-1申請總表】第8列之B欄至CN欄'!BM57</f>
        <v>0</v>
      </c>
      <c r="BN57" s="238">
        <f>'步驟1. 先填【114-1申請總表】第8列之B欄至CN欄'!BN57</f>
        <v>0</v>
      </c>
      <c r="BO57" s="238">
        <f>'步驟1. 先填【114-1申請總表】第8列之B欄至CN欄'!BO57</f>
        <v>0</v>
      </c>
      <c r="BP57" s="238">
        <f>'步驟1. 先填【114-1申請總表】第8列之B欄至CN欄'!BP57</f>
        <v>0</v>
      </c>
      <c r="BQ57" s="238">
        <f>'步驟1. 先填【114-1申請總表】第8列之B欄至CN欄'!BQ57</f>
        <v>0</v>
      </c>
      <c r="BR57" s="238">
        <f>'步驟1. 先填【114-1申請總表】第8列之B欄至CN欄'!BR57</f>
        <v>0</v>
      </c>
      <c r="BS57" s="238">
        <f>'步驟1. 先填【114-1申請總表】第8列之B欄至CN欄'!BS57</f>
        <v>0</v>
      </c>
      <c r="BT57" s="238">
        <f>'步驟1. 先填【114-1申請總表】第8列之B欄至CN欄'!BT57</f>
        <v>0</v>
      </c>
      <c r="BU57" s="238">
        <f>'步驟1. 先填【114-1申請總表】第8列之B欄至CN欄'!BU57</f>
        <v>0</v>
      </c>
      <c r="BV57" s="238">
        <f>'步驟1. 先填【114-1申請總表】第8列之B欄至CN欄'!BV57</f>
        <v>0</v>
      </c>
      <c r="BW57" s="238" t="str">
        <f>'步驟1. 先填【114-1申請總表】第8列之B欄至CN欄'!BW57</f>
        <v xml:space="preserve">學科:
</v>
      </c>
      <c r="BX57" s="238" t="str">
        <f>'步驟1. 先填【114-1申請總表】第8列之B欄至CN欄'!BX57</f>
        <v xml:space="preserve">題型:
</v>
      </c>
      <c r="BY57" s="238">
        <f>'步驟1. 先填【114-1申請總表】第8列之B欄至CN欄'!BY57</f>
        <v>0</v>
      </c>
      <c r="BZ57" s="238" t="str">
        <f>'步驟1. 先填【114-1申請總表】第8列之B欄至CN欄'!BZ57</f>
        <v xml:space="preserve">學科:
</v>
      </c>
      <c r="CA57" s="238" t="str">
        <f>'步驟1. 先填【114-1申請總表】第8列之B欄至CN欄'!CA57</f>
        <v xml:space="preserve">題型:
</v>
      </c>
      <c r="CB57" s="238">
        <f>'步驟1. 先填【114-1申請總表】第8列之B欄至CN欄'!CB57</f>
        <v>0</v>
      </c>
      <c r="CC57" s="238" t="str">
        <f>'步驟1. 先填【114-1申請總表】第8列之B欄至CN欄'!CC57</f>
        <v>有無參加:</v>
      </c>
      <c r="CD57" s="238" t="str">
        <f>'步驟1. 先填【114-1申請總表】第8列之B欄至CN欄'!CD57</f>
        <v xml:space="preserve">社團或活動:
</v>
      </c>
      <c r="CE57" s="238">
        <f>'步驟1. 先填【114-1申請總表】第8列之B欄至CN欄'!CE57</f>
        <v>0</v>
      </c>
      <c r="CF57" s="238">
        <f>'步驟1. 先填【114-1申請總表】第8列之B欄至CN欄'!CF57</f>
        <v>0</v>
      </c>
      <c r="CG57" s="238">
        <f>'步驟1. 先填【114-1申請總表】第8列之B欄至CN欄'!CG57</f>
        <v>0</v>
      </c>
      <c r="CH57" s="238" t="str">
        <f>'步驟1. 先填【114-1申請總表】第8列之B欄至CN欄'!CH57</f>
        <v xml:space="preserve">無達到學習目標之原因:
</v>
      </c>
      <c r="CI57" s="238" t="str">
        <f>'步驟1. 先填【114-1申請總表】第8列之B欄至CN欄'!CI57</f>
        <v xml:space="preserve">改善方法:
</v>
      </c>
      <c r="CJ57" s="238" t="str">
        <f>'步驟1. 先填【114-1申請總表】第8列之B欄至CN欄'!CJ57</f>
        <v xml:space="preserve">最喜歡的課後休閒活動:
</v>
      </c>
      <c r="CK57" s="238" t="str">
        <f>'步驟1. 先填【114-1申請總表】第8列之B欄至CN欄'!CK57</f>
        <v xml:space="preserve">收穫:
</v>
      </c>
      <c r="CL57" s="238">
        <f>'步驟1. 先填【114-1申請總表】第8列之B欄至CN欄'!CL57</f>
        <v>0</v>
      </c>
      <c r="CM57" s="238">
        <f>'步驟1. 先填【114-1申請總表】第8列之B欄至CN欄'!CM57</f>
        <v>0</v>
      </c>
      <c r="CN57" s="238">
        <f>'步驟1. 先填【114-1申請總表】第8列之B欄至CN欄'!CN57</f>
        <v>0</v>
      </c>
      <c r="CO57" s="244">
        <f>'步驟1. 先填【114-1申請總表】第8列之B欄至CN欄'!CO57</f>
        <v>0</v>
      </c>
      <c r="CP57" s="244" t="str">
        <f>'步驟1. 先填【114-1申請總表】第8列之B欄至CN欄'!CP57</f>
        <v>7000021</v>
      </c>
      <c r="CQ57" s="244" t="str">
        <f>'步驟1. 先填【114-1申請總表】第8列之B欄至CN欄'!CQ57</f>
        <v/>
      </c>
      <c r="CR57" s="244" t="str">
        <f>'步驟1. 先填【114-1申請總表】第8列之B欄至CN欄'!CR57</f>
        <v/>
      </c>
      <c r="CS57" s="244">
        <f>'步驟1. 先填【114-1申請總表】第8列之B欄至CN欄'!CS57</f>
        <v>0</v>
      </c>
      <c r="CT57" s="244" t="str">
        <f>'步驟1. 先填【114-1申請總表】第8列之B欄至CN欄'!CT57</f>
        <v/>
      </c>
      <c r="CU57" s="244" t="str">
        <f>'步驟1. 先填【114-1申請總表】第8列之B欄至CN欄'!CU57</f>
        <v/>
      </c>
      <c r="CV57" s="244" t="str">
        <f>'步驟1. 先填【114-1申請總表】第8列之B欄至CN欄'!CV57</f>
        <v/>
      </c>
      <c r="CW57" s="244" t="str">
        <f>'步驟1. 先填【114-1申請總表】第8列之B欄至CN欄'!CW57</f>
        <v/>
      </c>
      <c r="CX57" s="244" t="str">
        <f>'步驟1. 先填【114-1申請總表】第8列之B欄至CN欄'!CX57</f>
        <v/>
      </c>
      <c r="CY57" s="244" t="str">
        <f>'步驟1. 先填【114-1申請總表】第8列之B欄至CN欄'!CY57</f>
        <v/>
      </c>
      <c r="CZ57" s="244" t="str">
        <f>'步驟1. 先填【114-1申請總表】第8列之B欄至CN欄'!CZ57</f>
        <v/>
      </c>
      <c r="DA57" s="244">
        <f>'步驟1. 先填【114-1申請總表】第8列之B欄至CN欄'!DA57</f>
        <v>0</v>
      </c>
      <c r="DB57" s="244">
        <f>'步驟1. 先填【114-1申請總表】第8列之B欄至CN欄'!DB57</f>
        <v>0</v>
      </c>
      <c r="DC57" s="244">
        <f>'步驟1. 先填【114-1申請總表】第8列之B欄至CN欄'!DC57</f>
        <v>0</v>
      </c>
      <c r="DD57" s="244">
        <f>'步驟1. 先填【114-1申請總表】第8列之B欄至CN欄'!DD57</f>
        <v>0</v>
      </c>
      <c r="DE57" s="244">
        <f>'步驟1. 先填【114-1申請總表】第8列之B欄至CN欄'!DE57</f>
        <v>0</v>
      </c>
      <c r="DF57" s="244">
        <f>'步驟1. 先填【114-1申請總表】第8列之B欄至CN欄'!DF57</f>
        <v>1</v>
      </c>
      <c r="DG57" s="244">
        <f>'步驟1. 先填【114-1申請總表】第8列之B欄至CN欄'!DG57</f>
        <v>0</v>
      </c>
      <c r="DH57" s="244">
        <f>'步驟1. 先填【114-1申請總表】第8列之B欄至CN欄'!DH57</f>
        <v>0</v>
      </c>
      <c r="DI57" s="244">
        <f>'步驟1. 先填【114-1申請總表】第8列之B欄至CN欄'!DI57</f>
        <v>0</v>
      </c>
      <c r="DJ57" s="244">
        <f>'步驟1. 先填【114-1申請總表】第8列之B欄至CN欄'!DJ57</f>
        <v>0</v>
      </c>
      <c r="DK57" s="244">
        <f>'步驟1. 先填【114-1申請總表】第8列之B欄至CN欄'!DK57</f>
        <v>0</v>
      </c>
      <c r="DL57" s="244">
        <f>'步驟1. 先填【114-1申請總表】第8列之B欄至CN欄'!DL57</f>
        <v>0</v>
      </c>
      <c r="DM57" s="244">
        <f>'步驟1. 先填【114-1申請總表】第8列之B欄至CN欄'!DM57</f>
        <v>0</v>
      </c>
      <c r="DN57" s="244">
        <f>'步驟1. 先填【114-1申請總表】第8列之B欄至CN欄'!DN57</f>
        <v>0</v>
      </c>
      <c r="DO57" s="267" t="str">
        <f t="shared" si="0"/>
        <v>身份別輸入錯誤</v>
      </c>
      <c r="DP57" s="267" t="str">
        <f t="shared" si="1"/>
        <v>身份別輸入錯誤</v>
      </c>
      <c r="DQ57" s="267" t="str">
        <f t="shared" si="2"/>
        <v>身份別輸入錯誤</v>
      </c>
      <c r="DR57" s="268">
        <v>0</v>
      </c>
      <c r="DS57" s="268"/>
      <c r="DT57" s="268"/>
      <c r="DU57" s="268"/>
      <c r="DV57" s="268"/>
      <c r="DW57" s="268"/>
      <c r="DX57" s="268"/>
      <c r="DY57" s="268"/>
      <c r="DZ57" s="268"/>
      <c r="EA57" s="268"/>
      <c r="EB57" s="268">
        <f t="shared" si="22"/>
        <v>0</v>
      </c>
      <c r="EC57" s="268"/>
      <c r="ED57" s="268"/>
      <c r="EE57" s="268"/>
      <c r="EF57" s="268"/>
      <c r="EG57" s="268"/>
      <c r="EH57" s="268"/>
      <c r="EI57" s="268"/>
      <c r="EJ57" s="268"/>
      <c r="EK57" s="268"/>
      <c r="EL57" s="268"/>
      <c r="EM57" s="268"/>
      <c r="EN57" s="268"/>
      <c r="EO57" s="268"/>
      <c r="EP57" s="268"/>
      <c r="EQ57" s="268"/>
      <c r="ER57" s="268"/>
      <c r="ES57" s="268"/>
      <c r="ET57" s="268"/>
      <c r="EU57" s="259"/>
      <c r="EV57" s="259"/>
      <c r="EW57" s="259"/>
      <c r="EX57" s="258" t="str">
        <f t="shared" si="3"/>
        <v>已提交</v>
      </c>
      <c r="EY57" s="258" t="str">
        <f t="shared" si="4"/>
        <v>已提交</v>
      </c>
      <c r="EZ57" s="258" t="str">
        <f t="shared" si="5"/>
        <v>已提交</v>
      </c>
      <c r="FA57" s="259" t="str">
        <f t="shared" si="6"/>
        <v>已提交</v>
      </c>
      <c r="FB57" s="259" t="str">
        <f t="shared" si="7"/>
        <v>已提交</v>
      </c>
      <c r="FC57" s="259" t="str">
        <f t="shared" si="8"/>
        <v>已提交</v>
      </c>
      <c r="FD57" s="259" t="str">
        <f t="shared" si="9"/>
        <v>已提交</v>
      </c>
      <c r="FE57" s="259" t="str">
        <f t="shared" si="10"/>
        <v>已提交</v>
      </c>
      <c r="FF57" s="259" t="str">
        <f t="shared" si="11"/>
        <v>已提交</v>
      </c>
      <c r="FG57" s="259" t="str">
        <f t="shared" si="12"/>
        <v>已提交</v>
      </c>
      <c r="FH57" s="259" t="str">
        <f t="shared" si="13"/>
        <v>已提交</v>
      </c>
      <c r="FI57" s="258" t="str">
        <f t="shared" si="14"/>
        <v>已提交</v>
      </c>
      <c r="FJ57" s="260" t="str">
        <f t="shared" si="15"/>
        <v>已提交</v>
      </c>
      <c r="FK57" s="259" t="str">
        <f t="shared" si="16"/>
        <v>已提交</v>
      </c>
      <c r="FL57" s="259" t="str">
        <f t="shared" si="17"/>
        <v>已提交</v>
      </c>
      <c r="FM57" s="259" t="str">
        <f t="shared" si="18"/>
        <v>已提交</v>
      </c>
      <c r="FN57" s="259"/>
      <c r="FO57" s="259"/>
      <c r="FP57" s="259"/>
      <c r="FQ57" s="259"/>
      <c r="FR57" s="259"/>
      <c r="FS57" s="259"/>
      <c r="FT57" s="259"/>
      <c r="FU57" s="259"/>
      <c r="FV57" s="259" t="str">
        <f t="shared" si="19"/>
        <v/>
      </c>
      <c r="FW57" s="259" t="str">
        <f t="shared" si="20"/>
        <v/>
      </c>
      <c r="FX57" s="259" t="str">
        <f t="shared" si="21"/>
        <v/>
      </c>
      <c r="FY57" s="259"/>
      <c r="FZ57" s="259"/>
      <c r="GA57" s="259"/>
      <c r="GB57" s="259"/>
      <c r="GC57" s="259"/>
      <c r="GD57" s="259"/>
      <c r="GE57" s="259"/>
      <c r="GF57" s="259"/>
      <c r="GG57" s="259"/>
      <c r="GH57" s="259"/>
      <c r="GI57" s="259"/>
      <c r="GJ57" s="259"/>
      <c r="GK57" s="259"/>
      <c r="GL57" s="259"/>
      <c r="GM57" s="259"/>
      <c r="GN57" s="259"/>
      <c r="GO57" s="259" t="s">
        <v>263</v>
      </c>
      <c r="GP57" s="259"/>
      <c r="GQ57" s="259"/>
      <c r="GR57" s="259"/>
      <c r="GS57" s="259"/>
    </row>
    <row r="58" spans="1:201" s="279" customFormat="1" ht="30" customHeight="1">
      <c r="E58" s="302"/>
      <c r="F58" s="302"/>
      <c r="G58" s="302"/>
      <c r="H58" s="302"/>
      <c r="I58" s="302"/>
      <c r="J58" s="302"/>
      <c r="K58" s="302"/>
      <c r="L58" s="302"/>
      <c r="M58" s="302"/>
      <c r="N58" s="302"/>
      <c r="O58" s="302"/>
      <c r="Q58" s="277"/>
      <c r="R58" s="278"/>
      <c r="S58" s="277"/>
      <c r="T58" s="277"/>
      <c r="U58" s="277"/>
      <c r="V58" s="277"/>
      <c r="W58" s="277"/>
      <c r="X58" s="277"/>
      <c r="Y58" s="277"/>
      <c r="Z58" s="277"/>
      <c r="AA58" s="277"/>
      <c r="AB58" s="277"/>
      <c r="AC58" s="277"/>
      <c r="AD58" s="277"/>
      <c r="AE58" s="277"/>
      <c r="AF58" s="277"/>
      <c r="AG58" s="278"/>
      <c r="AH58" s="278"/>
      <c r="AI58" s="278"/>
      <c r="AJ58" s="277"/>
      <c r="AK58" s="277"/>
      <c r="AL58" s="277"/>
      <c r="AM58" s="277"/>
      <c r="AN58" s="277"/>
      <c r="AO58" s="277"/>
      <c r="AP58" s="277"/>
      <c r="AQ58" s="277"/>
      <c r="AX58" s="280"/>
      <c r="AY58" s="280"/>
      <c r="AZ58" s="280"/>
      <c r="BA58" s="280"/>
      <c r="BB58" s="280"/>
      <c r="BC58" s="281"/>
      <c r="BD58" s="281"/>
      <c r="BE58" s="282"/>
      <c r="BF58" s="282"/>
      <c r="BG58" s="282"/>
      <c r="BH58" s="282"/>
      <c r="CL58" s="464" t="s">
        <v>264</v>
      </c>
      <c r="CM58" s="465"/>
      <c r="CN58" s="465"/>
      <c r="CO58" s="465"/>
      <c r="CP58" s="466"/>
      <c r="CQ58" s="276">
        <f>SUM(CQ8:CQ57)</f>
        <v>25000</v>
      </c>
      <c r="CR58" s="276">
        <f t="shared" ref="CR58:CZ58" si="24">SUM(CR8:CR57)</f>
        <v>0</v>
      </c>
      <c r="CS58" s="276">
        <f t="shared" si="24"/>
        <v>0</v>
      </c>
      <c r="CT58" s="276">
        <f t="shared" si="24"/>
        <v>0</v>
      </c>
      <c r="CU58" s="276">
        <f t="shared" si="24"/>
        <v>9000</v>
      </c>
      <c r="CV58" s="276">
        <f t="shared" si="24"/>
        <v>0</v>
      </c>
      <c r="CW58" s="276">
        <f t="shared" si="24"/>
        <v>0</v>
      </c>
      <c r="CX58" s="276">
        <f t="shared" si="24"/>
        <v>0</v>
      </c>
      <c r="CY58" s="276">
        <f t="shared" si="24"/>
        <v>0</v>
      </c>
      <c r="CZ58" s="276">
        <f t="shared" si="24"/>
        <v>34000</v>
      </c>
      <c r="DA58" s="283"/>
      <c r="DB58" s="277"/>
      <c r="DC58" s="277"/>
      <c r="DD58" s="277"/>
      <c r="DE58" s="277"/>
      <c r="DF58" s="284"/>
      <c r="DG58" s="285"/>
      <c r="DH58" s="285"/>
      <c r="DI58" s="285"/>
      <c r="DJ58" s="285"/>
      <c r="DK58" s="285"/>
      <c r="DL58" s="285"/>
      <c r="DM58" s="285"/>
      <c r="DN58" s="285"/>
      <c r="DO58" s="278"/>
      <c r="DP58" s="278"/>
      <c r="DQ58" s="278"/>
      <c r="DR58" s="278"/>
      <c r="DS58" s="278"/>
      <c r="DT58" s="278"/>
      <c r="DU58" s="278"/>
      <c r="DV58" s="278"/>
      <c r="DW58" s="278"/>
      <c r="DX58" s="278"/>
      <c r="DY58" s="281"/>
      <c r="DZ58" s="281"/>
      <c r="EA58" s="281"/>
      <c r="EB58" s="281"/>
      <c r="EC58" s="278"/>
      <c r="ED58" s="278"/>
      <c r="EE58" s="278"/>
      <c r="EF58" s="278"/>
      <c r="EG58" s="278"/>
      <c r="EH58" s="278"/>
      <c r="EI58" s="278"/>
      <c r="EJ58" s="278"/>
      <c r="EK58" s="278"/>
      <c r="EL58" s="278"/>
      <c r="EM58" s="278"/>
      <c r="EN58" s="278"/>
      <c r="EO58" s="278"/>
      <c r="EP58" s="278"/>
      <c r="EQ58" s="278"/>
      <c r="ER58" s="278"/>
      <c r="ES58" s="278"/>
      <c r="ET58" s="278"/>
      <c r="EX58" s="283"/>
      <c r="EY58" s="283"/>
      <c r="EZ58" s="283"/>
      <c r="FA58" s="283"/>
      <c r="FB58" s="283"/>
      <c r="FC58" s="283"/>
      <c r="FD58" s="283"/>
      <c r="FE58" s="283"/>
      <c r="FF58" s="283"/>
      <c r="FG58" s="283"/>
      <c r="FH58" s="283"/>
      <c r="FI58" s="283"/>
      <c r="FJ58" s="283"/>
      <c r="FK58" s="283"/>
      <c r="FL58" s="283"/>
      <c r="FM58" s="259" t="str">
        <f t="shared" si="18"/>
        <v/>
      </c>
      <c r="FN58" s="283"/>
      <c r="FO58" s="283"/>
      <c r="FP58" s="283"/>
      <c r="FQ58" s="283"/>
      <c r="FR58" s="283"/>
      <c r="FS58" s="283"/>
      <c r="FT58" s="283"/>
      <c r="FU58" s="283"/>
      <c r="FV58" s="283"/>
      <c r="FW58" s="283"/>
      <c r="FX58" s="283"/>
      <c r="FY58" s="283"/>
      <c r="FZ58" s="283"/>
      <c r="GA58" s="283"/>
      <c r="GB58" s="283"/>
      <c r="GC58" s="283"/>
      <c r="GD58" s="283"/>
      <c r="GE58" s="283"/>
      <c r="GF58" s="283"/>
      <c r="GG58" s="283"/>
      <c r="GH58" s="283"/>
      <c r="GI58" s="283"/>
      <c r="GJ58" s="283"/>
      <c r="GK58" s="283"/>
      <c r="GL58" s="283"/>
      <c r="GM58" s="283"/>
      <c r="GN58" s="283"/>
      <c r="GO58" s="271"/>
      <c r="GP58" s="283"/>
      <c r="GQ58" s="283"/>
      <c r="GR58" s="283"/>
      <c r="GS58" s="283"/>
    </row>
    <row r="59" spans="1:201" s="271" customFormat="1" ht="30" customHeight="1">
      <c r="E59" s="302"/>
      <c r="F59" s="302"/>
      <c r="G59" s="302"/>
      <c r="H59" s="302"/>
      <c r="I59" s="302"/>
      <c r="J59" s="302"/>
      <c r="K59" s="302"/>
      <c r="L59" s="302"/>
      <c r="M59" s="302"/>
      <c r="N59" s="302"/>
      <c r="O59" s="302"/>
      <c r="Q59" s="277"/>
      <c r="R59" s="278"/>
      <c r="S59" s="277"/>
      <c r="T59" s="277"/>
      <c r="U59" s="277"/>
      <c r="V59" s="277"/>
      <c r="W59" s="277"/>
      <c r="X59" s="277"/>
      <c r="Y59" s="277"/>
      <c r="Z59" s="277"/>
      <c r="AA59" s="277"/>
      <c r="AB59" s="277"/>
      <c r="AC59" s="277"/>
      <c r="AD59" s="277"/>
      <c r="AE59" s="277"/>
      <c r="AF59" s="277"/>
      <c r="AG59" s="278"/>
      <c r="AH59" s="278"/>
      <c r="AI59" s="278"/>
      <c r="AJ59" s="277"/>
      <c r="AK59" s="277"/>
      <c r="AL59" s="277"/>
      <c r="AM59" s="277"/>
      <c r="AN59" s="277"/>
      <c r="AO59" s="277"/>
      <c r="AP59" s="277"/>
      <c r="AQ59" s="277"/>
      <c r="AR59" s="279"/>
      <c r="AS59" s="279"/>
      <c r="AT59" s="279"/>
      <c r="AU59" s="279"/>
      <c r="AV59" s="279"/>
      <c r="AW59" s="279"/>
      <c r="AX59" s="280"/>
      <c r="AY59" s="280"/>
      <c r="AZ59" s="280"/>
      <c r="BA59" s="280"/>
      <c r="BB59" s="280"/>
      <c r="BC59" s="281"/>
      <c r="BD59" s="281"/>
      <c r="BE59" s="282"/>
      <c r="BF59" s="282"/>
      <c r="BG59" s="282"/>
      <c r="BH59" s="282"/>
      <c r="CL59" s="464" t="s">
        <v>265</v>
      </c>
      <c r="CM59" s="465"/>
      <c r="CN59" s="465"/>
      <c r="CO59" s="465"/>
      <c r="CP59" s="466"/>
      <c r="CQ59" s="276">
        <f>COUNTIF(CQ8:CQ57,"&gt;0")</f>
        <v>1</v>
      </c>
      <c r="CR59" s="276">
        <f t="shared" ref="CR59:CZ59" si="25">COUNTIF(CR8:CR57,"&gt;0")</f>
        <v>0</v>
      </c>
      <c r="CS59" s="276">
        <f t="shared" si="25"/>
        <v>0</v>
      </c>
      <c r="CT59" s="276">
        <f t="shared" si="25"/>
        <v>0</v>
      </c>
      <c r="CU59" s="276">
        <f t="shared" si="25"/>
        <v>1</v>
      </c>
      <c r="CV59" s="276">
        <f t="shared" si="25"/>
        <v>0</v>
      </c>
      <c r="CW59" s="276">
        <f t="shared" si="25"/>
        <v>0</v>
      </c>
      <c r="CX59" s="276">
        <f t="shared" si="25"/>
        <v>0</v>
      </c>
      <c r="CY59" s="276">
        <f t="shared" si="25"/>
        <v>0</v>
      </c>
      <c r="CZ59" s="276">
        <f t="shared" si="25"/>
        <v>1</v>
      </c>
      <c r="DA59" s="283"/>
      <c r="DB59" s="277"/>
      <c r="DC59" s="277"/>
      <c r="DD59" s="277"/>
      <c r="DE59" s="277"/>
      <c r="DF59" s="284"/>
      <c r="DG59" s="285"/>
      <c r="DH59" s="285"/>
      <c r="DI59" s="285"/>
      <c r="DJ59" s="285"/>
      <c r="DK59" s="285"/>
      <c r="DL59" s="285"/>
      <c r="DM59" s="285"/>
      <c r="DN59" s="285"/>
      <c r="DO59" s="278"/>
      <c r="DP59" s="278"/>
      <c r="DQ59" s="278"/>
      <c r="DR59" s="278"/>
      <c r="DS59" s="278"/>
      <c r="DT59" s="278"/>
      <c r="DU59" s="278"/>
      <c r="DV59" s="278"/>
      <c r="DW59" s="278"/>
      <c r="DX59" s="278"/>
      <c r="DY59" s="281"/>
      <c r="DZ59" s="281"/>
      <c r="EA59" s="281"/>
      <c r="EB59" s="281"/>
      <c r="EC59" s="278"/>
      <c r="ED59" s="278"/>
      <c r="EE59" s="278"/>
      <c r="EF59" s="278"/>
      <c r="EG59" s="278"/>
      <c r="EH59" s="278"/>
      <c r="EI59" s="278"/>
      <c r="EJ59" s="278"/>
      <c r="EK59" s="278"/>
      <c r="EL59" s="278"/>
      <c r="EM59" s="278"/>
      <c r="EN59" s="278"/>
      <c r="EO59" s="278"/>
      <c r="EP59" s="278"/>
      <c r="EQ59" s="278"/>
      <c r="ER59" s="278"/>
      <c r="ES59" s="278"/>
      <c r="ET59" s="278"/>
      <c r="EX59" s="283"/>
      <c r="EY59" s="283"/>
      <c r="EZ59" s="283"/>
      <c r="FA59" s="283"/>
      <c r="FB59" s="283"/>
      <c r="FC59" s="283"/>
      <c r="FD59" s="283"/>
      <c r="FE59" s="283"/>
      <c r="FF59" s="283"/>
      <c r="FG59" s="283"/>
      <c r="FH59" s="283"/>
      <c r="FI59" s="283"/>
      <c r="FJ59" s="283"/>
      <c r="FK59" s="283"/>
      <c r="FL59" s="283"/>
      <c r="FM59" s="259" t="str">
        <f t="shared" si="18"/>
        <v/>
      </c>
      <c r="FN59" s="283"/>
      <c r="FO59" s="283"/>
      <c r="FP59" s="283"/>
      <c r="FQ59" s="283"/>
      <c r="FR59" s="283"/>
      <c r="FS59" s="283"/>
      <c r="FT59" s="283"/>
      <c r="FU59" s="283"/>
      <c r="FV59" s="283"/>
      <c r="FW59" s="283"/>
      <c r="FX59" s="283"/>
      <c r="FY59" s="283"/>
      <c r="FZ59" s="283"/>
      <c r="GA59" s="283"/>
      <c r="GB59" s="283"/>
      <c r="GC59" s="283"/>
      <c r="GD59" s="283"/>
      <c r="GE59" s="283"/>
      <c r="GF59" s="283"/>
      <c r="GG59" s="283"/>
      <c r="GH59" s="283"/>
      <c r="GI59" s="283"/>
      <c r="GJ59" s="283"/>
      <c r="GK59" s="283"/>
      <c r="GL59" s="283"/>
      <c r="GM59" s="283"/>
      <c r="GN59" s="283"/>
      <c r="GP59" s="283"/>
      <c r="GQ59" s="283"/>
      <c r="GR59" s="283"/>
      <c r="GS59" s="283"/>
    </row>
    <row r="60" spans="1:201" ht="30" customHeight="1">
      <c r="GO60" s="65"/>
    </row>
    <row r="65" spans="1:201" ht="30" customHeight="1">
      <c r="A65" s="75"/>
      <c r="B65" s="75"/>
      <c r="C65" s="75"/>
      <c r="P65" s="75"/>
    </row>
    <row r="66" spans="1:201" s="49" customFormat="1" ht="43.2" customHeight="1">
      <c r="A66" s="127" t="s">
        <v>194</v>
      </c>
      <c r="B66" s="127" t="s">
        <v>266</v>
      </c>
      <c r="C66" s="100" t="s">
        <v>523</v>
      </c>
      <c r="D66" s="137" t="s">
        <v>744</v>
      </c>
      <c r="E66" s="76"/>
      <c r="F66" s="76"/>
      <c r="G66" s="76"/>
      <c r="H66" s="76"/>
      <c r="I66" s="76"/>
      <c r="J66" s="76"/>
      <c r="K66" s="76"/>
      <c r="L66" s="76"/>
      <c r="M66" s="94"/>
      <c r="N66" s="76"/>
      <c r="O66" s="76"/>
      <c r="P66" s="204" t="s">
        <v>707</v>
      </c>
      <c r="Q66" s="76"/>
      <c r="R66" s="95"/>
      <c r="S66" s="76"/>
      <c r="T66" s="76"/>
      <c r="U66" s="76"/>
      <c r="V66" s="76"/>
      <c r="W66" s="76"/>
      <c r="X66" s="76"/>
      <c r="Y66" s="76"/>
      <c r="Z66" s="76"/>
      <c r="AA66" s="76"/>
      <c r="AB66" s="76"/>
      <c r="AC66" s="76"/>
      <c r="AD66" s="76"/>
      <c r="AE66" s="76"/>
      <c r="AF66" s="76"/>
      <c r="AG66" s="95"/>
      <c r="AH66" s="95"/>
      <c r="AI66" s="95"/>
      <c r="AJ66" s="76"/>
      <c r="AK66" s="76"/>
      <c r="AL66" s="76"/>
      <c r="AM66" s="76"/>
      <c r="AN66" s="76"/>
      <c r="AO66" s="76"/>
      <c r="AP66" s="76"/>
      <c r="AQ66" s="76"/>
      <c r="AX66" s="97"/>
      <c r="AY66" s="97"/>
      <c r="AZ66" s="97"/>
      <c r="BA66" s="97"/>
      <c r="BB66" s="97"/>
      <c r="BE66" s="117"/>
      <c r="BF66" s="117"/>
      <c r="BG66" s="117"/>
      <c r="BH66" s="117"/>
      <c r="CL66" s="76"/>
      <c r="CM66" s="76"/>
      <c r="CN66" s="76"/>
      <c r="CO66" s="95"/>
      <c r="CP66" s="76"/>
      <c r="CQ66" s="96"/>
      <c r="CR66" s="96"/>
      <c r="CS66" s="96"/>
      <c r="CT66" s="96"/>
      <c r="CU66" s="96"/>
      <c r="CV66" s="96"/>
      <c r="CW66" s="96"/>
      <c r="CX66" s="96"/>
      <c r="CY66" s="96"/>
      <c r="CZ66" s="96"/>
      <c r="DA66" s="98"/>
      <c r="DB66" s="76"/>
      <c r="DC66" s="76"/>
      <c r="DD66" s="76"/>
      <c r="DE66" s="76"/>
      <c r="DF66" s="99"/>
      <c r="DG66" s="96"/>
      <c r="DH66" s="96"/>
      <c r="DI66" s="96"/>
      <c r="DJ66" s="96"/>
      <c r="DK66" s="96"/>
      <c r="DL66" s="96"/>
      <c r="DM66" s="96"/>
      <c r="DN66" s="96"/>
      <c r="DO66" s="95"/>
      <c r="DP66" s="95"/>
      <c r="DQ66" s="95"/>
      <c r="DR66" s="95"/>
      <c r="DS66" s="95"/>
      <c r="DT66" s="95"/>
      <c r="DU66" s="95"/>
      <c r="DV66" s="95"/>
      <c r="DW66" s="95"/>
      <c r="DX66" s="95"/>
      <c r="EC66" s="95"/>
      <c r="ED66" s="95"/>
      <c r="EE66" s="95"/>
      <c r="EF66" s="95"/>
      <c r="EG66" s="95"/>
      <c r="EH66" s="95"/>
      <c r="EI66" s="95"/>
      <c r="EJ66" s="95"/>
      <c r="EK66" s="95"/>
      <c r="EL66" s="95"/>
      <c r="EM66" s="95"/>
      <c r="EN66" s="95"/>
      <c r="EO66" s="95"/>
      <c r="EP66" s="95"/>
      <c r="EQ66" s="95"/>
      <c r="ER66" s="95"/>
      <c r="ES66" s="95"/>
      <c r="ET66" s="95"/>
      <c r="EX66" s="98"/>
      <c r="EY66" s="98"/>
      <c r="EZ66" s="98"/>
      <c r="FA66" s="98"/>
      <c r="FB66" s="98"/>
      <c r="FC66" s="98"/>
      <c r="FD66" s="98"/>
      <c r="FE66" s="98"/>
      <c r="FF66" s="98"/>
      <c r="FG66" s="98"/>
      <c r="FH66" s="98"/>
      <c r="FI66" s="98"/>
      <c r="FJ66" s="98"/>
      <c r="FK66" s="98"/>
      <c r="FL66" s="98"/>
      <c r="FM66" s="98"/>
      <c r="FN66" s="98"/>
      <c r="FO66" s="98"/>
      <c r="FP66" s="98"/>
      <c r="FQ66" s="98"/>
      <c r="FR66" s="98"/>
      <c r="FS66" s="98"/>
      <c r="FT66" s="98"/>
      <c r="FU66" s="98"/>
      <c r="FV66" s="98"/>
      <c r="FW66" s="98"/>
      <c r="FX66" s="98"/>
      <c r="FY66" s="98"/>
      <c r="FZ66" s="98"/>
      <c r="GA66" s="98"/>
      <c r="GB66" s="98"/>
      <c r="GC66" s="98"/>
      <c r="GD66" s="98"/>
      <c r="GE66" s="98"/>
      <c r="GF66" s="98"/>
      <c r="GG66" s="98"/>
      <c r="GH66" s="98"/>
      <c r="GI66" s="98"/>
      <c r="GJ66" s="98"/>
      <c r="GK66" s="98"/>
      <c r="GL66" s="98"/>
      <c r="GM66" s="98"/>
      <c r="GN66" s="98"/>
      <c r="GO66" s="98"/>
      <c r="GP66" s="98"/>
      <c r="GQ66" s="98"/>
      <c r="GR66" s="98"/>
      <c r="GS66" s="98"/>
    </row>
    <row r="67" spans="1:201" s="49" customFormat="1" ht="43.2" customHeight="1">
      <c r="A67" s="128" t="s">
        <v>267</v>
      </c>
      <c r="B67" s="129">
        <v>7000</v>
      </c>
      <c r="C67" s="100" t="s">
        <v>524</v>
      </c>
      <c r="D67" s="137" t="s">
        <v>745</v>
      </c>
      <c r="E67" s="76"/>
      <c r="F67" s="76"/>
      <c r="G67" s="76"/>
      <c r="H67" s="76"/>
      <c r="I67" s="76"/>
      <c r="J67" s="76"/>
      <c r="K67" s="76"/>
      <c r="L67" s="76"/>
      <c r="M67" s="94"/>
      <c r="N67" s="76"/>
      <c r="O67" s="76"/>
      <c r="P67" s="204" t="s">
        <v>708</v>
      </c>
      <c r="Q67" s="76"/>
      <c r="R67" s="95"/>
      <c r="S67" s="76"/>
      <c r="T67" s="76"/>
      <c r="U67" s="76"/>
      <c r="V67" s="76"/>
      <c r="W67" s="76"/>
      <c r="X67" s="76"/>
      <c r="Y67" s="76"/>
      <c r="Z67" s="76"/>
      <c r="AA67" s="76"/>
      <c r="AB67" s="76"/>
      <c r="AC67" s="76"/>
      <c r="AD67" s="76"/>
      <c r="AE67" s="76"/>
      <c r="AF67" s="76"/>
      <c r="AG67" s="95"/>
      <c r="AH67" s="95"/>
      <c r="AI67" s="95"/>
      <c r="AJ67" s="76"/>
      <c r="AK67" s="76"/>
      <c r="AL67" s="76"/>
      <c r="AM67" s="76"/>
      <c r="AN67" s="76"/>
      <c r="AO67" s="76"/>
      <c r="AP67" s="76"/>
      <c r="AQ67" s="76"/>
      <c r="AX67" s="97"/>
      <c r="AY67" s="97"/>
      <c r="AZ67" s="97"/>
      <c r="BA67" s="97"/>
      <c r="BB67" s="97"/>
      <c r="BE67" s="117"/>
      <c r="BF67" s="117"/>
      <c r="BG67" s="117"/>
      <c r="BH67" s="117"/>
      <c r="CL67" s="76"/>
      <c r="CM67" s="76"/>
      <c r="CN67" s="76"/>
      <c r="CO67" s="95"/>
      <c r="CP67" s="76"/>
      <c r="CQ67" s="96"/>
      <c r="CR67" s="96"/>
      <c r="CS67" s="96"/>
      <c r="CT67" s="96"/>
      <c r="CU67" s="96"/>
      <c r="CV67" s="96"/>
      <c r="CW67" s="96"/>
      <c r="CX67" s="96"/>
      <c r="CY67" s="96"/>
      <c r="CZ67" s="96"/>
      <c r="DA67" s="98"/>
      <c r="DB67" s="76"/>
      <c r="DC67" s="76"/>
      <c r="DD67" s="76"/>
      <c r="DE67" s="76"/>
      <c r="DF67" s="99"/>
      <c r="DG67" s="96"/>
      <c r="DH67" s="96"/>
      <c r="DI67" s="96"/>
      <c r="DJ67" s="96"/>
      <c r="DK67" s="96"/>
      <c r="DL67" s="96"/>
      <c r="DM67" s="96"/>
      <c r="DN67" s="96"/>
      <c r="DO67" s="95"/>
      <c r="DP67" s="95"/>
      <c r="DQ67" s="95"/>
      <c r="DR67" s="95"/>
      <c r="DS67" s="95"/>
      <c r="DT67" s="95"/>
      <c r="DU67" s="95"/>
      <c r="DV67" s="95"/>
      <c r="DW67" s="95"/>
      <c r="DX67" s="95"/>
      <c r="EC67" s="95"/>
      <c r="ED67" s="95"/>
      <c r="EE67" s="95"/>
      <c r="EF67" s="95"/>
      <c r="EG67" s="95"/>
      <c r="EH67" s="95"/>
      <c r="EI67" s="95"/>
      <c r="EJ67" s="95"/>
      <c r="EK67" s="95"/>
      <c r="EL67" s="95"/>
      <c r="EM67" s="95"/>
      <c r="EN67" s="95"/>
      <c r="EO67" s="95"/>
      <c r="EP67" s="95"/>
      <c r="EQ67" s="95"/>
      <c r="ER67" s="95"/>
      <c r="ES67" s="95"/>
      <c r="ET67" s="95"/>
      <c r="EX67" s="98"/>
      <c r="EY67" s="98"/>
      <c r="EZ67" s="98"/>
      <c r="FA67" s="98"/>
      <c r="FB67" s="98"/>
      <c r="FC67" s="98"/>
      <c r="FD67" s="98"/>
      <c r="FE67" s="98"/>
      <c r="FF67" s="98"/>
      <c r="FG67" s="98"/>
      <c r="FH67" s="98"/>
      <c r="FI67" s="98"/>
      <c r="FJ67" s="98"/>
      <c r="FK67" s="98"/>
      <c r="FL67" s="98"/>
      <c r="FM67" s="98"/>
      <c r="FN67" s="98"/>
      <c r="FO67" s="98"/>
      <c r="FP67" s="98"/>
      <c r="FQ67" s="98"/>
      <c r="FR67" s="98"/>
      <c r="FS67" s="98"/>
      <c r="FT67" s="98"/>
      <c r="FU67" s="98"/>
      <c r="FV67" s="98"/>
      <c r="FW67" s="98"/>
      <c r="FX67" s="98"/>
      <c r="FY67" s="98"/>
      <c r="FZ67" s="98"/>
      <c r="GA67" s="98"/>
      <c r="GB67" s="98"/>
      <c r="GC67" s="98"/>
      <c r="GD67" s="98"/>
      <c r="GE67" s="98"/>
      <c r="GF67" s="98"/>
      <c r="GG67" s="98"/>
      <c r="GH67" s="98"/>
      <c r="GI67" s="98"/>
      <c r="GJ67" s="98"/>
      <c r="GK67" s="98"/>
      <c r="GL67" s="98"/>
      <c r="GM67" s="98"/>
      <c r="GN67" s="98"/>
      <c r="GO67" s="98"/>
      <c r="GP67" s="98"/>
      <c r="GQ67" s="98"/>
      <c r="GR67" s="98"/>
      <c r="GS67" s="98"/>
    </row>
    <row r="68" spans="1:201" s="49" customFormat="1" ht="43.2" customHeight="1">
      <c r="A68" s="128" t="s">
        <v>268</v>
      </c>
      <c r="B68" s="129">
        <v>7000</v>
      </c>
      <c r="C68" s="100" t="s">
        <v>525</v>
      </c>
      <c r="D68" s="137" t="s">
        <v>735</v>
      </c>
      <c r="E68" s="76"/>
      <c r="F68" s="76"/>
      <c r="G68" s="76"/>
      <c r="H68" s="76"/>
      <c r="I68" s="76"/>
      <c r="J68" s="76"/>
      <c r="K68" s="76"/>
      <c r="L68" s="76"/>
      <c r="M68" s="94"/>
      <c r="N68" s="76"/>
      <c r="O68" s="76"/>
      <c r="P68" s="204" t="s">
        <v>709</v>
      </c>
      <c r="Q68" s="76"/>
      <c r="R68" s="95"/>
      <c r="S68" s="76"/>
      <c r="T68" s="76"/>
      <c r="U68" s="76"/>
      <c r="V68" s="76"/>
      <c r="W68" s="76"/>
      <c r="X68" s="76"/>
      <c r="Y68" s="76"/>
      <c r="Z68" s="76"/>
      <c r="AA68" s="76"/>
      <c r="AB68" s="76"/>
      <c r="AC68" s="76"/>
      <c r="AD68" s="76"/>
      <c r="AE68" s="76"/>
      <c r="AF68" s="76"/>
      <c r="AG68" s="95"/>
      <c r="AH68" s="95"/>
      <c r="AI68" s="95"/>
      <c r="AJ68" s="76"/>
      <c r="AK68" s="76"/>
      <c r="AL68" s="76"/>
      <c r="AM68" s="76"/>
      <c r="AN68" s="76"/>
      <c r="AO68" s="76"/>
      <c r="AP68" s="76"/>
      <c r="AQ68" s="76"/>
      <c r="AX68" s="97"/>
      <c r="AY68" s="97"/>
      <c r="AZ68" s="97"/>
      <c r="BA68" s="97"/>
      <c r="BB68" s="97"/>
      <c r="BE68" s="117"/>
      <c r="BF68" s="117"/>
      <c r="BG68" s="117"/>
      <c r="BH68" s="117"/>
      <c r="CL68" s="76"/>
      <c r="CM68" s="76"/>
      <c r="CN68" s="76"/>
      <c r="CO68" s="95"/>
      <c r="CP68" s="76"/>
      <c r="CQ68" s="96"/>
      <c r="CR68" s="96"/>
      <c r="CS68" s="96"/>
      <c r="CT68" s="96"/>
      <c r="CU68" s="96"/>
      <c r="CV68" s="96"/>
      <c r="CW68" s="96"/>
      <c r="CX68" s="96"/>
      <c r="CY68" s="96"/>
      <c r="CZ68" s="96"/>
      <c r="DA68" s="98"/>
      <c r="DB68" s="76"/>
      <c r="DC68" s="76"/>
      <c r="DD68" s="76"/>
      <c r="DE68" s="76"/>
      <c r="DF68" s="99"/>
      <c r="DG68" s="96"/>
      <c r="DH68" s="96"/>
      <c r="DI68" s="96"/>
      <c r="DJ68" s="96"/>
      <c r="DK68" s="96"/>
      <c r="DL68" s="96"/>
      <c r="DM68" s="96"/>
      <c r="DN68" s="96"/>
      <c r="DO68" s="95"/>
      <c r="DP68" s="95"/>
      <c r="DQ68" s="95"/>
      <c r="DR68" s="95"/>
      <c r="DS68" s="95"/>
      <c r="DT68" s="95"/>
      <c r="DU68" s="95"/>
      <c r="DV68" s="95"/>
      <c r="DW68" s="95"/>
      <c r="DX68" s="95"/>
      <c r="EC68" s="95"/>
      <c r="ED68" s="95"/>
      <c r="EE68" s="95"/>
      <c r="EF68" s="95"/>
      <c r="EG68" s="95"/>
      <c r="EH68" s="95"/>
      <c r="EI68" s="95"/>
      <c r="EJ68" s="95"/>
      <c r="EK68" s="95"/>
      <c r="EL68" s="95"/>
      <c r="EM68" s="95"/>
      <c r="EN68" s="95"/>
      <c r="EO68" s="95"/>
      <c r="EP68" s="95"/>
      <c r="EQ68" s="95"/>
      <c r="ER68" s="95"/>
      <c r="ES68" s="95"/>
      <c r="ET68" s="95"/>
      <c r="EX68" s="98"/>
      <c r="EY68" s="98"/>
      <c r="EZ68" s="98"/>
      <c r="FA68" s="98"/>
      <c r="FB68" s="98"/>
      <c r="FC68" s="98"/>
      <c r="FD68" s="98"/>
      <c r="FE68" s="98"/>
      <c r="FF68" s="98"/>
      <c r="FG68" s="98"/>
      <c r="FH68" s="98"/>
      <c r="FI68" s="98"/>
      <c r="FJ68" s="98"/>
      <c r="FK68" s="98"/>
      <c r="FL68" s="98"/>
      <c r="FM68" s="98"/>
      <c r="FN68" s="98"/>
      <c r="FO68" s="98"/>
      <c r="FP68" s="98"/>
      <c r="FQ68" s="98"/>
      <c r="FR68" s="98"/>
      <c r="FS68" s="98"/>
      <c r="FT68" s="98"/>
      <c r="FU68" s="98"/>
      <c r="FV68" s="98"/>
      <c r="FW68" s="98"/>
      <c r="FX68" s="98"/>
      <c r="FY68" s="98"/>
      <c r="FZ68" s="98"/>
      <c r="GA68" s="98"/>
      <c r="GB68" s="98"/>
      <c r="GC68" s="98"/>
      <c r="GD68" s="98"/>
      <c r="GE68" s="98"/>
      <c r="GF68" s="98"/>
      <c r="GG68" s="98"/>
      <c r="GH68" s="98"/>
      <c r="GI68" s="98"/>
      <c r="GJ68" s="98"/>
      <c r="GK68" s="98"/>
      <c r="GL68" s="98"/>
      <c r="GM68" s="98"/>
      <c r="GN68" s="98"/>
      <c r="GO68" s="98"/>
      <c r="GP68" s="98"/>
      <c r="GQ68" s="98"/>
      <c r="GR68" s="98"/>
      <c r="GS68" s="98"/>
    </row>
    <row r="69" spans="1:201" s="49" customFormat="1" ht="43.2" customHeight="1">
      <c r="A69" s="128" t="s">
        <v>269</v>
      </c>
      <c r="B69" s="129">
        <v>7000</v>
      </c>
      <c r="C69" s="101" t="s">
        <v>526</v>
      </c>
      <c r="D69" s="137" t="s">
        <v>746</v>
      </c>
      <c r="E69" s="76"/>
      <c r="F69" s="76"/>
      <c r="G69" s="76"/>
      <c r="H69" s="76"/>
      <c r="I69" s="76"/>
      <c r="J69" s="76"/>
      <c r="K69" s="76"/>
      <c r="L69" s="76"/>
      <c r="M69" s="94"/>
      <c r="N69" s="76"/>
      <c r="O69" s="76"/>
      <c r="P69" s="204" t="s">
        <v>710</v>
      </c>
      <c r="Q69" s="76"/>
      <c r="R69" s="95"/>
      <c r="S69" s="76"/>
      <c r="T69" s="76"/>
      <c r="U69" s="76"/>
      <c r="V69" s="76"/>
      <c r="W69" s="76"/>
      <c r="X69" s="76"/>
      <c r="Y69" s="76"/>
      <c r="Z69" s="76"/>
      <c r="AA69" s="76"/>
      <c r="AB69" s="76"/>
      <c r="AC69" s="76"/>
      <c r="AD69" s="76"/>
      <c r="AE69" s="76"/>
      <c r="AF69" s="76"/>
      <c r="AG69" s="95"/>
      <c r="AH69" s="95"/>
      <c r="AI69" s="95"/>
      <c r="AJ69" s="76"/>
      <c r="AK69" s="76"/>
      <c r="AL69" s="76"/>
      <c r="AM69" s="76"/>
      <c r="AN69" s="76"/>
      <c r="AO69" s="76"/>
      <c r="AP69" s="76"/>
      <c r="AQ69" s="76"/>
      <c r="AX69" s="97"/>
      <c r="AY69" s="97"/>
      <c r="AZ69" s="97"/>
      <c r="BA69" s="97"/>
      <c r="BB69" s="97"/>
      <c r="BE69" s="117"/>
      <c r="BF69" s="117"/>
      <c r="BG69" s="117"/>
      <c r="BH69" s="117"/>
      <c r="CL69" s="76"/>
      <c r="CM69" s="76"/>
      <c r="CN69" s="76"/>
      <c r="CO69" s="95"/>
      <c r="CP69" s="76"/>
      <c r="CQ69" s="96"/>
      <c r="CR69" s="96"/>
      <c r="CS69" s="96"/>
      <c r="CT69" s="96"/>
      <c r="CU69" s="96"/>
      <c r="CV69" s="96"/>
      <c r="CW69" s="96"/>
      <c r="CX69" s="96"/>
      <c r="CY69" s="96"/>
      <c r="CZ69" s="96"/>
      <c r="DA69" s="98"/>
      <c r="DB69" s="76"/>
      <c r="DC69" s="76"/>
      <c r="DD69" s="76"/>
      <c r="DE69" s="76"/>
      <c r="DF69" s="99"/>
      <c r="DG69" s="96"/>
      <c r="DH69" s="96"/>
      <c r="DI69" s="96"/>
      <c r="DJ69" s="96"/>
      <c r="DK69" s="96"/>
      <c r="DL69" s="96"/>
      <c r="DM69" s="96"/>
      <c r="DN69" s="96"/>
      <c r="DO69" s="95"/>
      <c r="DP69" s="95"/>
      <c r="DQ69" s="95"/>
      <c r="DR69" s="95"/>
      <c r="DS69" s="95"/>
      <c r="DT69" s="95"/>
      <c r="DU69" s="95"/>
      <c r="DV69" s="95"/>
      <c r="DW69" s="95"/>
      <c r="DX69" s="95"/>
      <c r="EC69" s="95"/>
      <c r="ED69" s="95"/>
      <c r="EE69" s="95"/>
      <c r="EF69" s="95"/>
      <c r="EG69" s="95"/>
      <c r="EH69" s="95"/>
      <c r="EI69" s="95"/>
      <c r="EJ69" s="95"/>
      <c r="EK69" s="95"/>
      <c r="EL69" s="95"/>
      <c r="EM69" s="95"/>
      <c r="EN69" s="95"/>
      <c r="EO69" s="95"/>
      <c r="EP69" s="95"/>
      <c r="EQ69" s="95"/>
      <c r="ER69" s="95"/>
      <c r="ES69" s="95"/>
      <c r="ET69" s="95"/>
      <c r="EX69" s="98"/>
      <c r="EY69" s="98"/>
      <c r="EZ69" s="98"/>
      <c r="FA69" s="98"/>
      <c r="FB69" s="98"/>
      <c r="FC69" s="98"/>
      <c r="FD69" s="98"/>
      <c r="FE69" s="98"/>
      <c r="FF69" s="98"/>
      <c r="FG69" s="98"/>
      <c r="FH69" s="98"/>
      <c r="FI69" s="98"/>
      <c r="FJ69" s="98"/>
      <c r="FK69" s="98"/>
      <c r="FL69" s="98"/>
      <c r="FM69" s="98"/>
      <c r="FN69" s="98"/>
      <c r="FO69" s="98"/>
      <c r="FP69" s="98"/>
      <c r="FQ69" s="98"/>
      <c r="FR69" s="98"/>
      <c r="FS69" s="98"/>
      <c r="FT69" s="98"/>
      <c r="FU69" s="98"/>
      <c r="FV69" s="98"/>
      <c r="FW69" s="98"/>
      <c r="FX69" s="98"/>
      <c r="FY69" s="98"/>
      <c r="FZ69" s="98"/>
      <c r="GA69" s="98"/>
      <c r="GB69" s="98"/>
      <c r="GC69" s="98"/>
      <c r="GD69" s="98"/>
      <c r="GE69" s="98"/>
      <c r="GF69" s="98"/>
      <c r="GG69" s="98"/>
      <c r="GH69" s="98"/>
      <c r="GI69" s="98"/>
      <c r="GJ69" s="98"/>
      <c r="GK69" s="98"/>
      <c r="GL69" s="98"/>
      <c r="GM69" s="98"/>
      <c r="GN69" s="98"/>
      <c r="GO69" s="98"/>
      <c r="GP69" s="98"/>
      <c r="GQ69" s="98"/>
      <c r="GR69" s="98"/>
      <c r="GS69" s="98"/>
    </row>
    <row r="70" spans="1:201" s="49" customFormat="1" ht="43.2" customHeight="1">
      <c r="A70" s="128" t="s">
        <v>270</v>
      </c>
      <c r="B70" s="129">
        <v>6000</v>
      </c>
      <c r="C70" s="100" t="s">
        <v>527</v>
      </c>
      <c r="D70" s="137" t="s">
        <v>747</v>
      </c>
      <c r="E70" s="76"/>
      <c r="F70" s="76"/>
      <c r="G70" s="76"/>
      <c r="H70" s="76"/>
      <c r="I70" s="76"/>
      <c r="J70" s="76"/>
      <c r="K70" s="76"/>
      <c r="L70" s="76"/>
      <c r="M70" s="94"/>
      <c r="N70" s="76"/>
      <c r="O70" s="76"/>
      <c r="P70" s="204" t="s">
        <v>711</v>
      </c>
      <c r="Q70" s="76"/>
      <c r="R70" s="95"/>
      <c r="S70" s="76"/>
      <c r="T70" s="76"/>
      <c r="U70" s="76"/>
      <c r="V70" s="76"/>
      <c r="W70" s="76"/>
      <c r="X70" s="76"/>
      <c r="Y70" s="76"/>
      <c r="Z70" s="76"/>
      <c r="AA70" s="76"/>
      <c r="AB70" s="76"/>
      <c r="AC70" s="76"/>
      <c r="AD70" s="76"/>
      <c r="AE70" s="76"/>
      <c r="AF70" s="76"/>
      <c r="AG70" s="95"/>
      <c r="AH70" s="95"/>
      <c r="AI70" s="95"/>
      <c r="AJ70" s="76"/>
      <c r="AK70" s="76"/>
      <c r="AL70" s="76"/>
      <c r="AM70" s="76"/>
      <c r="AN70" s="76"/>
      <c r="AO70" s="76"/>
      <c r="AP70" s="76"/>
      <c r="AQ70" s="76"/>
      <c r="AX70" s="97"/>
      <c r="AY70" s="97"/>
      <c r="AZ70" s="97"/>
      <c r="BA70" s="97"/>
      <c r="BB70" s="97"/>
      <c r="BE70" s="117"/>
      <c r="BF70" s="117"/>
      <c r="BG70" s="117"/>
      <c r="BH70" s="117"/>
      <c r="CL70" s="76"/>
      <c r="CM70" s="76"/>
      <c r="CN70" s="76"/>
      <c r="CO70" s="95"/>
      <c r="CP70" s="76"/>
      <c r="CQ70" s="96"/>
      <c r="CR70" s="96"/>
      <c r="CS70" s="96"/>
      <c r="CT70" s="96"/>
      <c r="CU70" s="96"/>
      <c r="CV70" s="96"/>
      <c r="CW70" s="96"/>
      <c r="CX70" s="96"/>
      <c r="CY70" s="96"/>
      <c r="CZ70" s="96"/>
      <c r="DA70" s="98"/>
      <c r="DB70" s="76"/>
      <c r="DC70" s="76"/>
      <c r="DD70" s="76"/>
      <c r="DE70" s="76"/>
      <c r="DF70" s="99"/>
      <c r="DG70" s="96"/>
      <c r="DH70" s="96"/>
      <c r="DI70" s="96"/>
      <c r="DJ70" s="96"/>
      <c r="DK70" s="96"/>
      <c r="DL70" s="96"/>
      <c r="DM70" s="96"/>
      <c r="DN70" s="96"/>
      <c r="DO70" s="95"/>
      <c r="DP70" s="95"/>
      <c r="DQ70" s="95"/>
      <c r="DR70" s="95"/>
      <c r="DS70" s="95"/>
      <c r="DT70" s="95"/>
      <c r="DU70" s="95"/>
      <c r="DV70" s="95"/>
      <c r="DW70" s="95"/>
      <c r="DX70" s="95"/>
      <c r="EC70" s="95"/>
      <c r="ED70" s="95"/>
      <c r="EE70" s="95"/>
      <c r="EF70" s="95"/>
      <c r="EG70" s="95"/>
      <c r="EH70" s="95"/>
      <c r="EI70" s="95"/>
      <c r="EJ70" s="95"/>
      <c r="EK70" s="95"/>
      <c r="EL70" s="95"/>
      <c r="EM70" s="95"/>
      <c r="EN70" s="95"/>
      <c r="EO70" s="95"/>
      <c r="EP70" s="95"/>
      <c r="EQ70" s="95"/>
      <c r="ER70" s="95"/>
      <c r="ES70" s="95"/>
      <c r="ET70" s="95"/>
      <c r="EX70" s="98"/>
      <c r="EY70" s="98"/>
      <c r="EZ70" s="98"/>
      <c r="FA70" s="98"/>
      <c r="FB70" s="98"/>
      <c r="FC70" s="98"/>
      <c r="FD70" s="98"/>
      <c r="FE70" s="98"/>
      <c r="FF70" s="98"/>
      <c r="FG70" s="98"/>
      <c r="FH70" s="98"/>
      <c r="FI70" s="98"/>
      <c r="FJ70" s="98"/>
      <c r="FK70" s="98"/>
      <c r="FL70" s="98"/>
      <c r="FM70" s="98"/>
      <c r="FN70" s="98"/>
      <c r="FO70" s="98"/>
      <c r="FP70" s="98"/>
      <c r="FQ70" s="98"/>
      <c r="FR70" s="98"/>
      <c r="FS70" s="98"/>
      <c r="FT70" s="98"/>
      <c r="FU70" s="98"/>
      <c r="FV70" s="98"/>
      <c r="FW70" s="98"/>
      <c r="FX70" s="98"/>
      <c r="FY70" s="98"/>
      <c r="FZ70" s="98"/>
      <c r="GA70" s="98"/>
      <c r="GB70" s="98"/>
      <c r="GC70" s="98"/>
      <c r="GD70" s="98"/>
      <c r="GE70" s="98"/>
      <c r="GF70" s="98"/>
      <c r="GG70" s="98"/>
      <c r="GH70" s="98"/>
      <c r="GI70" s="98"/>
      <c r="GJ70" s="98"/>
      <c r="GK70" s="98"/>
      <c r="GL70" s="98"/>
      <c r="GM70" s="98"/>
      <c r="GN70" s="98"/>
      <c r="GO70" s="98"/>
      <c r="GP70" s="98"/>
      <c r="GQ70" s="98"/>
      <c r="GR70" s="98"/>
      <c r="GS70" s="98"/>
    </row>
    <row r="71" spans="1:201" s="49" customFormat="1" ht="43.2" customHeight="1">
      <c r="A71" s="128" t="s">
        <v>271</v>
      </c>
      <c r="B71" s="129">
        <v>6000</v>
      </c>
      <c r="C71" s="100" t="s">
        <v>528</v>
      </c>
      <c r="D71" s="137" t="s">
        <v>748</v>
      </c>
      <c r="E71" s="76"/>
      <c r="F71" s="76"/>
      <c r="G71" s="76"/>
      <c r="H71" s="76"/>
      <c r="I71" s="76"/>
      <c r="J71" s="76"/>
      <c r="K71" s="76"/>
      <c r="L71" s="76"/>
      <c r="M71" s="94"/>
      <c r="N71" s="76"/>
      <c r="O71" s="76"/>
      <c r="P71" s="204" t="s">
        <v>712</v>
      </c>
      <c r="Q71" s="76"/>
      <c r="R71" s="95"/>
      <c r="S71" s="76"/>
      <c r="T71" s="76"/>
      <c r="U71" s="76"/>
      <c r="V71" s="76"/>
      <c r="W71" s="76"/>
      <c r="X71" s="76"/>
      <c r="Y71" s="76"/>
      <c r="Z71" s="76"/>
      <c r="AA71" s="76"/>
      <c r="AB71" s="76"/>
      <c r="AC71" s="76"/>
      <c r="AD71" s="76"/>
      <c r="AE71" s="76"/>
      <c r="AF71" s="76"/>
      <c r="AG71" s="95"/>
      <c r="AH71" s="95"/>
      <c r="AI71" s="95"/>
      <c r="AJ71" s="76"/>
      <c r="AK71" s="76"/>
      <c r="AL71" s="76"/>
      <c r="AM71" s="76"/>
      <c r="AN71" s="76"/>
      <c r="AO71" s="76"/>
      <c r="AP71" s="76"/>
      <c r="AQ71" s="76"/>
      <c r="AX71" s="97"/>
      <c r="AY71" s="97"/>
      <c r="AZ71" s="97"/>
      <c r="BA71" s="97"/>
      <c r="BB71" s="97"/>
      <c r="BE71" s="117"/>
      <c r="BF71" s="117"/>
      <c r="BG71" s="117"/>
      <c r="BH71" s="117"/>
      <c r="CL71" s="76"/>
      <c r="CM71" s="76"/>
      <c r="CN71" s="76"/>
      <c r="CO71" s="95"/>
      <c r="CP71" s="76"/>
      <c r="CQ71" s="96"/>
      <c r="CR71" s="96"/>
      <c r="CS71" s="96"/>
      <c r="CT71" s="96"/>
      <c r="CU71" s="96"/>
      <c r="CV71" s="96"/>
      <c r="CW71" s="96"/>
      <c r="CX71" s="96"/>
      <c r="CY71" s="96"/>
      <c r="CZ71" s="96"/>
      <c r="DA71" s="98"/>
      <c r="DB71" s="76"/>
      <c r="DC71" s="76"/>
      <c r="DD71" s="76"/>
      <c r="DE71" s="76"/>
      <c r="DF71" s="99"/>
      <c r="DG71" s="96"/>
      <c r="DH71" s="96"/>
      <c r="DI71" s="96"/>
      <c r="DJ71" s="96"/>
      <c r="DK71" s="96"/>
      <c r="DL71" s="96"/>
      <c r="DM71" s="96"/>
      <c r="DN71" s="96"/>
      <c r="DO71" s="95"/>
      <c r="DP71" s="95"/>
      <c r="DQ71" s="95"/>
      <c r="DR71" s="95"/>
      <c r="DS71" s="95"/>
      <c r="DT71" s="95"/>
      <c r="DU71" s="95"/>
      <c r="DV71" s="95"/>
      <c r="DW71" s="95"/>
      <c r="DX71" s="95"/>
      <c r="EC71" s="95"/>
      <c r="ED71" s="95"/>
      <c r="EE71" s="95"/>
      <c r="EF71" s="95"/>
      <c r="EG71" s="95"/>
      <c r="EH71" s="95"/>
      <c r="EI71" s="95"/>
      <c r="EJ71" s="95"/>
      <c r="EK71" s="95"/>
      <c r="EL71" s="95"/>
      <c r="EM71" s="95"/>
      <c r="EN71" s="95"/>
      <c r="EO71" s="95"/>
      <c r="EP71" s="95"/>
      <c r="EQ71" s="95"/>
      <c r="ER71" s="95"/>
      <c r="ES71" s="95"/>
      <c r="ET71" s="95"/>
      <c r="EX71" s="98"/>
      <c r="EY71" s="98"/>
      <c r="EZ71" s="98"/>
      <c r="FA71" s="98"/>
      <c r="FB71" s="98"/>
      <c r="FC71" s="98"/>
      <c r="FD71" s="98"/>
      <c r="FE71" s="98"/>
      <c r="FF71" s="98"/>
      <c r="FG71" s="98"/>
      <c r="FH71" s="98"/>
      <c r="FI71" s="98"/>
      <c r="FJ71" s="98"/>
      <c r="FK71" s="98"/>
      <c r="FL71" s="98"/>
      <c r="FM71" s="98"/>
      <c r="FN71" s="98"/>
      <c r="FO71" s="98"/>
      <c r="FP71" s="98"/>
      <c r="FQ71" s="98"/>
      <c r="FR71" s="98"/>
      <c r="FS71" s="98"/>
      <c r="FT71" s="98"/>
      <c r="FU71" s="98"/>
      <c r="FV71" s="98"/>
      <c r="FW71" s="98"/>
      <c r="FX71" s="98"/>
      <c r="FY71" s="98"/>
      <c r="FZ71" s="98"/>
      <c r="GA71" s="98"/>
      <c r="GB71" s="98"/>
      <c r="GC71" s="98"/>
      <c r="GD71" s="98"/>
      <c r="GE71" s="98"/>
      <c r="GF71" s="98"/>
      <c r="GG71" s="98"/>
      <c r="GH71" s="98"/>
      <c r="GI71" s="98"/>
      <c r="GJ71" s="98"/>
      <c r="GK71" s="98"/>
      <c r="GL71" s="98"/>
      <c r="GM71" s="98"/>
      <c r="GN71" s="98"/>
      <c r="GO71" s="98"/>
      <c r="GP71" s="98"/>
      <c r="GQ71" s="98"/>
      <c r="GR71" s="98"/>
      <c r="GS71" s="98"/>
    </row>
    <row r="72" spans="1:201" s="49" customFormat="1" ht="43.2" customHeight="1">
      <c r="A72" s="128" t="s">
        <v>272</v>
      </c>
      <c r="B72" s="129">
        <v>6000</v>
      </c>
      <c r="C72" s="101" t="s">
        <v>529</v>
      </c>
      <c r="D72" s="137" t="s">
        <v>742</v>
      </c>
      <c r="E72" s="76"/>
      <c r="F72" s="76"/>
      <c r="G72" s="76"/>
      <c r="H72" s="76"/>
      <c r="I72" s="76"/>
      <c r="J72" s="76"/>
      <c r="K72" s="76"/>
      <c r="L72" s="76"/>
      <c r="M72" s="94"/>
      <c r="N72" s="76"/>
      <c r="O72" s="76"/>
      <c r="P72" s="204" t="s">
        <v>713</v>
      </c>
      <c r="Q72" s="76"/>
      <c r="R72" s="95"/>
      <c r="S72" s="76"/>
      <c r="T72" s="76"/>
      <c r="U72" s="76"/>
      <c r="V72" s="76"/>
      <c r="W72" s="76"/>
      <c r="X72" s="76"/>
      <c r="Y72" s="76"/>
      <c r="Z72" s="76"/>
      <c r="AA72" s="76"/>
      <c r="AB72" s="76"/>
      <c r="AC72" s="76"/>
      <c r="AD72" s="76"/>
      <c r="AE72" s="76"/>
      <c r="AF72" s="76"/>
      <c r="AG72" s="95"/>
      <c r="AH72" s="95"/>
      <c r="AI72" s="95"/>
      <c r="AJ72" s="76"/>
      <c r="AK72" s="76"/>
      <c r="AL72" s="76"/>
      <c r="AM72" s="76"/>
      <c r="AN72" s="76"/>
      <c r="AO72" s="76"/>
      <c r="AP72" s="76"/>
      <c r="AQ72" s="76"/>
      <c r="AX72" s="97"/>
      <c r="AY72" s="97"/>
      <c r="AZ72" s="97"/>
      <c r="BA72" s="97"/>
      <c r="BB72" s="97"/>
      <c r="BE72" s="117"/>
      <c r="BF72" s="117"/>
      <c r="BG72" s="117"/>
      <c r="BH72" s="117"/>
      <c r="CL72" s="76"/>
      <c r="CM72" s="76"/>
      <c r="CN72" s="76"/>
      <c r="CO72" s="95"/>
      <c r="CP72" s="76"/>
      <c r="CQ72" s="96"/>
      <c r="CR72" s="96"/>
      <c r="CS72" s="96"/>
      <c r="CT72" s="96"/>
      <c r="CU72" s="96"/>
      <c r="CV72" s="96"/>
      <c r="CW72" s="96"/>
      <c r="CX72" s="96"/>
      <c r="CY72" s="96"/>
      <c r="CZ72" s="96"/>
      <c r="DA72" s="98"/>
      <c r="DB72" s="76"/>
      <c r="DC72" s="76"/>
      <c r="DD72" s="76"/>
      <c r="DE72" s="76"/>
      <c r="DF72" s="99"/>
      <c r="DG72" s="96"/>
      <c r="DH72" s="96"/>
      <c r="DI72" s="96"/>
      <c r="DJ72" s="96"/>
      <c r="DK72" s="96"/>
      <c r="DL72" s="96"/>
      <c r="DM72" s="96"/>
      <c r="DN72" s="96"/>
      <c r="DO72" s="95"/>
      <c r="DP72" s="95"/>
      <c r="DQ72" s="95"/>
      <c r="DR72" s="95"/>
      <c r="DS72" s="95"/>
      <c r="DT72" s="95"/>
      <c r="DU72" s="95"/>
      <c r="DV72" s="95"/>
      <c r="DW72" s="95"/>
      <c r="DX72" s="95"/>
      <c r="EC72" s="95"/>
      <c r="ED72" s="95"/>
      <c r="EE72" s="95"/>
      <c r="EF72" s="95"/>
      <c r="EG72" s="95"/>
      <c r="EH72" s="95"/>
      <c r="EI72" s="95"/>
      <c r="EJ72" s="95"/>
      <c r="EK72" s="95"/>
      <c r="EL72" s="95"/>
      <c r="EM72" s="95"/>
      <c r="EN72" s="95"/>
      <c r="EO72" s="95"/>
      <c r="EP72" s="95"/>
      <c r="EQ72" s="95"/>
      <c r="ER72" s="95"/>
      <c r="ES72" s="95"/>
      <c r="ET72" s="95"/>
      <c r="EX72" s="98"/>
      <c r="EY72" s="98"/>
      <c r="EZ72" s="98"/>
      <c r="FA72" s="98"/>
      <c r="FB72" s="98"/>
      <c r="FC72" s="98"/>
      <c r="FD72" s="98"/>
      <c r="FE72" s="98"/>
      <c r="FF72" s="98"/>
      <c r="FG72" s="98"/>
      <c r="FH72" s="98"/>
      <c r="FI72" s="98"/>
      <c r="FJ72" s="98"/>
      <c r="FK72" s="98"/>
      <c r="FL72" s="98"/>
      <c r="FM72" s="98"/>
      <c r="FN72" s="98"/>
      <c r="FO72" s="98"/>
      <c r="FP72" s="98"/>
      <c r="FQ72" s="98"/>
      <c r="FR72" s="98"/>
      <c r="FS72" s="98"/>
      <c r="FT72" s="98"/>
      <c r="FU72" s="98"/>
      <c r="FV72" s="98"/>
      <c r="FW72" s="98"/>
      <c r="FX72" s="98"/>
      <c r="FY72" s="98"/>
      <c r="FZ72" s="98"/>
      <c r="GA72" s="98"/>
      <c r="GB72" s="98"/>
      <c r="GC72" s="98"/>
      <c r="GD72" s="98"/>
      <c r="GE72" s="98"/>
      <c r="GF72" s="98"/>
      <c r="GG72" s="98"/>
      <c r="GH72" s="98"/>
      <c r="GI72" s="98"/>
      <c r="GJ72" s="98"/>
      <c r="GK72" s="98"/>
      <c r="GL72" s="98"/>
      <c r="GM72" s="98"/>
      <c r="GN72" s="98"/>
      <c r="GO72" s="98"/>
      <c r="GP72" s="98"/>
      <c r="GQ72" s="98"/>
      <c r="GR72" s="98"/>
      <c r="GS72" s="98"/>
    </row>
    <row r="73" spans="1:201" s="49" customFormat="1" ht="43.2" customHeight="1">
      <c r="A73" s="128" t="s">
        <v>273</v>
      </c>
      <c r="B73" s="129">
        <v>4000</v>
      </c>
      <c r="C73" s="100" t="s">
        <v>530</v>
      </c>
      <c r="D73" s="137" t="s">
        <v>749</v>
      </c>
      <c r="E73" s="76"/>
      <c r="F73" s="76"/>
      <c r="G73" s="76"/>
      <c r="H73" s="76"/>
      <c r="I73" s="76"/>
      <c r="J73" s="76"/>
      <c r="K73" s="76"/>
      <c r="L73" s="76"/>
      <c r="M73" s="94"/>
      <c r="N73" s="76"/>
      <c r="O73" s="76"/>
      <c r="P73" s="204" t="s">
        <v>714</v>
      </c>
      <c r="Q73" s="76"/>
      <c r="R73" s="95"/>
      <c r="S73" s="76"/>
      <c r="T73" s="76"/>
      <c r="U73" s="76"/>
      <c r="V73" s="76"/>
      <c r="W73" s="76"/>
      <c r="X73" s="76"/>
      <c r="Y73" s="76"/>
      <c r="Z73" s="76"/>
      <c r="AA73" s="76"/>
      <c r="AB73" s="76"/>
      <c r="AC73" s="76"/>
      <c r="AD73" s="76"/>
      <c r="AE73" s="76"/>
      <c r="AF73" s="76"/>
      <c r="AG73" s="95"/>
      <c r="AH73" s="95"/>
      <c r="AI73" s="95"/>
      <c r="AJ73" s="76"/>
      <c r="AK73" s="76"/>
      <c r="AL73" s="76"/>
      <c r="AM73" s="76"/>
      <c r="AN73" s="76"/>
      <c r="AO73" s="76"/>
      <c r="AP73" s="76"/>
      <c r="AQ73" s="76"/>
      <c r="AX73" s="97"/>
      <c r="AY73" s="97"/>
      <c r="AZ73" s="97"/>
      <c r="BA73" s="97"/>
      <c r="BB73" s="97"/>
      <c r="BE73" s="117"/>
      <c r="BF73" s="117"/>
      <c r="BG73" s="117"/>
      <c r="BH73" s="117"/>
      <c r="CL73" s="76"/>
      <c r="CM73" s="76"/>
      <c r="CN73" s="76"/>
      <c r="CO73" s="95"/>
      <c r="CP73" s="76"/>
      <c r="CQ73" s="96"/>
      <c r="CR73" s="96"/>
      <c r="CS73" s="96"/>
      <c r="CT73" s="96"/>
      <c r="CU73" s="96"/>
      <c r="CV73" s="96"/>
      <c r="CW73" s="96"/>
      <c r="CX73" s="96"/>
      <c r="CY73" s="96"/>
      <c r="CZ73" s="96"/>
      <c r="DA73" s="98"/>
      <c r="DB73" s="76"/>
      <c r="DC73" s="76"/>
      <c r="DD73" s="76"/>
      <c r="DE73" s="76"/>
      <c r="DF73" s="99"/>
      <c r="DG73" s="96"/>
      <c r="DH73" s="96"/>
      <c r="DI73" s="96"/>
      <c r="DJ73" s="96"/>
      <c r="DK73" s="96"/>
      <c r="DL73" s="96"/>
      <c r="DM73" s="96"/>
      <c r="DN73" s="96"/>
      <c r="DO73" s="95"/>
      <c r="DP73" s="95"/>
      <c r="DQ73" s="95"/>
      <c r="DR73" s="95"/>
      <c r="DS73" s="95"/>
      <c r="DT73" s="95"/>
      <c r="DU73" s="95"/>
      <c r="DV73" s="95"/>
      <c r="DW73" s="95"/>
      <c r="DX73" s="95"/>
      <c r="EC73" s="95"/>
      <c r="ED73" s="95"/>
      <c r="EE73" s="95"/>
      <c r="EF73" s="95"/>
      <c r="EG73" s="95"/>
      <c r="EH73" s="95"/>
      <c r="EI73" s="95"/>
      <c r="EJ73" s="95"/>
      <c r="EK73" s="95"/>
      <c r="EL73" s="95"/>
      <c r="EM73" s="95"/>
      <c r="EN73" s="95"/>
      <c r="EO73" s="95"/>
      <c r="EP73" s="95"/>
      <c r="EQ73" s="95"/>
      <c r="ER73" s="95"/>
      <c r="ES73" s="95"/>
      <c r="ET73" s="95"/>
      <c r="EX73" s="98"/>
      <c r="EY73" s="98"/>
      <c r="EZ73" s="98"/>
      <c r="FA73" s="98"/>
      <c r="FB73" s="98"/>
      <c r="FC73" s="98"/>
      <c r="FD73" s="98"/>
      <c r="FE73" s="98"/>
      <c r="FF73" s="98"/>
      <c r="FG73" s="98"/>
      <c r="FH73" s="98"/>
      <c r="FI73" s="98"/>
      <c r="FJ73" s="98"/>
      <c r="FK73" s="98"/>
      <c r="FL73" s="98"/>
      <c r="FM73" s="98"/>
      <c r="FN73" s="98"/>
      <c r="FO73" s="98"/>
      <c r="FP73" s="98"/>
      <c r="FQ73" s="98"/>
      <c r="FR73" s="98"/>
      <c r="FS73" s="98"/>
      <c r="FT73" s="98"/>
      <c r="FU73" s="98"/>
      <c r="FV73" s="98"/>
      <c r="FW73" s="98"/>
      <c r="FX73" s="98"/>
      <c r="FY73" s="98"/>
      <c r="FZ73" s="98"/>
      <c r="GA73" s="98"/>
      <c r="GB73" s="98"/>
      <c r="GC73" s="98"/>
      <c r="GD73" s="98"/>
      <c r="GE73" s="98"/>
      <c r="GF73" s="98"/>
      <c r="GG73" s="98"/>
      <c r="GH73" s="98"/>
      <c r="GI73" s="98"/>
      <c r="GJ73" s="98"/>
      <c r="GK73" s="98"/>
      <c r="GL73" s="98"/>
      <c r="GM73" s="98"/>
      <c r="GN73" s="98"/>
      <c r="GO73" s="98"/>
      <c r="GP73" s="98"/>
      <c r="GQ73" s="98"/>
      <c r="GR73" s="98"/>
      <c r="GS73" s="98"/>
    </row>
    <row r="74" spans="1:201" s="49" customFormat="1" ht="43.2" customHeight="1">
      <c r="A74" s="128" t="s">
        <v>274</v>
      </c>
      <c r="B74" s="129">
        <v>4000</v>
      </c>
      <c r="C74" s="100" t="s">
        <v>531</v>
      </c>
      <c r="D74" s="137" t="s">
        <v>740</v>
      </c>
      <c r="E74" s="76"/>
      <c r="F74" s="76"/>
      <c r="G74" s="76"/>
      <c r="H74" s="76"/>
      <c r="I74" s="76"/>
      <c r="J74" s="76"/>
      <c r="K74" s="76"/>
      <c r="L74" s="76"/>
      <c r="M74" s="94"/>
      <c r="N74" s="76"/>
      <c r="O74" s="76"/>
      <c r="P74" s="204" t="s">
        <v>715</v>
      </c>
      <c r="Q74" s="76"/>
      <c r="R74" s="95"/>
      <c r="S74" s="76"/>
      <c r="T74" s="76"/>
      <c r="U74" s="76"/>
      <c r="V74" s="76"/>
      <c r="W74" s="76"/>
      <c r="X74" s="76"/>
      <c r="Y74" s="76"/>
      <c r="Z74" s="76"/>
      <c r="AA74" s="76"/>
      <c r="AB74" s="76"/>
      <c r="AC74" s="76"/>
      <c r="AD74" s="76"/>
      <c r="AE74" s="76"/>
      <c r="AF74" s="76"/>
      <c r="AG74" s="95"/>
      <c r="AH74" s="95"/>
      <c r="AI74" s="95"/>
      <c r="AJ74" s="76"/>
      <c r="AK74" s="76"/>
      <c r="AL74" s="76"/>
      <c r="AM74" s="76"/>
      <c r="AN74" s="76"/>
      <c r="AO74" s="76"/>
      <c r="AP74" s="76"/>
      <c r="AQ74" s="76"/>
      <c r="AX74" s="97"/>
      <c r="AY74" s="97"/>
      <c r="AZ74" s="97"/>
      <c r="BA74" s="97"/>
      <c r="BB74" s="97"/>
      <c r="BE74" s="117"/>
      <c r="BF74" s="117"/>
      <c r="BG74" s="117"/>
      <c r="BH74" s="117"/>
      <c r="CL74" s="76"/>
      <c r="CM74" s="76"/>
      <c r="CN74" s="76"/>
      <c r="CO74" s="95"/>
      <c r="CP74" s="76"/>
      <c r="CQ74" s="96"/>
      <c r="CR74" s="96"/>
      <c r="CS74" s="96"/>
      <c r="CT74" s="96"/>
      <c r="CU74" s="96"/>
      <c r="CV74" s="96"/>
      <c r="CW74" s="96"/>
      <c r="CX74" s="96"/>
      <c r="CY74" s="96"/>
      <c r="CZ74" s="96"/>
      <c r="DA74" s="98"/>
      <c r="DB74" s="76"/>
      <c r="DC74" s="76"/>
      <c r="DD74" s="76"/>
      <c r="DE74" s="76"/>
      <c r="DF74" s="99"/>
      <c r="DG74" s="96"/>
      <c r="DH74" s="96"/>
      <c r="DI74" s="96"/>
      <c r="DJ74" s="96"/>
      <c r="DK74" s="96"/>
      <c r="DL74" s="96"/>
      <c r="DM74" s="96"/>
      <c r="DN74" s="96"/>
      <c r="DO74" s="95"/>
      <c r="DP74" s="95"/>
      <c r="DQ74" s="95"/>
      <c r="DR74" s="95"/>
      <c r="DS74" s="95"/>
      <c r="DT74" s="95"/>
      <c r="DU74" s="95"/>
      <c r="DV74" s="95"/>
      <c r="DW74" s="95"/>
      <c r="DX74" s="95"/>
      <c r="EC74" s="95"/>
      <c r="ED74" s="95"/>
      <c r="EE74" s="95"/>
      <c r="EF74" s="95"/>
      <c r="EG74" s="95"/>
      <c r="EH74" s="95"/>
      <c r="EI74" s="95"/>
      <c r="EJ74" s="95"/>
      <c r="EK74" s="95"/>
      <c r="EL74" s="95"/>
      <c r="EM74" s="95"/>
      <c r="EN74" s="95"/>
      <c r="EO74" s="95"/>
      <c r="EP74" s="95"/>
      <c r="EQ74" s="95"/>
      <c r="ER74" s="95"/>
      <c r="ES74" s="95"/>
      <c r="ET74" s="95"/>
      <c r="EX74" s="98"/>
      <c r="EY74" s="98"/>
      <c r="EZ74" s="98"/>
      <c r="FA74" s="98"/>
      <c r="FB74" s="98"/>
      <c r="FC74" s="98"/>
      <c r="FD74" s="98"/>
      <c r="FE74" s="98"/>
      <c r="FF74" s="98"/>
      <c r="FG74" s="98"/>
      <c r="FH74" s="98"/>
      <c r="FI74" s="98"/>
      <c r="FJ74" s="98"/>
      <c r="FK74" s="98"/>
      <c r="FL74" s="98"/>
      <c r="FM74" s="98"/>
      <c r="FN74" s="98"/>
      <c r="FO74" s="98"/>
      <c r="FP74" s="98"/>
      <c r="FQ74" s="98"/>
      <c r="FR74" s="98"/>
      <c r="FS74" s="98"/>
      <c r="FT74" s="98"/>
      <c r="FU74" s="98"/>
      <c r="FV74" s="98"/>
      <c r="FW74" s="98"/>
      <c r="FX74" s="98"/>
      <c r="FY74" s="98"/>
      <c r="FZ74" s="98"/>
      <c r="GA74" s="98"/>
      <c r="GB74" s="98"/>
      <c r="GC74" s="98"/>
      <c r="GD74" s="98"/>
      <c r="GE74" s="98"/>
      <c r="GF74" s="98"/>
      <c r="GG74" s="98"/>
      <c r="GH74" s="98"/>
      <c r="GI74" s="98"/>
      <c r="GJ74" s="98"/>
      <c r="GK74" s="98"/>
      <c r="GL74" s="98"/>
      <c r="GM74" s="98"/>
      <c r="GN74" s="98"/>
      <c r="GO74" s="98"/>
      <c r="GP74" s="98"/>
      <c r="GQ74" s="98"/>
      <c r="GR74" s="98"/>
      <c r="GS74" s="98"/>
    </row>
    <row r="75" spans="1:201" s="49" customFormat="1" ht="43.2" customHeight="1">
      <c r="A75" s="128" t="s">
        <v>275</v>
      </c>
      <c r="B75" s="129">
        <v>4000</v>
      </c>
      <c r="C75" s="100" t="s">
        <v>532</v>
      </c>
      <c r="D75" s="137" t="s">
        <v>743</v>
      </c>
      <c r="E75" s="76"/>
      <c r="F75" s="76"/>
      <c r="G75" s="76"/>
      <c r="H75" s="76"/>
      <c r="I75" s="76"/>
      <c r="J75" s="76"/>
      <c r="K75" s="76"/>
      <c r="L75" s="76"/>
      <c r="M75" s="94"/>
      <c r="N75" s="76"/>
      <c r="O75" s="76"/>
      <c r="P75" s="204" t="s">
        <v>716</v>
      </c>
      <c r="Q75" s="76"/>
      <c r="R75" s="95"/>
      <c r="S75" s="76"/>
      <c r="T75" s="76"/>
      <c r="U75" s="76"/>
      <c r="V75" s="76"/>
      <c r="W75" s="76"/>
      <c r="X75" s="76"/>
      <c r="Y75" s="76"/>
      <c r="Z75" s="76"/>
      <c r="AA75" s="76"/>
      <c r="AB75" s="76"/>
      <c r="AC75" s="76"/>
      <c r="AD75" s="76"/>
      <c r="AE75" s="76"/>
      <c r="AF75" s="76"/>
      <c r="AG75" s="95"/>
      <c r="AH75" s="95"/>
      <c r="AI75" s="95"/>
      <c r="AJ75" s="76"/>
      <c r="AK75" s="76"/>
      <c r="AL75" s="76"/>
      <c r="AM75" s="76"/>
      <c r="AN75" s="76"/>
      <c r="AO75" s="76"/>
      <c r="AP75" s="76"/>
      <c r="AQ75" s="76"/>
      <c r="AX75" s="97"/>
      <c r="AY75" s="97"/>
      <c r="AZ75" s="97"/>
      <c r="BA75" s="97"/>
      <c r="BB75" s="97"/>
      <c r="BE75" s="117"/>
      <c r="BF75" s="117"/>
      <c r="BG75" s="117"/>
      <c r="BH75" s="117"/>
      <c r="CL75" s="76"/>
      <c r="CM75" s="76"/>
      <c r="CN75" s="76"/>
      <c r="CO75" s="95"/>
      <c r="CP75" s="76"/>
      <c r="CQ75" s="96"/>
      <c r="CR75" s="96"/>
      <c r="CS75" s="96"/>
      <c r="CT75" s="96"/>
      <c r="CU75" s="96"/>
      <c r="CV75" s="96"/>
      <c r="CW75" s="96"/>
      <c r="CX75" s="96"/>
      <c r="CY75" s="96"/>
      <c r="CZ75" s="96"/>
      <c r="DA75" s="98"/>
      <c r="DB75" s="76"/>
      <c r="DC75" s="76"/>
      <c r="DD75" s="76"/>
      <c r="DE75" s="76"/>
      <c r="DF75" s="99"/>
      <c r="DG75" s="96"/>
      <c r="DH75" s="96"/>
      <c r="DI75" s="96"/>
      <c r="DJ75" s="96"/>
      <c r="DK75" s="96"/>
      <c r="DL75" s="96"/>
      <c r="DM75" s="96"/>
      <c r="DN75" s="96"/>
      <c r="DO75" s="95"/>
      <c r="DP75" s="95"/>
      <c r="DQ75" s="95"/>
      <c r="DR75" s="95"/>
      <c r="DS75" s="95"/>
      <c r="DT75" s="95"/>
      <c r="DU75" s="95"/>
      <c r="DV75" s="95"/>
      <c r="DW75" s="95"/>
      <c r="DX75" s="95"/>
      <c r="EC75" s="95"/>
      <c r="ED75" s="95"/>
      <c r="EE75" s="95"/>
      <c r="EF75" s="95"/>
      <c r="EG75" s="95"/>
      <c r="EH75" s="95"/>
      <c r="EI75" s="95"/>
      <c r="EJ75" s="95"/>
      <c r="EK75" s="95"/>
      <c r="EL75" s="95"/>
      <c r="EM75" s="95"/>
      <c r="EN75" s="95"/>
      <c r="EO75" s="95"/>
      <c r="EP75" s="95"/>
      <c r="EQ75" s="95"/>
      <c r="ER75" s="95"/>
      <c r="ES75" s="95"/>
      <c r="ET75" s="95"/>
      <c r="EX75" s="98"/>
      <c r="EY75" s="98"/>
      <c r="EZ75" s="98"/>
      <c r="FA75" s="98"/>
      <c r="FB75" s="98"/>
      <c r="FC75" s="98"/>
      <c r="FD75" s="98"/>
      <c r="FE75" s="98"/>
      <c r="FF75" s="98"/>
      <c r="FG75" s="98"/>
      <c r="FH75" s="98"/>
      <c r="FI75" s="98"/>
      <c r="FJ75" s="98"/>
      <c r="FK75" s="98"/>
      <c r="FL75" s="98"/>
      <c r="FM75" s="98"/>
      <c r="FN75" s="98"/>
      <c r="FO75" s="98"/>
      <c r="FP75" s="98"/>
      <c r="FQ75" s="98"/>
      <c r="FR75" s="98"/>
      <c r="FS75" s="98"/>
      <c r="FT75" s="98"/>
      <c r="FU75" s="98"/>
      <c r="FV75" s="98"/>
      <c r="FW75" s="98"/>
      <c r="FX75" s="98"/>
      <c r="FY75" s="98"/>
      <c r="FZ75" s="98"/>
      <c r="GA75" s="98"/>
      <c r="GB75" s="98"/>
      <c r="GC75" s="98"/>
      <c r="GD75" s="98"/>
      <c r="GE75" s="98"/>
      <c r="GF75" s="98"/>
      <c r="GG75" s="98"/>
      <c r="GH75" s="98"/>
      <c r="GI75" s="98"/>
      <c r="GJ75" s="98"/>
      <c r="GK75" s="98"/>
      <c r="GL75" s="98"/>
      <c r="GM75" s="98"/>
      <c r="GN75" s="98"/>
      <c r="GO75" s="98"/>
      <c r="GP75" s="98"/>
      <c r="GQ75" s="98"/>
      <c r="GR75" s="98"/>
      <c r="GS75" s="98"/>
    </row>
    <row r="76" spans="1:201" s="49" customFormat="1" ht="43.2" customHeight="1">
      <c r="A76" s="128" t="s">
        <v>276</v>
      </c>
      <c r="B76" s="129">
        <v>3000</v>
      </c>
      <c r="C76" s="100" t="s">
        <v>533</v>
      </c>
      <c r="D76" s="137" t="s">
        <v>739</v>
      </c>
      <c r="E76" s="76"/>
      <c r="F76" s="76"/>
      <c r="G76" s="76"/>
      <c r="H76" s="76"/>
      <c r="I76" s="76"/>
      <c r="J76" s="76"/>
      <c r="K76" s="76"/>
      <c r="L76" s="76"/>
      <c r="M76" s="94"/>
      <c r="N76" s="76"/>
      <c r="O76" s="76"/>
      <c r="P76" s="204" t="s">
        <v>717</v>
      </c>
      <c r="Q76" s="76"/>
      <c r="R76" s="95"/>
      <c r="S76" s="76"/>
      <c r="T76" s="76"/>
      <c r="U76" s="76"/>
      <c r="V76" s="76"/>
      <c r="W76" s="76"/>
      <c r="X76" s="76"/>
      <c r="Y76" s="76"/>
      <c r="Z76" s="76"/>
      <c r="AA76" s="76"/>
      <c r="AB76" s="76"/>
      <c r="AC76" s="76"/>
      <c r="AD76" s="76"/>
      <c r="AE76" s="76"/>
      <c r="AF76" s="76"/>
      <c r="AG76" s="95"/>
      <c r="AH76" s="95"/>
      <c r="AI76" s="95"/>
      <c r="AJ76" s="76"/>
      <c r="AK76" s="76"/>
      <c r="AL76" s="76"/>
      <c r="AM76" s="76"/>
      <c r="AN76" s="76"/>
      <c r="AO76" s="76"/>
      <c r="AP76" s="76"/>
      <c r="AQ76" s="76"/>
      <c r="AX76" s="97"/>
      <c r="AY76" s="97"/>
      <c r="AZ76" s="97"/>
      <c r="BA76" s="97"/>
      <c r="BB76" s="97"/>
      <c r="BE76" s="117"/>
      <c r="BF76" s="117"/>
      <c r="BG76" s="117"/>
      <c r="BH76" s="117"/>
      <c r="CL76" s="76"/>
      <c r="CM76" s="76"/>
      <c r="CN76" s="76"/>
      <c r="CO76" s="95"/>
      <c r="CP76" s="76"/>
      <c r="CQ76" s="96"/>
      <c r="CR76" s="96"/>
      <c r="CS76" s="96"/>
      <c r="CT76" s="96"/>
      <c r="CU76" s="96"/>
      <c r="CV76" s="96"/>
      <c r="CW76" s="96"/>
      <c r="CX76" s="96"/>
      <c r="CY76" s="96"/>
      <c r="CZ76" s="96"/>
      <c r="DA76" s="98"/>
      <c r="DB76" s="76"/>
      <c r="DC76" s="76"/>
      <c r="DD76" s="76"/>
      <c r="DE76" s="76"/>
      <c r="DF76" s="99"/>
      <c r="DG76" s="96"/>
      <c r="DH76" s="96"/>
      <c r="DI76" s="96"/>
      <c r="DJ76" s="96"/>
      <c r="DK76" s="96"/>
      <c r="DL76" s="96"/>
      <c r="DM76" s="96"/>
      <c r="DN76" s="96"/>
      <c r="DO76" s="95"/>
      <c r="DP76" s="95"/>
      <c r="DQ76" s="95"/>
      <c r="DR76" s="95"/>
      <c r="DS76" s="95"/>
      <c r="DT76" s="95"/>
      <c r="DU76" s="95"/>
      <c r="DV76" s="95"/>
      <c r="DW76" s="95"/>
      <c r="DX76" s="95"/>
      <c r="EC76" s="95"/>
      <c r="ED76" s="95"/>
      <c r="EE76" s="95"/>
      <c r="EF76" s="95"/>
      <c r="EG76" s="95"/>
      <c r="EH76" s="95"/>
      <c r="EI76" s="95"/>
      <c r="EJ76" s="95"/>
      <c r="EK76" s="95"/>
      <c r="EL76" s="95"/>
      <c r="EM76" s="95"/>
      <c r="EN76" s="95"/>
      <c r="EO76" s="95"/>
      <c r="EP76" s="95"/>
      <c r="EQ76" s="95"/>
      <c r="ER76" s="95"/>
      <c r="ES76" s="95"/>
      <c r="ET76" s="95"/>
      <c r="EX76" s="98"/>
      <c r="EY76" s="98"/>
      <c r="EZ76" s="98"/>
      <c r="FA76" s="98"/>
      <c r="FB76" s="98"/>
      <c r="FC76" s="98"/>
      <c r="FD76" s="98"/>
      <c r="FE76" s="98"/>
      <c r="FF76" s="98"/>
      <c r="FG76" s="98"/>
      <c r="FH76" s="98"/>
      <c r="FI76" s="98"/>
      <c r="FJ76" s="98"/>
      <c r="FK76" s="98"/>
      <c r="FL76" s="98"/>
      <c r="FM76" s="98"/>
      <c r="FN76" s="98"/>
      <c r="FO76" s="98"/>
      <c r="FP76" s="98"/>
      <c r="FQ76" s="98"/>
      <c r="FR76" s="98"/>
      <c r="FS76" s="98"/>
      <c r="FT76" s="98"/>
      <c r="FU76" s="98"/>
      <c r="FV76" s="98"/>
      <c r="FW76" s="98"/>
      <c r="FX76" s="98"/>
      <c r="FY76" s="98"/>
      <c r="FZ76" s="98"/>
      <c r="GA76" s="98"/>
      <c r="GB76" s="98"/>
      <c r="GC76" s="98"/>
      <c r="GD76" s="98"/>
      <c r="GE76" s="98"/>
      <c r="GF76" s="98"/>
      <c r="GG76" s="98"/>
      <c r="GH76" s="98"/>
      <c r="GI76" s="98"/>
      <c r="GJ76" s="98"/>
      <c r="GK76" s="98"/>
      <c r="GL76" s="98"/>
      <c r="GM76" s="98"/>
      <c r="GN76" s="98"/>
      <c r="GO76" s="98"/>
      <c r="GP76" s="98"/>
      <c r="GQ76" s="98"/>
      <c r="GR76" s="98"/>
      <c r="GS76" s="98"/>
    </row>
    <row r="77" spans="1:201" s="49" customFormat="1" ht="43.2" customHeight="1">
      <c r="A77" s="128" t="s">
        <v>277</v>
      </c>
      <c r="B77" s="129">
        <v>3000</v>
      </c>
      <c r="C77" s="100" t="s">
        <v>534</v>
      </c>
      <c r="D77" s="137" t="s">
        <v>737</v>
      </c>
      <c r="E77" s="76"/>
      <c r="F77" s="76"/>
      <c r="G77" s="76"/>
      <c r="H77" s="76"/>
      <c r="I77" s="76"/>
      <c r="J77" s="76"/>
      <c r="K77" s="76"/>
      <c r="L77" s="76"/>
      <c r="M77" s="94"/>
      <c r="N77" s="76"/>
      <c r="O77" s="76"/>
      <c r="P77" s="204" t="s">
        <v>718</v>
      </c>
      <c r="Q77" s="76"/>
      <c r="R77" s="95"/>
      <c r="S77" s="76"/>
      <c r="T77" s="76"/>
      <c r="U77" s="76"/>
      <c r="V77" s="76"/>
      <c r="W77" s="76"/>
      <c r="X77" s="76"/>
      <c r="Y77" s="76"/>
      <c r="Z77" s="76"/>
      <c r="AA77" s="76"/>
      <c r="AB77" s="76"/>
      <c r="AC77" s="76"/>
      <c r="AD77" s="76"/>
      <c r="AE77" s="76"/>
      <c r="AF77" s="76"/>
      <c r="AG77" s="95"/>
      <c r="AH77" s="95"/>
      <c r="AI77" s="95"/>
      <c r="AJ77" s="76"/>
      <c r="AK77" s="76"/>
      <c r="AL77" s="76"/>
      <c r="AM77" s="76"/>
      <c r="AN77" s="76"/>
      <c r="AO77" s="76"/>
      <c r="AP77" s="76"/>
      <c r="AQ77" s="76"/>
      <c r="AX77" s="97"/>
      <c r="AY77" s="97"/>
      <c r="AZ77" s="97"/>
      <c r="BA77" s="97"/>
      <c r="BB77" s="97"/>
      <c r="BE77" s="117"/>
      <c r="BF77" s="117"/>
      <c r="BG77" s="117"/>
      <c r="BH77" s="117"/>
      <c r="CL77" s="76"/>
      <c r="CM77" s="76"/>
      <c r="CN77" s="76"/>
      <c r="CO77" s="95"/>
      <c r="CP77" s="76"/>
      <c r="CQ77" s="96"/>
      <c r="CR77" s="96"/>
      <c r="CS77" s="96"/>
      <c r="CT77" s="96"/>
      <c r="CU77" s="96"/>
      <c r="CV77" s="96"/>
      <c r="CW77" s="96"/>
      <c r="CX77" s="96"/>
      <c r="CY77" s="96"/>
      <c r="CZ77" s="96"/>
      <c r="DA77" s="98"/>
      <c r="DB77" s="76"/>
      <c r="DC77" s="76"/>
      <c r="DD77" s="76"/>
      <c r="DE77" s="76"/>
      <c r="DF77" s="99"/>
      <c r="DG77" s="96"/>
      <c r="DH77" s="96"/>
      <c r="DI77" s="96"/>
      <c r="DJ77" s="96"/>
      <c r="DK77" s="96"/>
      <c r="DL77" s="96"/>
      <c r="DM77" s="96"/>
      <c r="DN77" s="96"/>
      <c r="DO77" s="95"/>
      <c r="DP77" s="95"/>
      <c r="DQ77" s="95"/>
      <c r="DR77" s="95"/>
      <c r="DS77" s="95"/>
      <c r="DT77" s="95"/>
      <c r="DU77" s="95"/>
      <c r="DV77" s="95"/>
      <c r="DW77" s="95"/>
      <c r="DX77" s="95"/>
      <c r="EC77" s="95"/>
      <c r="ED77" s="95"/>
      <c r="EE77" s="95"/>
      <c r="EF77" s="95"/>
      <c r="EG77" s="95"/>
      <c r="EH77" s="95"/>
      <c r="EI77" s="95"/>
      <c r="EJ77" s="95"/>
      <c r="EK77" s="95"/>
      <c r="EL77" s="95"/>
      <c r="EM77" s="95"/>
      <c r="EN77" s="95"/>
      <c r="EO77" s="95"/>
      <c r="EP77" s="95"/>
      <c r="EQ77" s="95"/>
      <c r="ER77" s="95"/>
      <c r="ES77" s="95"/>
      <c r="ET77" s="95"/>
      <c r="EX77" s="98"/>
      <c r="EY77" s="98"/>
      <c r="EZ77" s="98"/>
      <c r="FA77" s="98"/>
      <c r="FB77" s="98"/>
      <c r="FC77" s="98"/>
      <c r="FD77" s="98"/>
      <c r="FE77" s="98"/>
      <c r="FF77" s="98"/>
      <c r="FG77" s="98"/>
      <c r="FH77" s="98"/>
      <c r="FI77" s="98"/>
      <c r="FJ77" s="98"/>
      <c r="FK77" s="98"/>
      <c r="FL77" s="98"/>
      <c r="FM77" s="98"/>
      <c r="FN77" s="98"/>
      <c r="FO77" s="98"/>
      <c r="FP77" s="98"/>
      <c r="FQ77" s="98"/>
      <c r="FR77" s="98"/>
      <c r="FS77" s="98"/>
      <c r="FT77" s="98"/>
      <c r="FU77" s="98"/>
      <c r="FV77" s="98"/>
      <c r="FW77" s="98"/>
      <c r="FX77" s="98"/>
      <c r="FY77" s="98"/>
      <c r="FZ77" s="98"/>
      <c r="GA77" s="98"/>
      <c r="GB77" s="98"/>
      <c r="GC77" s="98"/>
      <c r="GD77" s="98"/>
      <c r="GE77" s="98"/>
      <c r="GF77" s="98"/>
      <c r="GG77" s="98"/>
      <c r="GH77" s="98"/>
      <c r="GI77" s="98"/>
      <c r="GJ77" s="98"/>
      <c r="GK77" s="98"/>
      <c r="GL77" s="98"/>
      <c r="GM77" s="98"/>
      <c r="GN77" s="98"/>
      <c r="GO77" s="98"/>
      <c r="GP77" s="98"/>
      <c r="GQ77" s="98"/>
      <c r="GR77" s="98"/>
      <c r="GS77" s="98"/>
    </row>
    <row r="78" spans="1:201" s="49" customFormat="1" ht="43.2" customHeight="1">
      <c r="A78" s="128" t="s">
        <v>278</v>
      </c>
      <c r="B78" s="129">
        <v>3000</v>
      </c>
      <c r="C78" s="100" t="s">
        <v>535</v>
      </c>
      <c r="D78" s="137" t="s">
        <v>736</v>
      </c>
      <c r="E78" s="76"/>
      <c r="F78" s="76"/>
      <c r="G78" s="76"/>
      <c r="H78" s="76"/>
      <c r="I78" s="76"/>
      <c r="J78" s="76"/>
      <c r="K78" s="76"/>
      <c r="L78" s="76"/>
      <c r="M78" s="94"/>
      <c r="N78" s="76"/>
      <c r="O78" s="76"/>
      <c r="P78" s="204" t="s">
        <v>719</v>
      </c>
      <c r="Q78" s="76"/>
      <c r="R78" s="95"/>
      <c r="S78" s="76"/>
      <c r="T78" s="76"/>
      <c r="U78" s="76"/>
      <c r="V78" s="76"/>
      <c r="W78" s="76"/>
      <c r="X78" s="76"/>
      <c r="Y78" s="76"/>
      <c r="Z78" s="76"/>
      <c r="AA78" s="76"/>
      <c r="AB78" s="76"/>
      <c r="AC78" s="76"/>
      <c r="AD78" s="76"/>
      <c r="AE78" s="76"/>
      <c r="AF78" s="76"/>
      <c r="AG78" s="95"/>
      <c r="AH78" s="95"/>
      <c r="AI78" s="95"/>
      <c r="AJ78" s="76"/>
      <c r="AK78" s="76"/>
      <c r="AL78" s="76"/>
      <c r="AM78" s="76"/>
      <c r="AN78" s="76"/>
      <c r="AO78" s="76"/>
      <c r="AP78" s="76"/>
      <c r="AQ78" s="76"/>
      <c r="AX78" s="97"/>
      <c r="AY78" s="97"/>
      <c r="AZ78" s="97"/>
      <c r="BA78" s="97"/>
      <c r="BB78" s="97"/>
      <c r="BE78" s="117"/>
      <c r="BF78" s="117"/>
      <c r="BG78" s="117"/>
      <c r="BH78" s="117"/>
      <c r="CL78" s="76"/>
      <c r="CM78" s="76"/>
      <c r="CN78" s="76"/>
      <c r="CO78" s="95"/>
      <c r="CP78" s="76"/>
      <c r="CQ78" s="96"/>
      <c r="CR78" s="96"/>
      <c r="CS78" s="96"/>
      <c r="CT78" s="96"/>
      <c r="CU78" s="96"/>
      <c r="CV78" s="96"/>
      <c r="CW78" s="96"/>
      <c r="CX78" s="96"/>
      <c r="CY78" s="96"/>
      <c r="CZ78" s="96"/>
      <c r="DA78" s="98"/>
      <c r="DB78" s="76"/>
      <c r="DC78" s="76"/>
      <c r="DD78" s="76"/>
      <c r="DE78" s="76"/>
      <c r="DF78" s="99"/>
      <c r="DG78" s="96"/>
      <c r="DH78" s="96"/>
      <c r="DI78" s="96"/>
      <c r="DJ78" s="96"/>
      <c r="DK78" s="96"/>
      <c r="DL78" s="96"/>
      <c r="DM78" s="96"/>
      <c r="DN78" s="96"/>
      <c r="DO78" s="95"/>
      <c r="DP78" s="95"/>
      <c r="DQ78" s="95"/>
      <c r="DR78" s="95"/>
      <c r="DS78" s="95"/>
      <c r="DT78" s="95"/>
      <c r="DU78" s="95"/>
      <c r="DV78" s="95"/>
      <c r="DW78" s="95"/>
      <c r="DX78" s="95"/>
      <c r="EC78" s="95"/>
      <c r="ED78" s="95"/>
      <c r="EE78" s="95"/>
      <c r="EF78" s="95"/>
      <c r="EG78" s="95"/>
      <c r="EH78" s="95"/>
      <c r="EI78" s="95"/>
      <c r="EJ78" s="95"/>
      <c r="EK78" s="95"/>
      <c r="EL78" s="95"/>
      <c r="EM78" s="95"/>
      <c r="EN78" s="95"/>
      <c r="EO78" s="95"/>
      <c r="EP78" s="95"/>
      <c r="EQ78" s="95"/>
      <c r="ER78" s="95"/>
      <c r="ES78" s="95"/>
      <c r="ET78" s="95"/>
      <c r="EX78" s="98"/>
      <c r="EY78" s="98"/>
      <c r="EZ78" s="98"/>
      <c r="FA78" s="98"/>
      <c r="FB78" s="98"/>
      <c r="FC78" s="98"/>
      <c r="FD78" s="98"/>
      <c r="FE78" s="98"/>
      <c r="FF78" s="98"/>
      <c r="FG78" s="98"/>
      <c r="FH78" s="98"/>
      <c r="FI78" s="98"/>
      <c r="FJ78" s="98"/>
      <c r="FK78" s="98"/>
      <c r="FL78" s="98"/>
      <c r="FM78" s="98"/>
      <c r="FN78" s="98"/>
      <c r="FO78" s="98"/>
      <c r="FP78" s="98"/>
      <c r="FQ78" s="98"/>
      <c r="FR78" s="98"/>
      <c r="FS78" s="98"/>
      <c r="FT78" s="98"/>
      <c r="FU78" s="98"/>
      <c r="FV78" s="98"/>
      <c r="FW78" s="98"/>
      <c r="FX78" s="98"/>
      <c r="FY78" s="98"/>
      <c r="FZ78" s="98"/>
      <c r="GA78" s="98"/>
      <c r="GB78" s="98"/>
      <c r="GC78" s="98"/>
      <c r="GD78" s="98"/>
      <c r="GE78" s="98"/>
      <c r="GF78" s="98"/>
      <c r="GG78" s="98"/>
      <c r="GH78" s="98"/>
      <c r="GI78" s="98"/>
      <c r="GJ78" s="98"/>
      <c r="GK78" s="98"/>
      <c r="GL78" s="98"/>
      <c r="GM78" s="98"/>
      <c r="GN78" s="98"/>
      <c r="GO78" s="98"/>
      <c r="GP78" s="98"/>
      <c r="GQ78" s="98"/>
      <c r="GR78" s="98"/>
      <c r="GS78" s="98"/>
    </row>
    <row r="79" spans="1:201" s="49" customFormat="1" ht="43.2" customHeight="1">
      <c r="A79" s="128" t="s">
        <v>279</v>
      </c>
      <c r="B79" s="129">
        <v>5000</v>
      </c>
      <c r="C79" s="100" t="s">
        <v>536</v>
      </c>
      <c r="D79" s="137" t="s">
        <v>750</v>
      </c>
      <c r="E79" s="76"/>
      <c r="F79" s="76"/>
      <c r="G79" s="76"/>
      <c r="H79" s="76"/>
      <c r="I79" s="76"/>
      <c r="J79" s="76"/>
      <c r="K79" s="76"/>
      <c r="L79" s="76"/>
      <c r="M79" s="94"/>
      <c r="N79" s="76"/>
      <c r="O79" s="76"/>
      <c r="Q79" s="76"/>
      <c r="R79" s="95"/>
      <c r="S79" s="76"/>
      <c r="T79" s="76"/>
      <c r="U79" s="76"/>
      <c r="V79" s="76"/>
      <c r="W79" s="76"/>
      <c r="X79" s="76"/>
      <c r="Y79" s="76"/>
      <c r="Z79" s="76"/>
      <c r="AA79" s="76"/>
      <c r="AB79" s="76"/>
      <c r="AC79" s="76"/>
      <c r="AD79" s="76"/>
      <c r="AE79" s="76"/>
      <c r="AF79" s="76"/>
      <c r="AG79" s="95"/>
      <c r="AH79" s="95"/>
      <c r="AI79" s="95"/>
      <c r="AJ79" s="76"/>
      <c r="AK79" s="76"/>
      <c r="AL79" s="76"/>
      <c r="AM79" s="76"/>
      <c r="AN79" s="76"/>
      <c r="AO79" s="76"/>
      <c r="AP79" s="76"/>
      <c r="AQ79" s="76"/>
      <c r="AX79" s="97"/>
      <c r="AY79" s="97"/>
      <c r="AZ79" s="97"/>
      <c r="BA79" s="97"/>
      <c r="BB79" s="97"/>
      <c r="BE79" s="117"/>
      <c r="BF79" s="117"/>
      <c r="BG79" s="117"/>
      <c r="BH79" s="117"/>
      <c r="CL79" s="76"/>
      <c r="CM79" s="76"/>
      <c r="CN79" s="76"/>
      <c r="CO79" s="95"/>
      <c r="CP79" s="76"/>
      <c r="CQ79" s="96"/>
      <c r="CR79" s="96"/>
      <c r="CS79" s="96"/>
      <c r="CT79" s="96"/>
      <c r="CU79" s="96"/>
      <c r="CV79" s="96"/>
      <c r="CW79" s="96"/>
      <c r="CX79" s="96"/>
      <c r="CY79" s="96"/>
      <c r="CZ79" s="96"/>
      <c r="DA79" s="98"/>
      <c r="DB79" s="76"/>
      <c r="DC79" s="76"/>
      <c r="DD79" s="76"/>
      <c r="DE79" s="76"/>
      <c r="DF79" s="99"/>
      <c r="DG79" s="96"/>
      <c r="DH79" s="96"/>
      <c r="DI79" s="96"/>
      <c r="DJ79" s="96"/>
      <c r="DK79" s="96"/>
      <c r="DL79" s="96"/>
      <c r="DM79" s="96"/>
      <c r="DN79" s="96"/>
      <c r="DO79" s="95"/>
      <c r="DP79" s="95"/>
      <c r="DQ79" s="95"/>
      <c r="DR79" s="95"/>
      <c r="DS79" s="95"/>
      <c r="DT79" s="95"/>
      <c r="DU79" s="95"/>
      <c r="DV79" s="95"/>
      <c r="DW79" s="95"/>
      <c r="DX79" s="95"/>
      <c r="EC79" s="95"/>
      <c r="ED79" s="95"/>
      <c r="EE79" s="95"/>
      <c r="EF79" s="95"/>
      <c r="EG79" s="95"/>
      <c r="EH79" s="95"/>
      <c r="EI79" s="95"/>
      <c r="EJ79" s="95"/>
      <c r="EK79" s="95"/>
      <c r="EL79" s="95"/>
      <c r="EM79" s="95"/>
      <c r="EN79" s="95"/>
      <c r="EO79" s="95"/>
      <c r="EP79" s="95"/>
      <c r="EQ79" s="95"/>
      <c r="ER79" s="95"/>
      <c r="ES79" s="95"/>
      <c r="ET79" s="95"/>
      <c r="EX79" s="98"/>
      <c r="EY79" s="98"/>
      <c r="EZ79" s="98"/>
      <c r="FA79" s="98"/>
      <c r="FB79" s="98"/>
      <c r="FC79" s="98"/>
      <c r="FD79" s="98"/>
      <c r="FE79" s="98"/>
      <c r="FF79" s="98"/>
      <c r="FG79" s="98"/>
      <c r="FH79" s="98"/>
      <c r="FI79" s="98"/>
      <c r="FJ79" s="98"/>
      <c r="FK79" s="98"/>
      <c r="FL79" s="98"/>
      <c r="FM79" s="98"/>
      <c r="FN79" s="98"/>
      <c r="FO79" s="98"/>
      <c r="FP79" s="98"/>
      <c r="FQ79" s="98"/>
      <c r="FR79" s="98"/>
      <c r="FS79" s="98"/>
      <c r="FT79" s="98"/>
      <c r="FU79" s="98"/>
      <c r="FV79" s="98"/>
      <c r="FW79" s="98"/>
      <c r="FX79" s="98"/>
      <c r="FY79" s="98"/>
      <c r="FZ79" s="98"/>
      <c r="GA79" s="98"/>
      <c r="GB79" s="98"/>
      <c r="GC79" s="98"/>
      <c r="GD79" s="98"/>
      <c r="GE79" s="98"/>
      <c r="GF79" s="98"/>
      <c r="GG79" s="98"/>
      <c r="GH79" s="98"/>
      <c r="GI79" s="98"/>
      <c r="GJ79" s="98"/>
      <c r="GK79" s="98"/>
      <c r="GL79" s="98"/>
      <c r="GM79" s="98"/>
      <c r="GN79" s="98"/>
      <c r="GO79" s="98"/>
      <c r="GP79" s="98"/>
      <c r="GQ79" s="98"/>
      <c r="GR79" s="98"/>
      <c r="GS79" s="98"/>
    </row>
    <row r="80" spans="1:201" s="49" customFormat="1" ht="30" customHeight="1">
      <c r="A80" s="128" t="s">
        <v>280</v>
      </c>
      <c r="B80" s="129">
        <v>5000</v>
      </c>
      <c r="C80" s="100" t="s">
        <v>537</v>
      </c>
      <c r="D80" s="137" t="s">
        <v>751</v>
      </c>
      <c r="E80" s="76"/>
      <c r="F80" s="76"/>
      <c r="G80" s="76"/>
      <c r="H80" s="76"/>
      <c r="I80" s="76"/>
      <c r="J80" s="76"/>
      <c r="K80" s="76"/>
      <c r="L80" s="76"/>
      <c r="M80" s="94"/>
      <c r="N80" s="76"/>
      <c r="O80" s="76"/>
      <c r="P80" s="204"/>
      <c r="Q80" s="76"/>
      <c r="R80" s="95"/>
      <c r="S80" s="76"/>
      <c r="T80" s="76"/>
      <c r="U80" s="76"/>
      <c r="V80" s="76"/>
      <c r="W80" s="76"/>
      <c r="X80" s="76"/>
      <c r="Y80" s="76"/>
      <c r="Z80" s="76"/>
      <c r="AA80" s="76"/>
      <c r="AB80" s="76"/>
      <c r="AC80" s="76"/>
      <c r="AD80" s="76"/>
      <c r="AE80" s="76"/>
      <c r="AF80" s="76"/>
      <c r="AG80" s="95"/>
      <c r="AH80" s="95"/>
      <c r="AI80" s="95"/>
      <c r="AJ80" s="76"/>
      <c r="AK80" s="76"/>
      <c r="AL80" s="76"/>
      <c r="AM80" s="76"/>
      <c r="AN80" s="76"/>
      <c r="AO80" s="76"/>
      <c r="AP80" s="76"/>
      <c r="AQ80" s="76"/>
      <c r="AX80" s="97"/>
      <c r="AY80" s="97"/>
      <c r="AZ80" s="97"/>
      <c r="BA80" s="97"/>
      <c r="BB80" s="97"/>
      <c r="BE80" s="117"/>
      <c r="BF80" s="117"/>
      <c r="BG80" s="117"/>
      <c r="BH80" s="117"/>
      <c r="CL80" s="76"/>
      <c r="CM80" s="76"/>
      <c r="CN80" s="76"/>
      <c r="CO80" s="95"/>
      <c r="CP80" s="76"/>
      <c r="CQ80" s="96"/>
      <c r="CR80" s="96"/>
      <c r="CS80" s="96"/>
      <c r="CT80" s="96"/>
      <c r="CU80" s="96"/>
      <c r="CV80" s="96"/>
      <c r="CW80" s="96"/>
      <c r="CX80" s="96"/>
      <c r="CY80" s="96"/>
      <c r="CZ80" s="96"/>
      <c r="DA80" s="98"/>
      <c r="DB80" s="76"/>
      <c r="DC80" s="76"/>
      <c r="DD80" s="76"/>
      <c r="DE80" s="76"/>
      <c r="DF80" s="99"/>
      <c r="DG80" s="96"/>
      <c r="DH80" s="96"/>
      <c r="DI80" s="96"/>
      <c r="DJ80" s="96"/>
      <c r="DK80" s="96"/>
      <c r="DL80" s="96"/>
      <c r="DM80" s="96"/>
      <c r="DN80" s="96"/>
      <c r="DO80" s="95"/>
      <c r="DP80" s="95"/>
      <c r="DQ80" s="95"/>
      <c r="DR80" s="95"/>
      <c r="DS80" s="95"/>
      <c r="DT80" s="95"/>
      <c r="DU80" s="95"/>
      <c r="DV80" s="95"/>
      <c r="DW80" s="95"/>
      <c r="DX80" s="95"/>
      <c r="EC80" s="95"/>
      <c r="ED80" s="95"/>
      <c r="EE80" s="95"/>
      <c r="EF80" s="95"/>
      <c r="EG80" s="95"/>
      <c r="EH80" s="95"/>
      <c r="EI80" s="95"/>
      <c r="EJ80" s="95"/>
      <c r="EK80" s="95"/>
      <c r="EL80" s="95"/>
      <c r="EM80" s="95"/>
      <c r="EN80" s="95"/>
      <c r="EO80" s="95"/>
      <c r="EP80" s="95"/>
      <c r="EQ80" s="95"/>
      <c r="ER80" s="95"/>
      <c r="ES80" s="95"/>
      <c r="ET80" s="95"/>
      <c r="EX80" s="98"/>
      <c r="EY80" s="98"/>
      <c r="EZ80" s="98"/>
      <c r="FA80" s="98"/>
      <c r="FB80" s="98"/>
      <c r="FC80" s="98"/>
      <c r="FD80" s="98"/>
      <c r="FE80" s="98"/>
      <c r="FF80" s="98"/>
      <c r="FG80" s="98"/>
      <c r="FH80" s="98"/>
      <c r="FI80" s="98"/>
      <c r="FJ80" s="98"/>
      <c r="FK80" s="98"/>
      <c r="FL80" s="98"/>
      <c r="FM80" s="98"/>
      <c r="FN80" s="98"/>
      <c r="FO80" s="98"/>
      <c r="FP80" s="98"/>
      <c r="FQ80" s="98"/>
      <c r="FR80" s="98"/>
      <c r="FS80" s="98"/>
      <c r="FT80" s="98"/>
      <c r="FU80" s="98"/>
      <c r="FV80" s="98"/>
      <c r="FW80" s="98"/>
      <c r="FX80" s="98"/>
      <c r="FY80" s="98"/>
      <c r="FZ80" s="98"/>
      <c r="GA80" s="98"/>
      <c r="GB80" s="98"/>
      <c r="GC80" s="98"/>
      <c r="GD80" s="98"/>
      <c r="GE80" s="98"/>
      <c r="GF80" s="98"/>
      <c r="GG80" s="98"/>
      <c r="GH80" s="98"/>
      <c r="GI80" s="98"/>
      <c r="GJ80" s="98"/>
      <c r="GK80" s="98"/>
      <c r="GL80" s="98"/>
      <c r="GM80" s="98"/>
      <c r="GN80" s="98"/>
      <c r="GO80" s="98"/>
      <c r="GP80" s="98"/>
      <c r="GQ80" s="98"/>
      <c r="GR80" s="98"/>
      <c r="GS80" s="98"/>
    </row>
    <row r="81" spans="1:201" s="49" customFormat="1" ht="30" customHeight="1">
      <c r="A81" s="128" t="s">
        <v>281</v>
      </c>
      <c r="B81" s="129">
        <v>5000</v>
      </c>
      <c r="C81" s="100" t="s">
        <v>538</v>
      </c>
      <c r="D81" s="137" t="s">
        <v>752</v>
      </c>
      <c r="E81" s="76"/>
      <c r="F81" s="76"/>
      <c r="G81" s="76"/>
      <c r="H81" s="76"/>
      <c r="I81" s="76"/>
      <c r="J81" s="76"/>
      <c r="K81" s="76"/>
      <c r="L81" s="76"/>
      <c r="M81" s="94"/>
      <c r="N81" s="76"/>
      <c r="O81" s="76"/>
      <c r="P81" s="204"/>
      <c r="Q81" s="76"/>
      <c r="R81" s="95"/>
      <c r="S81" s="76"/>
      <c r="T81" s="76"/>
      <c r="U81" s="76"/>
      <c r="V81" s="76"/>
      <c r="W81" s="76"/>
      <c r="X81" s="76"/>
      <c r="Y81" s="76"/>
      <c r="Z81" s="76"/>
      <c r="AA81" s="76"/>
      <c r="AB81" s="76"/>
      <c r="AC81" s="76"/>
      <c r="AD81" s="76"/>
      <c r="AE81" s="76"/>
      <c r="AF81" s="76"/>
      <c r="AG81" s="95"/>
      <c r="AH81" s="95"/>
      <c r="AI81" s="95"/>
      <c r="AJ81" s="76"/>
      <c r="AK81" s="76"/>
      <c r="AL81" s="76"/>
      <c r="AM81" s="76"/>
      <c r="AN81" s="76"/>
      <c r="AO81" s="76"/>
      <c r="AP81" s="76"/>
      <c r="AQ81" s="76"/>
      <c r="AX81" s="97"/>
      <c r="AY81" s="97"/>
      <c r="AZ81" s="97"/>
      <c r="BA81" s="97"/>
      <c r="BB81" s="97"/>
      <c r="BE81" s="117"/>
      <c r="BF81" s="117"/>
      <c r="BG81" s="117"/>
      <c r="BH81" s="117"/>
      <c r="CL81" s="76"/>
      <c r="CM81" s="76"/>
      <c r="CN81" s="76"/>
      <c r="CO81" s="95"/>
      <c r="CP81" s="76"/>
      <c r="CQ81" s="96"/>
      <c r="CR81" s="96"/>
      <c r="CS81" s="96"/>
      <c r="CT81" s="96"/>
      <c r="CU81" s="96"/>
      <c r="CV81" s="96"/>
      <c r="CW81" s="96"/>
      <c r="CX81" s="96"/>
      <c r="CY81" s="96"/>
      <c r="CZ81" s="96"/>
      <c r="DA81" s="98"/>
      <c r="DB81" s="76"/>
      <c r="DC81" s="76"/>
      <c r="DD81" s="76"/>
      <c r="DE81" s="76"/>
      <c r="DF81" s="99"/>
      <c r="DG81" s="96"/>
      <c r="DH81" s="96"/>
      <c r="DI81" s="96"/>
      <c r="DJ81" s="96"/>
      <c r="DK81" s="96"/>
      <c r="DL81" s="96"/>
      <c r="DM81" s="96"/>
      <c r="DN81" s="96"/>
      <c r="DO81" s="95"/>
      <c r="DP81" s="95"/>
      <c r="DQ81" s="95"/>
      <c r="DR81" s="95"/>
      <c r="DS81" s="95"/>
      <c r="DT81" s="95"/>
      <c r="DU81" s="95"/>
      <c r="DV81" s="95"/>
      <c r="DW81" s="95"/>
      <c r="DX81" s="95"/>
      <c r="EC81" s="95"/>
      <c r="ED81" s="95"/>
      <c r="EE81" s="95"/>
      <c r="EF81" s="95"/>
      <c r="EG81" s="95"/>
      <c r="EH81" s="95"/>
      <c r="EI81" s="95"/>
      <c r="EJ81" s="95"/>
      <c r="EK81" s="95"/>
      <c r="EL81" s="95"/>
      <c r="EM81" s="95"/>
      <c r="EN81" s="95"/>
      <c r="EO81" s="95"/>
      <c r="EP81" s="95"/>
      <c r="EQ81" s="95"/>
      <c r="ER81" s="95"/>
      <c r="ES81" s="95"/>
      <c r="ET81" s="95"/>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row>
    <row r="82" spans="1:201" s="49" customFormat="1" ht="30" customHeight="1">
      <c r="A82" s="128" t="s">
        <v>282</v>
      </c>
      <c r="B82" s="129">
        <v>4000</v>
      </c>
      <c r="C82" s="100" t="s">
        <v>539</v>
      </c>
      <c r="D82" s="137" t="s">
        <v>738</v>
      </c>
      <c r="E82" s="76"/>
      <c r="F82" s="76"/>
      <c r="G82" s="76"/>
      <c r="H82" s="76"/>
      <c r="I82" s="76"/>
      <c r="J82" s="76"/>
      <c r="K82" s="76"/>
      <c r="L82" s="76"/>
      <c r="M82" s="94"/>
      <c r="N82" s="76"/>
      <c r="O82" s="76"/>
      <c r="P82" s="204"/>
      <c r="Q82" s="76"/>
      <c r="R82" s="95"/>
      <c r="S82" s="76"/>
      <c r="T82" s="76"/>
      <c r="U82" s="76"/>
      <c r="V82" s="76"/>
      <c r="W82" s="76"/>
      <c r="X82" s="76"/>
      <c r="Y82" s="76"/>
      <c r="Z82" s="76"/>
      <c r="AA82" s="76"/>
      <c r="AB82" s="76"/>
      <c r="AC82" s="76"/>
      <c r="AD82" s="76"/>
      <c r="AE82" s="76"/>
      <c r="AF82" s="76"/>
      <c r="AG82" s="95"/>
      <c r="AH82" s="95"/>
      <c r="AI82" s="95"/>
      <c r="AJ82" s="76"/>
      <c r="AK82" s="76"/>
      <c r="AL82" s="76"/>
      <c r="AM82" s="76"/>
      <c r="AN82" s="76"/>
      <c r="AO82" s="76"/>
      <c r="AP82" s="76"/>
      <c r="AQ82" s="76"/>
      <c r="AX82" s="97"/>
      <c r="AY82" s="97"/>
      <c r="AZ82" s="97"/>
      <c r="BA82" s="97"/>
      <c r="BB82" s="97"/>
      <c r="BE82" s="117"/>
      <c r="BF82" s="117"/>
      <c r="BG82" s="117"/>
      <c r="BH82" s="117"/>
      <c r="CL82" s="76"/>
      <c r="CM82" s="76"/>
      <c r="CN82" s="76"/>
      <c r="CO82" s="95"/>
      <c r="CP82" s="76"/>
      <c r="CQ82" s="96"/>
      <c r="CR82" s="96"/>
      <c r="CS82" s="96"/>
      <c r="CT82" s="96"/>
      <c r="CU82" s="96"/>
      <c r="CV82" s="96"/>
      <c r="CW82" s="96"/>
      <c r="CX82" s="96"/>
      <c r="CY82" s="96"/>
      <c r="CZ82" s="96"/>
      <c r="DA82" s="98"/>
      <c r="DB82" s="76"/>
      <c r="DC82" s="76"/>
      <c r="DD82" s="76"/>
      <c r="DE82" s="76"/>
      <c r="DF82" s="99"/>
      <c r="DG82" s="96"/>
      <c r="DH82" s="96"/>
      <c r="DI82" s="96"/>
      <c r="DJ82" s="96"/>
      <c r="DK82" s="96"/>
      <c r="DL82" s="96"/>
      <c r="DM82" s="96"/>
      <c r="DN82" s="96"/>
      <c r="DO82" s="95"/>
      <c r="DP82" s="95"/>
      <c r="DQ82" s="95"/>
      <c r="DR82" s="95"/>
      <c r="DS82" s="95"/>
      <c r="DT82" s="95"/>
      <c r="DU82" s="95"/>
      <c r="DV82" s="95"/>
      <c r="DW82" s="95"/>
      <c r="DX82" s="95"/>
      <c r="EC82" s="95"/>
      <c r="ED82" s="95"/>
      <c r="EE82" s="95"/>
      <c r="EF82" s="95"/>
      <c r="EG82" s="95"/>
      <c r="EH82" s="95"/>
      <c r="EI82" s="95"/>
      <c r="EJ82" s="95"/>
      <c r="EK82" s="95"/>
      <c r="EL82" s="95"/>
      <c r="EM82" s="95"/>
      <c r="EN82" s="95"/>
      <c r="EO82" s="95"/>
      <c r="EP82" s="95"/>
      <c r="EQ82" s="95"/>
      <c r="ER82" s="95"/>
      <c r="ES82" s="95"/>
      <c r="ET82" s="95"/>
      <c r="EX82" s="98"/>
      <c r="EY82" s="98"/>
      <c r="EZ82" s="98"/>
      <c r="FA82" s="98"/>
      <c r="FB82" s="98"/>
      <c r="FC82" s="98"/>
      <c r="FD82" s="98"/>
      <c r="FE82" s="98"/>
      <c r="FF82" s="98"/>
      <c r="FG82" s="98"/>
      <c r="FH82" s="98"/>
      <c r="FI82" s="98"/>
      <c r="FJ82" s="98"/>
      <c r="FK82" s="98"/>
      <c r="FL82" s="98"/>
      <c r="FM82" s="98"/>
      <c r="FN82" s="98"/>
      <c r="FO82" s="98"/>
      <c r="FP82" s="98"/>
      <c r="FQ82" s="98"/>
      <c r="FR82" s="98"/>
      <c r="FS82" s="98"/>
      <c r="FT82" s="98"/>
      <c r="FU82" s="98"/>
      <c r="FV82" s="98"/>
      <c r="FW82" s="98"/>
      <c r="FX82" s="98"/>
      <c r="FY82" s="98"/>
      <c r="FZ82" s="98"/>
      <c r="GA82" s="98"/>
      <c r="GB82" s="98"/>
      <c r="GC82" s="98"/>
      <c r="GD82" s="98"/>
      <c r="GE82" s="98"/>
      <c r="GF82" s="98"/>
      <c r="GG82" s="98"/>
      <c r="GH82" s="98"/>
      <c r="GI82" s="98"/>
      <c r="GJ82" s="98"/>
      <c r="GK82" s="98"/>
      <c r="GL82" s="98"/>
      <c r="GM82" s="98"/>
      <c r="GN82" s="98"/>
      <c r="GO82" s="98"/>
      <c r="GP82" s="98"/>
      <c r="GQ82" s="98"/>
      <c r="GR82" s="98"/>
      <c r="GS82" s="98"/>
    </row>
    <row r="83" spans="1:201" s="49" customFormat="1" ht="30" customHeight="1">
      <c r="A83" s="128" t="s">
        <v>283</v>
      </c>
      <c r="B83" s="129">
        <v>4000</v>
      </c>
      <c r="C83" s="130" t="s">
        <v>540</v>
      </c>
      <c r="D83" s="137" t="s">
        <v>753</v>
      </c>
      <c r="E83" s="76"/>
      <c r="F83" s="76"/>
      <c r="G83" s="76"/>
      <c r="H83" s="76"/>
      <c r="I83" s="76"/>
      <c r="J83" s="76"/>
      <c r="K83" s="76"/>
      <c r="L83" s="76"/>
      <c r="M83" s="94"/>
      <c r="N83" s="76"/>
      <c r="O83" s="76"/>
      <c r="P83" s="205"/>
      <c r="Q83" s="76"/>
      <c r="R83" s="95"/>
      <c r="S83" s="76"/>
      <c r="T83" s="76"/>
      <c r="U83" s="76"/>
      <c r="V83" s="76"/>
      <c r="W83" s="76"/>
      <c r="X83" s="76"/>
      <c r="Y83" s="76"/>
      <c r="Z83" s="76"/>
      <c r="AA83" s="76"/>
      <c r="AB83" s="76"/>
      <c r="AC83" s="76"/>
      <c r="AD83" s="76"/>
      <c r="AE83" s="76"/>
      <c r="AF83" s="76"/>
      <c r="AG83" s="95"/>
      <c r="AH83" s="95"/>
      <c r="AI83" s="95"/>
      <c r="AJ83" s="76"/>
      <c r="AK83" s="76"/>
      <c r="AL83" s="76"/>
      <c r="AM83" s="76"/>
      <c r="AN83" s="76"/>
      <c r="AO83" s="76"/>
      <c r="AP83" s="76"/>
      <c r="AQ83" s="76"/>
      <c r="AX83" s="97"/>
      <c r="AY83" s="97"/>
      <c r="AZ83" s="97"/>
      <c r="BA83" s="97"/>
      <c r="BB83" s="97"/>
      <c r="BE83" s="117"/>
      <c r="BF83" s="117"/>
      <c r="BG83" s="117"/>
      <c r="BH83" s="117"/>
      <c r="CL83" s="76"/>
      <c r="CM83" s="76"/>
      <c r="CN83" s="76"/>
      <c r="CO83" s="95"/>
      <c r="CP83" s="76"/>
      <c r="CQ83" s="96"/>
      <c r="CR83" s="96"/>
      <c r="CS83" s="96"/>
      <c r="CT83" s="96"/>
      <c r="CU83" s="96"/>
      <c r="CV83" s="96"/>
      <c r="CW83" s="96"/>
      <c r="CX83" s="96"/>
      <c r="CY83" s="96"/>
      <c r="CZ83" s="96"/>
      <c r="DA83" s="98"/>
      <c r="DB83" s="76"/>
      <c r="DC83" s="76"/>
      <c r="DD83" s="76"/>
      <c r="DE83" s="76"/>
      <c r="DF83" s="99"/>
      <c r="DG83" s="96"/>
      <c r="DH83" s="96"/>
      <c r="DI83" s="96"/>
      <c r="DJ83" s="96"/>
      <c r="DK83" s="96"/>
      <c r="DL83" s="96"/>
      <c r="DM83" s="96"/>
      <c r="DN83" s="96"/>
      <c r="DO83" s="95"/>
      <c r="DP83" s="95"/>
      <c r="DQ83" s="95"/>
      <c r="DR83" s="95"/>
      <c r="DS83" s="95"/>
      <c r="DT83" s="95"/>
      <c r="DU83" s="95"/>
      <c r="DV83" s="95"/>
      <c r="DW83" s="95"/>
      <c r="DX83" s="95"/>
      <c r="EC83" s="95"/>
      <c r="ED83" s="95"/>
      <c r="EE83" s="95"/>
      <c r="EF83" s="95"/>
      <c r="EG83" s="95"/>
      <c r="EH83" s="95"/>
      <c r="EI83" s="95"/>
      <c r="EJ83" s="95"/>
      <c r="EK83" s="95"/>
      <c r="EL83" s="95"/>
      <c r="EM83" s="95"/>
      <c r="EN83" s="95"/>
      <c r="EO83" s="95"/>
      <c r="EP83" s="95"/>
      <c r="EQ83" s="95"/>
      <c r="ER83" s="95"/>
      <c r="ES83" s="95"/>
      <c r="ET83" s="95"/>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row>
    <row r="84" spans="1:201" s="49" customFormat="1" ht="30" customHeight="1">
      <c r="A84" s="128" t="s">
        <v>284</v>
      </c>
      <c r="B84" s="129">
        <v>4000</v>
      </c>
      <c r="C84" s="130" t="s">
        <v>541</v>
      </c>
      <c r="D84" s="137" t="s">
        <v>741</v>
      </c>
      <c r="E84" s="76"/>
      <c r="F84" s="76"/>
      <c r="G84" s="76"/>
      <c r="H84" s="76"/>
      <c r="I84" s="76"/>
      <c r="J84" s="76"/>
      <c r="K84" s="76"/>
      <c r="L84" s="76"/>
      <c r="M84" s="94"/>
      <c r="N84" s="76"/>
      <c r="O84" s="76"/>
      <c r="P84" s="205"/>
      <c r="Q84" s="76"/>
      <c r="R84" s="95"/>
      <c r="S84" s="76"/>
      <c r="T84" s="76"/>
      <c r="U84" s="76"/>
      <c r="V84" s="76"/>
      <c r="W84" s="76"/>
      <c r="X84" s="76"/>
      <c r="Y84" s="76"/>
      <c r="Z84" s="76"/>
      <c r="AA84" s="76"/>
      <c r="AB84" s="76"/>
      <c r="AC84" s="76"/>
      <c r="AD84" s="76"/>
      <c r="AE84" s="76"/>
      <c r="AF84" s="76"/>
      <c r="AG84" s="95"/>
      <c r="AH84" s="95"/>
      <c r="AI84" s="95"/>
      <c r="AJ84" s="76"/>
      <c r="AK84" s="76"/>
      <c r="AL84" s="76"/>
      <c r="AM84" s="76"/>
      <c r="AN84" s="76"/>
      <c r="AO84" s="76"/>
      <c r="AP84" s="76"/>
      <c r="AQ84" s="76"/>
      <c r="AX84" s="97"/>
      <c r="AY84" s="97"/>
      <c r="AZ84" s="97"/>
      <c r="BA84" s="97"/>
      <c r="BB84" s="97"/>
      <c r="BE84" s="117"/>
      <c r="BF84" s="117"/>
      <c r="BG84" s="117"/>
      <c r="BH84" s="117"/>
      <c r="CL84" s="76"/>
      <c r="CM84" s="76"/>
      <c r="CN84" s="76"/>
      <c r="CO84" s="95"/>
      <c r="CP84" s="76"/>
      <c r="CQ84" s="96"/>
      <c r="CR84" s="96"/>
      <c r="CS84" s="96"/>
      <c r="CT84" s="96"/>
      <c r="CU84" s="96"/>
      <c r="CV84" s="96"/>
      <c r="CW84" s="96"/>
      <c r="CX84" s="96"/>
      <c r="CY84" s="96"/>
      <c r="CZ84" s="96"/>
      <c r="DA84" s="98"/>
      <c r="DB84" s="76"/>
      <c r="DC84" s="76"/>
      <c r="DD84" s="76"/>
      <c r="DE84" s="76"/>
      <c r="DF84" s="99"/>
      <c r="DG84" s="96"/>
      <c r="DH84" s="96"/>
      <c r="DI84" s="96"/>
      <c r="DJ84" s="96"/>
      <c r="DK84" s="96"/>
      <c r="DL84" s="96"/>
      <c r="DM84" s="96"/>
      <c r="DN84" s="96"/>
      <c r="DO84" s="95"/>
      <c r="DP84" s="95"/>
      <c r="DQ84" s="95"/>
      <c r="DR84" s="95"/>
      <c r="DS84" s="95"/>
      <c r="DT84" s="95"/>
      <c r="DU84" s="95"/>
      <c r="DV84" s="95"/>
      <c r="DW84" s="95"/>
      <c r="DX84" s="95"/>
      <c r="EC84" s="95"/>
      <c r="ED84" s="95"/>
      <c r="EE84" s="95"/>
      <c r="EF84" s="95"/>
      <c r="EG84" s="95"/>
      <c r="EH84" s="95"/>
      <c r="EI84" s="95"/>
      <c r="EJ84" s="95"/>
      <c r="EK84" s="95"/>
      <c r="EL84" s="95"/>
      <c r="EM84" s="95"/>
      <c r="EN84" s="95"/>
      <c r="EO84" s="95"/>
      <c r="EP84" s="95"/>
      <c r="EQ84" s="95"/>
      <c r="ER84" s="95"/>
      <c r="ES84" s="95"/>
      <c r="ET84" s="95"/>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row>
    <row r="85" spans="1:201" s="49" customFormat="1" ht="30" customHeight="1">
      <c r="A85" s="128" t="s">
        <v>285</v>
      </c>
      <c r="B85" s="129">
        <v>3000</v>
      </c>
      <c r="C85" s="130" t="s">
        <v>542</v>
      </c>
      <c r="D85" s="76"/>
      <c r="E85" s="76"/>
      <c r="F85" s="76"/>
      <c r="G85" s="76"/>
      <c r="H85" s="76"/>
      <c r="I85" s="76"/>
      <c r="J85" s="76"/>
      <c r="K85" s="76"/>
      <c r="L85" s="76"/>
      <c r="M85" s="94"/>
      <c r="N85" s="76"/>
      <c r="O85" s="76"/>
      <c r="P85" s="205"/>
      <c r="Q85" s="76"/>
      <c r="R85" s="95"/>
      <c r="S85" s="76"/>
      <c r="T85" s="76"/>
      <c r="U85" s="76"/>
      <c r="V85" s="76"/>
      <c r="W85" s="76"/>
      <c r="X85" s="76"/>
      <c r="Y85" s="76"/>
      <c r="Z85" s="76"/>
      <c r="AA85" s="76"/>
      <c r="AB85" s="76"/>
      <c r="AC85" s="76"/>
      <c r="AD85" s="76"/>
      <c r="AE85" s="76"/>
      <c r="AF85" s="76"/>
      <c r="AG85" s="95"/>
      <c r="AH85" s="95"/>
      <c r="AI85" s="95"/>
      <c r="AJ85" s="76"/>
      <c r="AK85" s="76"/>
      <c r="AL85" s="76"/>
      <c r="AM85" s="76"/>
      <c r="AN85" s="76"/>
      <c r="AO85" s="76"/>
      <c r="AP85" s="76"/>
      <c r="AQ85" s="76"/>
      <c r="AX85" s="97"/>
      <c r="AY85" s="97"/>
      <c r="AZ85" s="97"/>
      <c r="BA85" s="97"/>
      <c r="BB85" s="97"/>
      <c r="BE85" s="117"/>
      <c r="BF85" s="117"/>
      <c r="BG85" s="117"/>
      <c r="BH85" s="117"/>
      <c r="CL85" s="76"/>
      <c r="CM85" s="76"/>
      <c r="CN85" s="76"/>
      <c r="CO85" s="95"/>
      <c r="CP85" s="76"/>
      <c r="CQ85" s="96"/>
      <c r="CR85" s="96"/>
      <c r="CS85" s="96"/>
      <c r="CT85" s="96"/>
      <c r="CU85" s="96"/>
      <c r="CV85" s="96"/>
      <c r="CW85" s="96"/>
      <c r="CX85" s="96"/>
      <c r="CY85" s="96"/>
      <c r="CZ85" s="96"/>
      <c r="DA85" s="98"/>
      <c r="DB85" s="76"/>
      <c r="DC85" s="76"/>
      <c r="DD85" s="76"/>
      <c r="DE85" s="76"/>
      <c r="DF85" s="99"/>
      <c r="DG85" s="96"/>
      <c r="DH85" s="96"/>
      <c r="DI85" s="96"/>
      <c r="DJ85" s="96"/>
      <c r="DK85" s="96"/>
      <c r="DL85" s="96"/>
      <c r="DM85" s="96"/>
      <c r="DN85" s="96"/>
      <c r="DO85" s="95"/>
      <c r="DP85" s="95"/>
      <c r="DQ85" s="95"/>
      <c r="DR85" s="95"/>
      <c r="DS85" s="95"/>
      <c r="DT85" s="95"/>
      <c r="DU85" s="95"/>
      <c r="DV85" s="95"/>
      <c r="DW85" s="95"/>
      <c r="DX85" s="95"/>
      <c r="EC85" s="95"/>
      <c r="ED85" s="95"/>
      <c r="EE85" s="95"/>
      <c r="EF85" s="95"/>
      <c r="EG85" s="95"/>
      <c r="EH85" s="95"/>
      <c r="EI85" s="95"/>
      <c r="EJ85" s="95"/>
      <c r="EK85" s="95"/>
      <c r="EL85" s="95"/>
      <c r="EM85" s="95"/>
      <c r="EN85" s="95"/>
      <c r="EO85" s="95"/>
      <c r="EP85" s="95"/>
      <c r="EQ85" s="95"/>
      <c r="ER85" s="95"/>
      <c r="ES85" s="95"/>
      <c r="ET85" s="95"/>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FV85" s="98"/>
      <c r="FW85" s="98"/>
      <c r="FX85" s="98"/>
      <c r="FY85" s="98"/>
      <c r="FZ85" s="98"/>
      <c r="GA85" s="98"/>
      <c r="GB85" s="98"/>
      <c r="GC85" s="98"/>
      <c r="GD85" s="98"/>
      <c r="GE85" s="98"/>
      <c r="GF85" s="98"/>
      <c r="GG85" s="98"/>
      <c r="GH85" s="98"/>
      <c r="GI85" s="98"/>
      <c r="GJ85" s="98"/>
      <c r="GK85" s="98"/>
      <c r="GL85" s="98"/>
      <c r="GM85" s="98"/>
      <c r="GN85" s="98"/>
      <c r="GO85" s="98"/>
      <c r="GP85" s="98"/>
      <c r="GQ85" s="98"/>
      <c r="GR85" s="98"/>
      <c r="GS85" s="98"/>
    </row>
    <row r="86" spans="1:201" s="49" customFormat="1" ht="30" customHeight="1">
      <c r="A86" s="128" t="s">
        <v>286</v>
      </c>
      <c r="B86" s="129">
        <v>3000</v>
      </c>
      <c r="C86" s="130" t="s">
        <v>543</v>
      </c>
      <c r="D86" s="76"/>
      <c r="E86" s="76"/>
      <c r="F86" s="76"/>
      <c r="G86" s="76"/>
      <c r="H86" s="76"/>
      <c r="I86" s="76"/>
      <c r="J86" s="76"/>
      <c r="K86" s="76"/>
      <c r="L86" s="76"/>
      <c r="M86" s="94"/>
      <c r="N86" s="76"/>
      <c r="O86" s="76"/>
      <c r="P86" s="205"/>
      <c r="Q86" s="76"/>
      <c r="R86" s="95"/>
      <c r="S86" s="76"/>
      <c r="T86" s="76"/>
      <c r="U86" s="76"/>
      <c r="V86" s="76"/>
      <c r="W86" s="76"/>
      <c r="X86" s="76"/>
      <c r="Y86" s="76"/>
      <c r="Z86" s="76"/>
      <c r="AA86" s="76"/>
      <c r="AB86" s="76"/>
      <c r="AC86" s="76"/>
      <c r="AD86" s="76"/>
      <c r="AE86" s="76"/>
      <c r="AF86" s="76"/>
      <c r="AG86" s="95"/>
      <c r="AH86" s="95"/>
      <c r="AI86" s="95"/>
      <c r="AJ86" s="76"/>
      <c r="AK86" s="76"/>
      <c r="AL86" s="76"/>
      <c r="AM86" s="76"/>
      <c r="AN86" s="76"/>
      <c r="AO86" s="76"/>
      <c r="AP86" s="76"/>
      <c r="AQ86" s="76"/>
      <c r="AX86" s="97"/>
      <c r="AY86" s="97"/>
      <c r="AZ86" s="97"/>
      <c r="BA86" s="97"/>
      <c r="BB86" s="97"/>
      <c r="BE86" s="117"/>
      <c r="BF86" s="117"/>
      <c r="BG86" s="117"/>
      <c r="BH86" s="117"/>
      <c r="CL86" s="76"/>
      <c r="CM86" s="76"/>
      <c r="CN86" s="76"/>
      <c r="CO86" s="95"/>
      <c r="CP86" s="76"/>
      <c r="CQ86" s="96"/>
      <c r="CR86" s="96"/>
      <c r="CS86" s="96"/>
      <c r="CT86" s="96"/>
      <c r="CU86" s="96"/>
      <c r="CV86" s="96"/>
      <c r="CW86" s="96"/>
      <c r="CX86" s="96"/>
      <c r="CY86" s="96"/>
      <c r="CZ86" s="96"/>
      <c r="DA86" s="98"/>
      <c r="DB86" s="76"/>
      <c r="DC86" s="76"/>
      <c r="DD86" s="76"/>
      <c r="DE86" s="76"/>
      <c r="DF86" s="99"/>
      <c r="DG86" s="96"/>
      <c r="DH86" s="96"/>
      <c r="DI86" s="96"/>
      <c r="DJ86" s="96"/>
      <c r="DK86" s="96"/>
      <c r="DL86" s="96"/>
      <c r="DM86" s="96"/>
      <c r="DN86" s="96"/>
      <c r="DO86" s="95"/>
      <c r="DP86" s="95"/>
      <c r="DQ86" s="95"/>
      <c r="DR86" s="95"/>
      <c r="DS86" s="95"/>
      <c r="DT86" s="95"/>
      <c r="DU86" s="95"/>
      <c r="DV86" s="95"/>
      <c r="DW86" s="95"/>
      <c r="DX86" s="95"/>
      <c r="EC86" s="95"/>
      <c r="ED86" s="95"/>
      <c r="EE86" s="95"/>
      <c r="EF86" s="95"/>
      <c r="EG86" s="95"/>
      <c r="EH86" s="95"/>
      <c r="EI86" s="95"/>
      <c r="EJ86" s="95"/>
      <c r="EK86" s="95"/>
      <c r="EL86" s="95"/>
      <c r="EM86" s="95"/>
      <c r="EN86" s="95"/>
      <c r="EO86" s="95"/>
      <c r="EP86" s="95"/>
      <c r="EQ86" s="95"/>
      <c r="ER86" s="95"/>
      <c r="ES86" s="95"/>
      <c r="ET86" s="95"/>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FV86" s="98"/>
      <c r="FW86" s="98"/>
      <c r="FX86" s="98"/>
      <c r="FY86" s="98"/>
      <c r="FZ86" s="98"/>
      <c r="GA86" s="98"/>
      <c r="GB86" s="98"/>
      <c r="GC86" s="98"/>
      <c r="GD86" s="98"/>
      <c r="GE86" s="98"/>
      <c r="GF86" s="98"/>
      <c r="GG86" s="98"/>
      <c r="GH86" s="98"/>
      <c r="GI86" s="98"/>
      <c r="GJ86" s="98"/>
      <c r="GK86" s="98"/>
      <c r="GL86" s="98"/>
      <c r="GM86" s="98"/>
      <c r="GN86" s="98"/>
      <c r="GO86" s="98"/>
      <c r="GP86" s="98"/>
      <c r="GQ86" s="98"/>
      <c r="GR86" s="98"/>
      <c r="GS86" s="98"/>
    </row>
    <row r="87" spans="1:201" s="49" customFormat="1" ht="30" customHeight="1">
      <c r="A87" s="128" t="s">
        <v>287</v>
      </c>
      <c r="B87" s="129">
        <v>3000</v>
      </c>
      <c r="C87" s="130" t="s">
        <v>544</v>
      </c>
      <c r="D87" s="76"/>
      <c r="E87" s="76"/>
      <c r="F87" s="76"/>
      <c r="G87" s="76"/>
      <c r="H87" s="76"/>
      <c r="I87" s="76"/>
      <c r="J87" s="76"/>
      <c r="K87" s="76"/>
      <c r="L87" s="76"/>
      <c r="M87" s="94"/>
      <c r="N87" s="76"/>
      <c r="O87" s="76"/>
      <c r="P87" s="205"/>
      <c r="Q87" s="76"/>
      <c r="R87" s="95"/>
      <c r="S87" s="76"/>
      <c r="T87" s="76"/>
      <c r="U87" s="76"/>
      <c r="V87" s="76"/>
      <c r="W87" s="76"/>
      <c r="X87" s="76"/>
      <c r="Y87" s="76"/>
      <c r="Z87" s="76"/>
      <c r="AA87" s="76"/>
      <c r="AB87" s="76"/>
      <c r="AC87" s="76"/>
      <c r="AD87" s="76"/>
      <c r="AE87" s="76"/>
      <c r="AF87" s="76"/>
      <c r="AG87" s="95"/>
      <c r="AH87" s="95"/>
      <c r="AI87" s="95"/>
      <c r="AJ87" s="76"/>
      <c r="AK87" s="76"/>
      <c r="AL87" s="76"/>
      <c r="AM87" s="76"/>
      <c r="AN87" s="76"/>
      <c r="AO87" s="76"/>
      <c r="AP87" s="76"/>
      <c r="AQ87" s="76"/>
      <c r="AX87" s="97"/>
      <c r="AY87" s="97"/>
      <c r="AZ87" s="97"/>
      <c r="BA87" s="97"/>
      <c r="BB87" s="97"/>
      <c r="BE87" s="117"/>
      <c r="BF87" s="117"/>
      <c r="BG87" s="117"/>
      <c r="BH87" s="117"/>
      <c r="CL87" s="76"/>
      <c r="CM87" s="76"/>
      <c r="CN87" s="76"/>
      <c r="CO87" s="95"/>
      <c r="CP87" s="76"/>
      <c r="CQ87" s="96"/>
      <c r="CR87" s="96"/>
      <c r="CS87" s="96"/>
      <c r="CT87" s="96"/>
      <c r="CU87" s="96"/>
      <c r="CV87" s="96"/>
      <c r="CW87" s="96"/>
      <c r="CX87" s="96"/>
      <c r="CY87" s="96"/>
      <c r="CZ87" s="96"/>
      <c r="DA87" s="98"/>
      <c r="DB87" s="76"/>
      <c r="DC87" s="76"/>
      <c r="DD87" s="76"/>
      <c r="DE87" s="76"/>
      <c r="DF87" s="99"/>
      <c r="DG87" s="96"/>
      <c r="DH87" s="96"/>
      <c r="DI87" s="96"/>
      <c r="DJ87" s="96"/>
      <c r="DK87" s="96"/>
      <c r="DL87" s="96"/>
      <c r="DM87" s="96"/>
      <c r="DN87" s="96"/>
      <c r="DO87" s="95"/>
      <c r="DP87" s="95"/>
      <c r="DQ87" s="95"/>
      <c r="DR87" s="95"/>
      <c r="DS87" s="95"/>
      <c r="DT87" s="95"/>
      <c r="DU87" s="95"/>
      <c r="DV87" s="95"/>
      <c r="DW87" s="95"/>
      <c r="DX87" s="95"/>
      <c r="EC87" s="95"/>
      <c r="ED87" s="95"/>
      <c r="EE87" s="95"/>
      <c r="EF87" s="95"/>
      <c r="EG87" s="95"/>
      <c r="EH87" s="95"/>
      <c r="EI87" s="95"/>
      <c r="EJ87" s="95"/>
      <c r="EK87" s="95"/>
      <c r="EL87" s="95"/>
      <c r="EM87" s="95"/>
      <c r="EN87" s="95"/>
      <c r="EO87" s="95"/>
      <c r="EP87" s="95"/>
      <c r="EQ87" s="95"/>
      <c r="ER87" s="95"/>
      <c r="ES87" s="95"/>
      <c r="ET87" s="95"/>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row>
    <row r="88" spans="1:201" s="49" customFormat="1" ht="30" customHeight="1">
      <c r="A88" s="128" t="s">
        <v>288</v>
      </c>
      <c r="B88" s="129">
        <v>2000</v>
      </c>
      <c r="C88" s="100" t="s">
        <v>545</v>
      </c>
      <c r="D88" s="76"/>
      <c r="E88" s="76"/>
      <c r="F88" s="76"/>
      <c r="G88" s="76"/>
      <c r="H88" s="76"/>
      <c r="I88" s="76"/>
      <c r="J88" s="76"/>
      <c r="K88" s="76"/>
      <c r="L88" s="76"/>
      <c r="M88" s="94"/>
      <c r="N88" s="76"/>
      <c r="O88" s="76"/>
      <c r="P88" s="204"/>
      <c r="Q88" s="76"/>
      <c r="R88" s="95"/>
      <c r="S88" s="76"/>
      <c r="T88" s="76"/>
      <c r="U88" s="76"/>
      <c r="V88" s="76"/>
      <c r="W88" s="76"/>
      <c r="X88" s="76"/>
      <c r="Y88" s="76"/>
      <c r="Z88" s="76"/>
      <c r="AA88" s="76"/>
      <c r="AB88" s="76"/>
      <c r="AC88" s="76"/>
      <c r="AD88" s="76"/>
      <c r="AE88" s="76"/>
      <c r="AF88" s="76"/>
      <c r="AG88" s="95"/>
      <c r="AH88" s="95"/>
      <c r="AI88" s="95"/>
      <c r="AJ88" s="76"/>
      <c r="AK88" s="76"/>
      <c r="AL88" s="76"/>
      <c r="AM88" s="76"/>
      <c r="AN88" s="76"/>
      <c r="AO88" s="76"/>
      <c r="AP88" s="76"/>
      <c r="AQ88" s="76"/>
      <c r="AX88" s="97"/>
      <c r="AY88" s="97"/>
      <c r="AZ88" s="97"/>
      <c r="BA88" s="97"/>
      <c r="BB88" s="97"/>
      <c r="BE88" s="117"/>
      <c r="BF88" s="117"/>
      <c r="BG88" s="117"/>
      <c r="BH88" s="117"/>
      <c r="CL88" s="76"/>
      <c r="CM88" s="76"/>
      <c r="CN88" s="76"/>
      <c r="CO88" s="95"/>
      <c r="CP88" s="76"/>
      <c r="CQ88" s="96"/>
      <c r="CR88" s="96"/>
      <c r="CS88" s="96"/>
      <c r="CT88" s="96"/>
      <c r="CU88" s="96"/>
      <c r="CV88" s="96"/>
      <c r="CW88" s="96"/>
      <c r="CX88" s="96"/>
      <c r="CY88" s="96"/>
      <c r="CZ88" s="96"/>
      <c r="DA88" s="98"/>
      <c r="DB88" s="76"/>
      <c r="DC88" s="76"/>
      <c r="DD88" s="76"/>
      <c r="DE88" s="76"/>
      <c r="DF88" s="99"/>
      <c r="DG88" s="96"/>
      <c r="DH88" s="96"/>
      <c r="DI88" s="96"/>
      <c r="DJ88" s="96"/>
      <c r="DK88" s="96"/>
      <c r="DL88" s="96"/>
      <c r="DM88" s="96"/>
      <c r="DN88" s="96"/>
      <c r="DO88" s="95"/>
      <c r="DP88" s="95"/>
      <c r="DQ88" s="95"/>
      <c r="DR88" s="95"/>
      <c r="DS88" s="95"/>
      <c r="DT88" s="95"/>
      <c r="DU88" s="95"/>
      <c r="DV88" s="95"/>
      <c r="DW88" s="95"/>
      <c r="DX88" s="95"/>
      <c r="EC88" s="95"/>
      <c r="ED88" s="95"/>
      <c r="EE88" s="95"/>
      <c r="EF88" s="95"/>
      <c r="EG88" s="95"/>
      <c r="EH88" s="95"/>
      <c r="EI88" s="95"/>
      <c r="EJ88" s="95"/>
      <c r="EK88" s="95"/>
      <c r="EL88" s="95"/>
      <c r="EM88" s="95"/>
      <c r="EN88" s="95"/>
      <c r="EO88" s="95"/>
      <c r="EP88" s="95"/>
      <c r="EQ88" s="95"/>
      <c r="ER88" s="95"/>
      <c r="ES88" s="95"/>
      <c r="ET88" s="95"/>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row>
    <row r="89" spans="1:201" s="49" customFormat="1" ht="30" customHeight="1">
      <c r="A89" s="128" t="s">
        <v>289</v>
      </c>
      <c r="B89" s="129">
        <v>2000</v>
      </c>
      <c r="C89" s="100" t="s">
        <v>546</v>
      </c>
      <c r="D89" s="76"/>
      <c r="E89" s="76"/>
      <c r="F89" s="76"/>
      <c r="G89" s="76"/>
      <c r="H89" s="76"/>
      <c r="I89" s="76"/>
      <c r="J89" s="76"/>
      <c r="K89" s="76"/>
      <c r="L89" s="76"/>
      <c r="M89" s="94"/>
      <c r="N89" s="76"/>
      <c r="O89" s="76"/>
      <c r="P89" s="204"/>
      <c r="Q89" s="76"/>
      <c r="R89" s="95"/>
      <c r="S89" s="76"/>
      <c r="T89" s="76"/>
      <c r="U89" s="76"/>
      <c r="V89" s="76"/>
      <c r="W89" s="76"/>
      <c r="X89" s="76"/>
      <c r="Y89" s="76"/>
      <c r="Z89" s="76"/>
      <c r="AA89" s="76"/>
      <c r="AB89" s="76"/>
      <c r="AC89" s="76"/>
      <c r="AD89" s="76"/>
      <c r="AE89" s="76"/>
      <c r="AF89" s="76"/>
      <c r="AG89" s="95"/>
      <c r="AH89" s="95"/>
      <c r="AI89" s="95"/>
      <c r="AJ89" s="76"/>
      <c r="AK89" s="76"/>
      <c r="AL89" s="76"/>
      <c r="AM89" s="76"/>
      <c r="AN89" s="76"/>
      <c r="AO89" s="76"/>
      <c r="AP89" s="76"/>
      <c r="AQ89" s="76"/>
      <c r="AX89" s="97"/>
      <c r="AY89" s="97"/>
      <c r="AZ89" s="97"/>
      <c r="BA89" s="97"/>
      <c r="BB89" s="97"/>
      <c r="BE89" s="117"/>
      <c r="BF89" s="117"/>
      <c r="BG89" s="117"/>
      <c r="BH89" s="117"/>
      <c r="CL89" s="76"/>
      <c r="CM89" s="76"/>
      <c r="CN89" s="76"/>
      <c r="CO89" s="95"/>
      <c r="CP89" s="76"/>
      <c r="CQ89" s="96"/>
      <c r="CR89" s="96"/>
      <c r="CS89" s="96"/>
      <c r="CT89" s="96"/>
      <c r="CU89" s="96"/>
      <c r="CV89" s="96"/>
      <c r="CW89" s="96"/>
      <c r="CX89" s="96"/>
      <c r="CY89" s="96"/>
      <c r="CZ89" s="96"/>
      <c r="DA89" s="98"/>
      <c r="DB89" s="76"/>
      <c r="DC89" s="76"/>
      <c r="DD89" s="76"/>
      <c r="DE89" s="76"/>
      <c r="DF89" s="99"/>
      <c r="DG89" s="96"/>
      <c r="DH89" s="96"/>
      <c r="DI89" s="96"/>
      <c r="DJ89" s="96"/>
      <c r="DK89" s="96"/>
      <c r="DL89" s="96"/>
      <c r="DM89" s="96"/>
      <c r="DN89" s="96"/>
      <c r="DO89" s="95"/>
      <c r="DP89" s="95"/>
      <c r="DQ89" s="95"/>
      <c r="DR89" s="95"/>
      <c r="DS89" s="95"/>
      <c r="DT89" s="95"/>
      <c r="DU89" s="95"/>
      <c r="DV89" s="95"/>
      <c r="DW89" s="95"/>
      <c r="DX89" s="95"/>
      <c r="EC89" s="95"/>
      <c r="ED89" s="95"/>
      <c r="EE89" s="95"/>
      <c r="EF89" s="95"/>
      <c r="EG89" s="95"/>
      <c r="EH89" s="95"/>
      <c r="EI89" s="95"/>
      <c r="EJ89" s="95"/>
      <c r="EK89" s="95"/>
      <c r="EL89" s="95"/>
      <c r="EM89" s="95"/>
      <c r="EN89" s="95"/>
      <c r="EO89" s="95"/>
      <c r="EP89" s="95"/>
      <c r="EQ89" s="95"/>
      <c r="ER89" s="95"/>
      <c r="ES89" s="95"/>
      <c r="ET89" s="95"/>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FV89" s="98"/>
      <c r="FW89" s="98"/>
      <c r="FX89" s="98"/>
      <c r="FY89" s="98"/>
      <c r="FZ89" s="98"/>
      <c r="GA89" s="98"/>
      <c r="GB89" s="98"/>
      <c r="GC89" s="98"/>
      <c r="GD89" s="98"/>
      <c r="GE89" s="98"/>
      <c r="GF89" s="98"/>
      <c r="GG89" s="98"/>
      <c r="GH89" s="98"/>
      <c r="GI89" s="98"/>
      <c r="GJ89" s="98"/>
      <c r="GK89" s="98"/>
      <c r="GL89" s="98"/>
      <c r="GM89" s="98"/>
      <c r="GN89" s="98"/>
      <c r="GO89" s="98"/>
      <c r="GP89" s="98"/>
      <c r="GQ89" s="98"/>
      <c r="GR89" s="98"/>
      <c r="GS89" s="98"/>
    </row>
    <row r="90" spans="1:201" s="49" customFormat="1" ht="30" customHeight="1">
      <c r="A90" s="128" t="s">
        <v>290</v>
      </c>
      <c r="B90" s="129">
        <v>2000</v>
      </c>
      <c r="C90" s="100" t="s">
        <v>547</v>
      </c>
      <c r="D90" s="76"/>
      <c r="E90" s="76"/>
      <c r="F90" s="76"/>
      <c r="G90" s="76"/>
      <c r="H90" s="76"/>
      <c r="I90" s="76"/>
      <c r="J90" s="76"/>
      <c r="K90" s="76"/>
      <c r="L90" s="76"/>
      <c r="M90" s="94"/>
      <c r="N90" s="76"/>
      <c r="O90" s="76"/>
      <c r="P90" s="204"/>
      <c r="Q90" s="76"/>
      <c r="R90" s="95"/>
      <c r="S90" s="76"/>
      <c r="T90" s="76"/>
      <c r="U90" s="76"/>
      <c r="V90" s="76"/>
      <c r="W90" s="76"/>
      <c r="X90" s="76"/>
      <c r="Y90" s="76"/>
      <c r="Z90" s="76"/>
      <c r="AA90" s="76"/>
      <c r="AB90" s="76"/>
      <c r="AC90" s="76"/>
      <c r="AD90" s="76"/>
      <c r="AE90" s="76"/>
      <c r="AF90" s="76"/>
      <c r="AG90" s="95"/>
      <c r="AH90" s="95"/>
      <c r="AI90" s="95"/>
      <c r="AJ90" s="76"/>
      <c r="AK90" s="76"/>
      <c r="AL90" s="76"/>
      <c r="AM90" s="76"/>
      <c r="AN90" s="76"/>
      <c r="AO90" s="76"/>
      <c r="AP90" s="76"/>
      <c r="AQ90" s="76"/>
      <c r="AX90" s="97"/>
      <c r="AY90" s="97"/>
      <c r="AZ90" s="97"/>
      <c r="BA90" s="97"/>
      <c r="BB90" s="97"/>
      <c r="BE90" s="117"/>
      <c r="BF90" s="117"/>
      <c r="BG90" s="117"/>
      <c r="BH90" s="117"/>
      <c r="CL90" s="76"/>
      <c r="CM90" s="76"/>
      <c r="CN90" s="76"/>
      <c r="CO90" s="95"/>
      <c r="CP90" s="76"/>
      <c r="CQ90" s="96"/>
      <c r="CR90" s="96"/>
      <c r="CS90" s="96"/>
      <c r="CT90" s="96"/>
      <c r="CU90" s="96"/>
      <c r="CV90" s="96"/>
      <c r="CW90" s="96"/>
      <c r="CX90" s="96"/>
      <c r="CY90" s="96"/>
      <c r="CZ90" s="96"/>
      <c r="DA90" s="98"/>
      <c r="DB90" s="76"/>
      <c r="DC90" s="76"/>
      <c r="DD90" s="76"/>
      <c r="DE90" s="76"/>
      <c r="DF90" s="99"/>
      <c r="DG90" s="96"/>
      <c r="DH90" s="96"/>
      <c r="DI90" s="96"/>
      <c r="DJ90" s="96"/>
      <c r="DK90" s="96"/>
      <c r="DL90" s="96"/>
      <c r="DM90" s="96"/>
      <c r="DN90" s="96"/>
      <c r="DO90" s="95"/>
      <c r="DP90" s="95"/>
      <c r="DQ90" s="95"/>
      <c r="DR90" s="95"/>
      <c r="DS90" s="95"/>
      <c r="DT90" s="95"/>
      <c r="DU90" s="95"/>
      <c r="DV90" s="95"/>
      <c r="DW90" s="95"/>
      <c r="DX90" s="95"/>
      <c r="EC90" s="95"/>
      <c r="ED90" s="95"/>
      <c r="EE90" s="95"/>
      <c r="EF90" s="95"/>
      <c r="EG90" s="95"/>
      <c r="EH90" s="95"/>
      <c r="EI90" s="95"/>
      <c r="EJ90" s="95"/>
      <c r="EK90" s="95"/>
      <c r="EL90" s="95"/>
      <c r="EM90" s="95"/>
      <c r="EN90" s="95"/>
      <c r="EO90" s="95"/>
      <c r="EP90" s="95"/>
      <c r="EQ90" s="95"/>
      <c r="ER90" s="95"/>
      <c r="ES90" s="95"/>
      <c r="ET90" s="95"/>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FV90" s="98"/>
      <c r="FW90" s="98"/>
      <c r="FX90" s="98"/>
      <c r="FY90" s="98"/>
      <c r="FZ90" s="98"/>
      <c r="GA90" s="98"/>
      <c r="GB90" s="98"/>
      <c r="GC90" s="98"/>
      <c r="GD90" s="98"/>
      <c r="GE90" s="98"/>
      <c r="GF90" s="98"/>
      <c r="GG90" s="98"/>
      <c r="GH90" s="98"/>
      <c r="GI90" s="98"/>
      <c r="GJ90" s="98"/>
      <c r="GK90" s="98"/>
      <c r="GL90" s="98"/>
      <c r="GM90" s="98"/>
      <c r="GN90" s="98"/>
      <c r="GO90" s="98"/>
      <c r="GP90" s="98"/>
      <c r="GQ90" s="98"/>
      <c r="GR90" s="98"/>
      <c r="GS90" s="98"/>
    </row>
    <row r="91" spans="1:201" s="49" customFormat="1" ht="30" customHeight="1">
      <c r="A91" s="128" t="s">
        <v>291</v>
      </c>
      <c r="B91" s="129">
        <v>3000</v>
      </c>
      <c r="C91" s="100" t="s">
        <v>548</v>
      </c>
      <c r="D91" s="76"/>
      <c r="E91" s="76"/>
      <c r="F91" s="76"/>
      <c r="G91" s="76"/>
      <c r="H91" s="76"/>
      <c r="I91" s="76"/>
      <c r="J91" s="76"/>
      <c r="K91" s="76"/>
      <c r="L91" s="76"/>
      <c r="M91" s="94"/>
      <c r="N91" s="76"/>
      <c r="O91" s="76"/>
      <c r="P91" s="204"/>
      <c r="Q91" s="76"/>
      <c r="R91" s="95"/>
      <c r="S91" s="76"/>
      <c r="T91" s="76"/>
      <c r="U91" s="76"/>
      <c r="V91" s="76"/>
      <c r="W91" s="76"/>
      <c r="X91" s="76"/>
      <c r="Y91" s="76"/>
      <c r="Z91" s="76"/>
      <c r="AA91" s="76"/>
      <c r="AB91" s="76"/>
      <c r="AC91" s="76"/>
      <c r="AD91" s="76"/>
      <c r="AE91" s="76"/>
      <c r="AF91" s="76"/>
      <c r="AG91" s="95"/>
      <c r="AH91" s="95"/>
      <c r="AI91" s="95"/>
      <c r="AJ91" s="76"/>
      <c r="AK91" s="76"/>
      <c r="AL91" s="76"/>
      <c r="AM91" s="76"/>
      <c r="AN91" s="76"/>
      <c r="AO91" s="76"/>
      <c r="AP91" s="76"/>
      <c r="AQ91" s="76"/>
      <c r="AX91" s="97"/>
      <c r="AY91" s="97"/>
      <c r="AZ91" s="97"/>
      <c r="BA91" s="97"/>
      <c r="BB91" s="97"/>
      <c r="BE91" s="117"/>
      <c r="BF91" s="117"/>
      <c r="BG91" s="117"/>
      <c r="BH91" s="117"/>
      <c r="CL91" s="76"/>
      <c r="CM91" s="76"/>
      <c r="CN91" s="76"/>
      <c r="CO91" s="95"/>
      <c r="CP91" s="76"/>
      <c r="CQ91" s="96"/>
      <c r="CR91" s="96"/>
      <c r="CS91" s="96"/>
      <c r="CT91" s="96"/>
      <c r="CU91" s="96"/>
      <c r="CV91" s="96"/>
      <c r="CW91" s="96"/>
      <c r="CX91" s="96"/>
      <c r="CY91" s="96"/>
      <c r="CZ91" s="96"/>
      <c r="DA91" s="98"/>
      <c r="DB91" s="76"/>
      <c r="DC91" s="76"/>
      <c r="DD91" s="76"/>
      <c r="DE91" s="76"/>
      <c r="DF91" s="99"/>
      <c r="DG91" s="96"/>
      <c r="DH91" s="96"/>
      <c r="DI91" s="96"/>
      <c r="DJ91" s="96"/>
      <c r="DK91" s="96"/>
      <c r="DL91" s="96"/>
      <c r="DM91" s="96"/>
      <c r="DN91" s="96"/>
      <c r="DO91" s="95"/>
      <c r="DP91" s="95"/>
      <c r="DQ91" s="95"/>
      <c r="DR91" s="95"/>
      <c r="DS91" s="95"/>
      <c r="DT91" s="95"/>
      <c r="DU91" s="95"/>
      <c r="DV91" s="95"/>
      <c r="DW91" s="95"/>
      <c r="DX91" s="95"/>
      <c r="EC91" s="95"/>
      <c r="ED91" s="95"/>
      <c r="EE91" s="95"/>
      <c r="EF91" s="95"/>
      <c r="EG91" s="95"/>
      <c r="EH91" s="95"/>
      <c r="EI91" s="95"/>
      <c r="EJ91" s="95"/>
      <c r="EK91" s="95"/>
      <c r="EL91" s="95"/>
      <c r="EM91" s="95"/>
      <c r="EN91" s="95"/>
      <c r="EO91" s="95"/>
      <c r="EP91" s="95"/>
      <c r="EQ91" s="95"/>
      <c r="ER91" s="95"/>
      <c r="ES91" s="95"/>
      <c r="ET91" s="95"/>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FV91" s="98"/>
      <c r="FW91" s="98"/>
      <c r="FX91" s="98"/>
      <c r="FY91" s="98"/>
      <c r="FZ91" s="98"/>
      <c r="GA91" s="98"/>
      <c r="GB91" s="98"/>
      <c r="GC91" s="98"/>
      <c r="GD91" s="98"/>
      <c r="GE91" s="98"/>
      <c r="GF91" s="98"/>
      <c r="GG91" s="98"/>
      <c r="GH91" s="98"/>
      <c r="GI91" s="98"/>
      <c r="GJ91" s="98"/>
      <c r="GK91" s="98"/>
      <c r="GL91" s="98"/>
      <c r="GM91" s="98"/>
      <c r="GN91" s="98"/>
      <c r="GO91" s="98"/>
      <c r="GP91" s="98"/>
      <c r="GQ91" s="98"/>
      <c r="GR91" s="98"/>
      <c r="GS91" s="98"/>
    </row>
    <row r="92" spans="1:201" s="49" customFormat="1" ht="30" customHeight="1">
      <c r="A92" s="128" t="s">
        <v>292</v>
      </c>
      <c r="B92" s="129">
        <v>3000</v>
      </c>
      <c r="C92" s="100" t="s">
        <v>549</v>
      </c>
      <c r="D92" s="76"/>
      <c r="E92" s="76"/>
      <c r="F92" s="76"/>
      <c r="G92" s="76"/>
      <c r="H92" s="76"/>
      <c r="I92" s="76"/>
      <c r="J92" s="76"/>
      <c r="K92" s="76"/>
      <c r="L92" s="76"/>
      <c r="M92" s="94"/>
      <c r="N92" s="76"/>
      <c r="O92" s="76"/>
      <c r="P92" s="204"/>
      <c r="Q92" s="76"/>
      <c r="R92" s="95"/>
      <c r="S92" s="76"/>
      <c r="T92" s="76"/>
      <c r="U92" s="76"/>
      <c r="V92" s="76"/>
      <c r="W92" s="76"/>
      <c r="X92" s="76"/>
      <c r="Y92" s="76"/>
      <c r="Z92" s="76"/>
      <c r="AA92" s="76"/>
      <c r="AB92" s="76"/>
      <c r="AC92" s="76"/>
      <c r="AD92" s="76"/>
      <c r="AE92" s="76"/>
      <c r="AF92" s="76"/>
      <c r="AG92" s="95"/>
      <c r="AH92" s="95"/>
      <c r="AI92" s="95"/>
      <c r="AJ92" s="76"/>
      <c r="AK92" s="76"/>
      <c r="AL92" s="76"/>
      <c r="AM92" s="76"/>
      <c r="AN92" s="76"/>
      <c r="AO92" s="76"/>
      <c r="AP92" s="76"/>
      <c r="AQ92" s="76"/>
      <c r="AX92" s="97"/>
      <c r="AY92" s="97"/>
      <c r="AZ92" s="97"/>
      <c r="BA92" s="97"/>
      <c r="BB92" s="97"/>
      <c r="BE92" s="117"/>
      <c r="BF92" s="117"/>
      <c r="BG92" s="117"/>
      <c r="BH92" s="117"/>
      <c r="CL92" s="76"/>
      <c r="CM92" s="76"/>
      <c r="CN92" s="76"/>
      <c r="CO92" s="95"/>
      <c r="CP92" s="76"/>
      <c r="CQ92" s="96"/>
      <c r="CR92" s="96"/>
      <c r="CS92" s="96"/>
      <c r="CT92" s="96"/>
      <c r="CU92" s="96"/>
      <c r="CV92" s="96"/>
      <c r="CW92" s="96"/>
      <c r="CX92" s="96"/>
      <c r="CY92" s="96"/>
      <c r="CZ92" s="96"/>
      <c r="DA92" s="98"/>
      <c r="DB92" s="76"/>
      <c r="DC92" s="76"/>
      <c r="DD92" s="76"/>
      <c r="DE92" s="76"/>
      <c r="DF92" s="99"/>
      <c r="DG92" s="96"/>
      <c r="DH92" s="96"/>
      <c r="DI92" s="96"/>
      <c r="DJ92" s="96"/>
      <c r="DK92" s="96"/>
      <c r="DL92" s="96"/>
      <c r="DM92" s="96"/>
      <c r="DN92" s="96"/>
      <c r="DO92" s="95"/>
      <c r="DP92" s="95"/>
      <c r="DQ92" s="95"/>
      <c r="DR92" s="95"/>
      <c r="DS92" s="95"/>
      <c r="DT92" s="95"/>
      <c r="DU92" s="95"/>
      <c r="DV92" s="95"/>
      <c r="DW92" s="95"/>
      <c r="DX92" s="95"/>
      <c r="EC92" s="95"/>
      <c r="ED92" s="95"/>
      <c r="EE92" s="95"/>
      <c r="EF92" s="95"/>
      <c r="EG92" s="95"/>
      <c r="EH92" s="95"/>
      <c r="EI92" s="95"/>
      <c r="EJ92" s="95"/>
      <c r="EK92" s="95"/>
      <c r="EL92" s="95"/>
      <c r="EM92" s="95"/>
      <c r="EN92" s="95"/>
      <c r="EO92" s="95"/>
      <c r="EP92" s="95"/>
      <c r="EQ92" s="95"/>
      <c r="ER92" s="95"/>
      <c r="ES92" s="95"/>
      <c r="ET92" s="95"/>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FV92" s="98"/>
      <c r="FW92" s="98"/>
      <c r="FX92" s="98"/>
      <c r="FY92" s="98"/>
      <c r="FZ92" s="98"/>
      <c r="GA92" s="98"/>
      <c r="GB92" s="98"/>
      <c r="GC92" s="98"/>
      <c r="GD92" s="98"/>
      <c r="GE92" s="98"/>
      <c r="GF92" s="98"/>
      <c r="GG92" s="98"/>
      <c r="GH92" s="98"/>
      <c r="GI92" s="98"/>
      <c r="GJ92" s="98"/>
      <c r="GK92" s="98"/>
      <c r="GL92" s="98"/>
      <c r="GM92" s="98"/>
      <c r="GN92" s="98"/>
      <c r="GO92" s="98"/>
      <c r="GP92" s="98"/>
      <c r="GQ92" s="98"/>
      <c r="GR92" s="98"/>
      <c r="GS92" s="98"/>
    </row>
    <row r="93" spans="1:201" s="49" customFormat="1" ht="30" customHeight="1">
      <c r="A93" s="128" t="s">
        <v>293</v>
      </c>
      <c r="B93" s="129">
        <v>3000</v>
      </c>
      <c r="C93" s="131" t="s">
        <v>550</v>
      </c>
      <c r="D93" s="76"/>
      <c r="E93" s="76"/>
      <c r="F93" s="76"/>
      <c r="G93" s="76"/>
      <c r="H93" s="76"/>
      <c r="I93" s="76"/>
      <c r="J93" s="76"/>
      <c r="K93" s="76"/>
      <c r="L93" s="76"/>
      <c r="M93" s="94"/>
      <c r="N93" s="76"/>
      <c r="O93" s="76"/>
      <c r="P93" s="206"/>
      <c r="Q93" s="76"/>
      <c r="R93" s="95"/>
      <c r="S93" s="76"/>
      <c r="T93" s="76"/>
      <c r="U93" s="76"/>
      <c r="V93" s="76"/>
      <c r="W93" s="76"/>
      <c r="X93" s="76"/>
      <c r="Y93" s="76"/>
      <c r="Z93" s="76"/>
      <c r="AA93" s="76"/>
      <c r="AB93" s="76"/>
      <c r="AC93" s="76"/>
      <c r="AD93" s="76"/>
      <c r="AE93" s="76"/>
      <c r="AF93" s="76"/>
      <c r="AG93" s="95"/>
      <c r="AH93" s="95"/>
      <c r="AI93" s="95"/>
      <c r="AJ93" s="76"/>
      <c r="AK93" s="76"/>
      <c r="AL93" s="76"/>
      <c r="AM93" s="76"/>
      <c r="AN93" s="76"/>
      <c r="AO93" s="76"/>
      <c r="AP93" s="76"/>
      <c r="AQ93" s="76"/>
      <c r="AX93" s="97"/>
      <c r="AY93" s="97"/>
      <c r="AZ93" s="97"/>
      <c r="BA93" s="97"/>
      <c r="BB93" s="97"/>
      <c r="BE93" s="117"/>
      <c r="BF93" s="117"/>
      <c r="BG93" s="117"/>
      <c r="BH93" s="117"/>
      <c r="CL93" s="76"/>
      <c r="CM93" s="76"/>
      <c r="CN93" s="76"/>
      <c r="CO93" s="95"/>
      <c r="CP93" s="76"/>
      <c r="CQ93" s="96"/>
      <c r="CR93" s="96"/>
      <c r="CS93" s="96"/>
      <c r="CT93" s="96"/>
      <c r="CU93" s="96"/>
      <c r="CV93" s="96"/>
      <c r="CW93" s="96"/>
      <c r="CX93" s="96"/>
      <c r="CY93" s="96"/>
      <c r="CZ93" s="96"/>
      <c r="DA93" s="98"/>
      <c r="DB93" s="76"/>
      <c r="DC93" s="76"/>
      <c r="DD93" s="76"/>
      <c r="DE93" s="76"/>
      <c r="DF93" s="99"/>
      <c r="DG93" s="96"/>
      <c r="DH93" s="96"/>
      <c r="DI93" s="96"/>
      <c r="DJ93" s="96"/>
      <c r="DK93" s="96"/>
      <c r="DL93" s="96"/>
      <c r="DM93" s="96"/>
      <c r="DN93" s="96"/>
      <c r="DO93" s="95"/>
      <c r="DP93" s="95"/>
      <c r="DQ93" s="95"/>
      <c r="DR93" s="95"/>
      <c r="DS93" s="95"/>
      <c r="DT93" s="95"/>
      <c r="DU93" s="95"/>
      <c r="DV93" s="95"/>
      <c r="DW93" s="95"/>
      <c r="DX93" s="95"/>
      <c r="EC93" s="95"/>
      <c r="ED93" s="95"/>
      <c r="EE93" s="95"/>
      <c r="EF93" s="95"/>
      <c r="EG93" s="95"/>
      <c r="EH93" s="95"/>
      <c r="EI93" s="95"/>
      <c r="EJ93" s="95"/>
      <c r="EK93" s="95"/>
      <c r="EL93" s="95"/>
      <c r="EM93" s="95"/>
      <c r="EN93" s="95"/>
      <c r="EO93" s="95"/>
      <c r="EP93" s="95"/>
      <c r="EQ93" s="95"/>
      <c r="ER93" s="95"/>
      <c r="ES93" s="95"/>
      <c r="ET93" s="95"/>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FV93" s="98"/>
      <c r="FW93" s="98"/>
      <c r="FX93" s="98"/>
      <c r="FY93" s="98"/>
      <c r="FZ93" s="98"/>
      <c r="GA93" s="98"/>
      <c r="GB93" s="98"/>
      <c r="GC93" s="98"/>
      <c r="GD93" s="98"/>
      <c r="GE93" s="98"/>
      <c r="GF93" s="98"/>
      <c r="GG93" s="98"/>
      <c r="GH93" s="98"/>
      <c r="GI93" s="98"/>
      <c r="GJ93" s="98"/>
      <c r="GK93" s="98"/>
      <c r="GL93" s="98"/>
      <c r="GM93" s="98"/>
      <c r="GN93" s="98"/>
      <c r="GO93" s="98"/>
      <c r="GP93" s="98"/>
      <c r="GQ93" s="98"/>
      <c r="GR93" s="98"/>
      <c r="GS93" s="98"/>
    </row>
    <row r="94" spans="1:201" s="49" customFormat="1" ht="30" customHeight="1">
      <c r="A94" s="128" t="s">
        <v>294</v>
      </c>
      <c r="B94" s="129">
        <v>1500</v>
      </c>
      <c r="C94" s="100" t="s">
        <v>551</v>
      </c>
      <c r="D94" s="76"/>
      <c r="E94" s="76"/>
      <c r="F94" s="76"/>
      <c r="G94" s="76"/>
      <c r="H94" s="76"/>
      <c r="I94" s="76"/>
      <c r="J94" s="76"/>
      <c r="K94" s="76"/>
      <c r="L94" s="76"/>
      <c r="M94" s="94"/>
      <c r="N94" s="76"/>
      <c r="O94" s="76"/>
      <c r="P94" s="204"/>
      <c r="Q94" s="76"/>
      <c r="R94" s="95"/>
      <c r="S94" s="76"/>
      <c r="T94" s="76"/>
      <c r="U94" s="76"/>
      <c r="V94" s="76"/>
      <c r="W94" s="76"/>
      <c r="X94" s="76"/>
      <c r="Y94" s="76"/>
      <c r="Z94" s="76"/>
      <c r="AA94" s="76"/>
      <c r="AB94" s="76"/>
      <c r="AC94" s="76"/>
      <c r="AD94" s="76"/>
      <c r="AE94" s="76"/>
      <c r="AF94" s="76"/>
      <c r="AG94" s="95"/>
      <c r="AH94" s="95"/>
      <c r="AI94" s="95"/>
      <c r="AJ94" s="76"/>
      <c r="AK94" s="76"/>
      <c r="AL94" s="76"/>
      <c r="AM94" s="76"/>
      <c r="AN94" s="76"/>
      <c r="AO94" s="76"/>
      <c r="AP94" s="76"/>
      <c r="AQ94" s="76"/>
      <c r="AX94" s="97"/>
      <c r="AY94" s="97"/>
      <c r="AZ94" s="97"/>
      <c r="BA94" s="97"/>
      <c r="BB94" s="97"/>
      <c r="BE94" s="117"/>
      <c r="BF94" s="117"/>
      <c r="BG94" s="117"/>
      <c r="BH94" s="117"/>
      <c r="CL94" s="76"/>
      <c r="CM94" s="76"/>
      <c r="CN94" s="76"/>
      <c r="CO94" s="95"/>
      <c r="CP94" s="76"/>
      <c r="CQ94" s="96"/>
      <c r="CR94" s="96"/>
      <c r="CS94" s="96"/>
      <c r="CT94" s="96"/>
      <c r="CU94" s="96"/>
      <c r="CV94" s="96"/>
      <c r="CW94" s="96"/>
      <c r="CX94" s="96"/>
      <c r="CY94" s="96"/>
      <c r="CZ94" s="96"/>
      <c r="DA94" s="98"/>
      <c r="DB94" s="76"/>
      <c r="DC94" s="76"/>
      <c r="DD94" s="76"/>
      <c r="DE94" s="76"/>
      <c r="DF94" s="99"/>
      <c r="DG94" s="96"/>
      <c r="DH94" s="96"/>
      <c r="DI94" s="96"/>
      <c r="DJ94" s="96"/>
      <c r="DK94" s="96"/>
      <c r="DL94" s="96"/>
      <c r="DM94" s="96"/>
      <c r="DN94" s="96"/>
      <c r="DO94" s="95"/>
      <c r="DP94" s="95"/>
      <c r="DQ94" s="95"/>
      <c r="DR94" s="95"/>
      <c r="DS94" s="95"/>
      <c r="DT94" s="95"/>
      <c r="DU94" s="95"/>
      <c r="DV94" s="95"/>
      <c r="DW94" s="95"/>
      <c r="DX94" s="95"/>
      <c r="EC94" s="95"/>
      <c r="ED94" s="95"/>
      <c r="EE94" s="95"/>
      <c r="EF94" s="95"/>
      <c r="EG94" s="95"/>
      <c r="EH94" s="95"/>
      <c r="EI94" s="95"/>
      <c r="EJ94" s="95"/>
      <c r="EK94" s="95"/>
      <c r="EL94" s="95"/>
      <c r="EM94" s="95"/>
      <c r="EN94" s="95"/>
      <c r="EO94" s="95"/>
      <c r="EP94" s="95"/>
      <c r="EQ94" s="95"/>
      <c r="ER94" s="95"/>
      <c r="ES94" s="95"/>
      <c r="ET94" s="95"/>
      <c r="EX94" s="98"/>
      <c r="EY94" s="98"/>
      <c r="EZ94" s="98"/>
      <c r="FA94" s="98"/>
      <c r="FB94" s="98"/>
      <c r="FC94" s="98"/>
      <c r="FD94" s="98"/>
      <c r="FE94" s="98"/>
      <c r="FF94" s="98"/>
      <c r="FG94" s="98"/>
      <c r="FH94" s="98"/>
      <c r="FI94" s="98"/>
      <c r="FJ94" s="98"/>
      <c r="FK94" s="98"/>
      <c r="FL94" s="98"/>
      <c r="FM94" s="98"/>
      <c r="FN94" s="98"/>
      <c r="FO94" s="98"/>
      <c r="FP94" s="98"/>
      <c r="FQ94" s="98"/>
      <c r="FR94" s="98"/>
      <c r="FS94" s="98"/>
      <c r="FT94" s="98"/>
      <c r="FU94" s="98"/>
      <c r="FV94" s="98"/>
      <c r="FW94" s="98"/>
      <c r="FX94" s="98"/>
      <c r="FY94" s="98"/>
      <c r="FZ94" s="98"/>
      <c r="GA94" s="98"/>
      <c r="GB94" s="98"/>
      <c r="GC94" s="98"/>
      <c r="GD94" s="98"/>
      <c r="GE94" s="98"/>
      <c r="GF94" s="98"/>
      <c r="GG94" s="98"/>
      <c r="GH94" s="98"/>
      <c r="GI94" s="98"/>
      <c r="GJ94" s="98"/>
      <c r="GK94" s="98"/>
      <c r="GL94" s="98"/>
      <c r="GM94" s="98"/>
      <c r="GN94" s="98"/>
      <c r="GO94" s="98"/>
      <c r="GP94" s="98"/>
      <c r="GQ94" s="98"/>
      <c r="GR94" s="98"/>
      <c r="GS94" s="98"/>
    </row>
    <row r="95" spans="1:201" s="49" customFormat="1" ht="30" customHeight="1">
      <c r="A95" s="128" t="s">
        <v>295</v>
      </c>
      <c r="B95" s="129">
        <v>1500</v>
      </c>
      <c r="C95" s="100" t="s">
        <v>552</v>
      </c>
      <c r="D95" s="76"/>
      <c r="E95" s="76"/>
      <c r="F95" s="76"/>
      <c r="G95" s="76"/>
      <c r="H95" s="76"/>
      <c r="I95" s="76"/>
      <c r="J95" s="76"/>
      <c r="K95" s="76"/>
      <c r="L95" s="76"/>
      <c r="M95" s="94"/>
      <c r="N95" s="76"/>
      <c r="O95" s="76"/>
      <c r="P95" s="204"/>
      <c r="Q95" s="76"/>
      <c r="R95" s="95"/>
      <c r="S95" s="76"/>
      <c r="T95" s="76"/>
      <c r="U95" s="76"/>
      <c r="V95" s="76"/>
      <c r="W95" s="76"/>
      <c r="X95" s="76"/>
      <c r="Y95" s="76"/>
      <c r="Z95" s="76"/>
      <c r="AA95" s="76"/>
      <c r="AB95" s="76"/>
      <c r="AC95" s="76"/>
      <c r="AD95" s="76"/>
      <c r="AE95" s="76"/>
      <c r="AF95" s="76"/>
      <c r="AG95" s="95"/>
      <c r="AH95" s="95"/>
      <c r="AI95" s="95"/>
      <c r="AJ95" s="76"/>
      <c r="AK95" s="76"/>
      <c r="AL95" s="76"/>
      <c r="AM95" s="76"/>
      <c r="AN95" s="76"/>
      <c r="AO95" s="76"/>
      <c r="AP95" s="76"/>
      <c r="AQ95" s="76"/>
      <c r="AX95" s="97"/>
      <c r="AY95" s="97"/>
      <c r="AZ95" s="97"/>
      <c r="BA95" s="97"/>
      <c r="BB95" s="97"/>
      <c r="BE95" s="117"/>
      <c r="BF95" s="117"/>
      <c r="BG95" s="117"/>
      <c r="BH95" s="117"/>
      <c r="CL95" s="76"/>
      <c r="CM95" s="76"/>
      <c r="CN95" s="76"/>
      <c r="CO95" s="95"/>
      <c r="CP95" s="76"/>
      <c r="CQ95" s="96"/>
      <c r="CR95" s="96"/>
      <c r="CS95" s="96"/>
      <c r="CT95" s="96"/>
      <c r="CU95" s="96"/>
      <c r="CV95" s="96"/>
      <c r="CW95" s="96"/>
      <c r="CX95" s="96"/>
      <c r="CY95" s="96"/>
      <c r="CZ95" s="96"/>
      <c r="DA95" s="98"/>
      <c r="DB95" s="76"/>
      <c r="DC95" s="76"/>
      <c r="DD95" s="76"/>
      <c r="DE95" s="76"/>
      <c r="DF95" s="99"/>
      <c r="DG95" s="96"/>
      <c r="DH95" s="96"/>
      <c r="DI95" s="96"/>
      <c r="DJ95" s="96"/>
      <c r="DK95" s="96"/>
      <c r="DL95" s="96"/>
      <c r="DM95" s="96"/>
      <c r="DN95" s="96"/>
      <c r="DO95" s="95"/>
      <c r="DP95" s="95"/>
      <c r="DQ95" s="95"/>
      <c r="DR95" s="95"/>
      <c r="DS95" s="95"/>
      <c r="DT95" s="95"/>
      <c r="DU95" s="95"/>
      <c r="DV95" s="95"/>
      <c r="DW95" s="95"/>
      <c r="DX95" s="95"/>
      <c r="EC95" s="95"/>
      <c r="ED95" s="95"/>
      <c r="EE95" s="95"/>
      <c r="EF95" s="95"/>
      <c r="EG95" s="95"/>
      <c r="EH95" s="95"/>
      <c r="EI95" s="95"/>
      <c r="EJ95" s="95"/>
      <c r="EK95" s="95"/>
      <c r="EL95" s="95"/>
      <c r="EM95" s="95"/>
      <c r="EN95" s="95"/>
      <c r="EO95" s="95"/>
      <c r="EP95" s="95"/>
      <c r="EQ95" s="95"/>
      <c r="ER95" s="95"/>
      <c r="ES95" s="95"/>
      <c r="ET95" s="95"/>
      <c r="EX95" s="98"/>
      <c r="EY95" s="98"/>
      <c r="EZ95" s="98"/>
      <c r="FA95" s="98"/>
      <c r="FB95" s="98"/>
      <c r="FC95" s="98"/>
      <c r="FD95" s="98"/>
      <c r="FE95" s="98"/>
      <c r="FF95" s="98"/>
      <c r="FG95" s="98"/>
      <c r="FH95" s="98"/>
      <c r="FI95" s="98"/>
      <c r="FJ95" s="98"/>
      <c r="FK95" s="98"/>
      <c r="FL95" s="98"/>
      <c r="FM95" s="98"/>
      <c r="FN95" s="98"/>
      <c r="FO95" s="98"/>
      <c r="FP95" s="98"/>
      <c r="FQ95" s="98"/>
      <c r="FR95" s="98"/>
      <c r="FS95" s="98"/>
      <c r="FT95" s="98"/>
      <c r="FU95" s="98"/>
      <c r="FV95" s="98"/>
      <c r="FW95" s="98"/>
      <c r="FX95" s="98"/>
      <c r="FY95" s="98"/>
      <c r="FZ95" s="98"/>
      <c r="GA95" s="98"/>
      <c r="GB95" s="98"/>
      <c r="GC95" s="98"/>
      <c r="GD95" s="98"/>
      <c r="GE95" s="98"/>
      <c r="GF95" s="98"/>
      <c r="GG95" s="98"/>
      <c r="GH95" s="98"/>
      <c r="GI95" s="98"/>
      <c r="GJ95" s="98"/>
      <c r="GK95" s="98"/>
      <c r="GL95" s="98"/>
      <c r="GM95" s="98"/>
      <c r="GN95" s="98"/>
      <c r="GO95" s="98"/>
      <c r="GP95" s="98"/>
      <c r="GQ95" s="98"/>
      <c r="GR95" s="98"/>
      <c r="GS95" s="98"/>
    </row>
    <row r="96" spans="1:201" s="49" customFormat="1" ht="30" customHeight="1">
      <c r="A96" s="128" t="s">
        <v>296</v>
      </c>
      <c r="B96" s="129">
        <v>1500</v>
      </c>
      <c r="C96" s="100" t="s">
        <v>553</v>
      </c>
      <c r="D96" s="76"/>
      <c r="E96" s="76"/>
      <c r="F96" s="76"/>
      <c r="G96" s="76"/>
      <c r="H96" s="76"/>
      <c r="I96" s="76"/>
      <c r="J96" s="76"/>
      <c r="K96" s="76"/>
      <c r="L96" s="76"/>
      <c r="M96" s="94"/>
      <c r="N96" s="76"/>
      <c r="O96" s="76"/>
      <c r="P96" s="204"/>
      <c r="Q96" s="76"/>
      <c r="R96" s="95"/>
      <c r="S96" s="76"/>
      <c r="T96" s="76"/>
      <c r="U96" s="76"/>
      <c r="V96" s="76"/>
      <c r="W96" s="76"/>
      <c r="X96" s="76"/>
      <c r="Y96" s="76"/>
      <c r="Z96" s="76"/>
      <c r="AA96" s="76"/>
      <c r="AB96" s="76"/>
      <c r="AC96" s="76"/>
      <c r="AD96" s="76"/>
      <c r="AE96" s="76"/>
      <c r="AF96" s="76"/>
      <c r="AG96" s="95"/>
      <c r="AH96" s="95"/>
      <c r="AI96" s="95"/>
      <c r="AJ96" s="76"/>
      <c r="AK96" s="76"/>
      <c r="AL96" s="76"/>
      <c r="AM96" s="76"/>
      <c r="AN96" s="76"/>
      <c r="AO96" s="76"/>
      <c r="AP96" s="76"/>
      <c r="AQ96" s="76"/>
      <c r="AX96" s="97"/>
      <c r="AY96" s="97"/>
      <c r="AZ96" s="97"/>
      <c r="BA96" s="97"/>
      <c r="BB96" s="97"/>
      <c r="BE96" s="117"/>
      <c r="BF96" s="117"/>
      <c r="BG96" s="117"/>
      <c r="BH96" s="117"/>
      <c r="CL96" s="76"/>
      <c r="CM96" s="76"/>
      <c r="CN96" s="76"/>
      <c r="CO96" s="95"/>
      <c r="CP96" s="76"/>
      <c r="CQ96" s="96"/>
      <c r="CR96" s="96"/>
      <c r="CS96" s="96"/>
      <c r="CT96" s="96"/>
      <c r="CU96" s="96"/>
      <c r="CV96" s="96"/>
      <c r="CW96" s="96"/>
      <c r="CX96" s="96"/>
      <c r="CY96" s="96"/>
      <c r="CZ96" s="96"/>
      <c r="DA96" s="98"/>
      <c r="DB96" s="76"/>
      <c r="DC96" s="76"/>
      <c r="DD96" s="76"/>
      <c r="DE96" s="76"/>
      <c r="DF96" s="99"/>
      <c r="DG96" s="96"/>
      <c r="DH96" s="96"/>
      <c r="DI96" s="96"/>
      <c r="DJ96" s="96"/>
      <c r="DK96" s="96"/>
      <c r="DL96" s="96"/>
      <c r="DM96" s="96"/>
      <c r="DN96" s="96"/>
      <c r="DO96" s="95"/>
      <c r="DP96" s="95"/>
      <c r="DQ96" s="95"/>
      <c r="DR96" s="95"/>
      <c r="DS96" s="95"/>
      <c r="DT96" s="95"/>
      <c r="DU96" s="95"/>
      <c r="DV96" s="95"/>
      <c r="DW96" s="95"/>
      <c r="DX96" s="95"/>
      <c r="EC96" s="95"/>
      <c r="ED96" s="95"/>
      <c r="EE96" s="95"/>
      <c r="EF96" s="95"/>
      <c r="EG96" s="95"/>
      <c r="EH96" s="95"/>
      <c r="EI96" s="95"/>
      <c r="EJ96" s="95"/>
      <c r="EK96" s="95"/>
      <c r="EL96" s="95"/>
      <c r="EM96" s="95"/>
      <c r="EN96" s="95"/>
      <c r="EO96" s="95"/>
      <c r="EP96" s="95"/>
      <c r="EQ96" s="95"/>
      <c r="ER96" s="95"/>
      <c r="ES96" s="95"/>
      <c r="ET96" s="95"/>
      <c r="EX96" s="98"/>
      <c r="EY96" s="98"/>
      <c r="EZ96" s="98"/>
      <c r="FA96" s="98"/>
      <c r="FB96" s="98"/>
      <c r="FC96" s="98"/>
      <c r="FD96" s="98"/>
      <c r="FE96" s="98"/>
      <c r="FF96" s="98"/>
      <c r="FG96" s="98"/>
      <c r="FH96" s="98"/>
      <c r="FI96" s="98"/>
      <c r="FJ96" s="98"/>
      <c r="FK96" s="98"/>
      <c r="FL96" s="98"/>
      <c r="FM96" s="98"/>
      <c r="FN96" s="98"/>
      <c r="FO96" s="98"/>
      <c r="FP96" s="98"/>
      <c r="FQ96" s="98"/>
      <c r="FR96" s="98"/>
      <c r="FS96" s="98"/>
      <c r="FT96" s="98"/>
      <c r="FU96" s="98"/>
      <c r="FV96" s="98"/>
      <c r="FW96" s="98"/>
      <c r="FX96" s="98"/>
      <c r="FY96" s="98"/>
      <c r="FZ96" s="98"/>
      <c r="GA96" s="98"/>
      <c r="GB96" s="98"/>
      <c r="GC96" s="98"/>
      <c r="GD96" s="98"/>
      <c r="GE96" s="98"/>
      <c r="GF96" s="98"/>
      <c r="GG96" s="98"/>
      <c r="GH96" s="98"/>
      <c r="GI96" s="98"/>
      <c r="GJ96" s="98"/>
      <c r="GK96" s="98"/>
      <c r="GL96" s="98"/>
      <c r="GM96" s="98"/>
      <c r="GN96" s="98"/>
      <c r="GO96" s="98"/>
      <c r="GP96" s="98"/>
      <c r="GQ96" s="98"/>
      <c r="GR96" s="98"/>
      <c r="GS96" s="98"/>
    </row>
    <row r="97" spans="1:201" s="49" customFormat="1" ht="30" customHeight="1">
      <c r="A97" s="128" t="s">
        <v>297</v>
      </c>
      <c r="B97" s="129">
        <v>2000</v>
      </c>
      <c r="C97" s="100" t="s">
        <v>554</v>
      </c>
      <c r="D97" s="76"/>
      <c r="E97" s="76"/>
      <c r="F97" s="76"/>
      <c r="G97" s="76"/>
      <c r="H97" s="76"/>
      <c r="I97" s="76"/>
      <c r="J97" s="76"/>
      <c r="K97" s="76"/>
      <c r="L97" s="76"/>
      <c r="M97" s="94"/>
      <c r="N97" s="76"/>
      <c r="O97" s="76"/>
      <c r="P97" s="204"/>
      <c r="Q97" s="76"/>
      <c r="R97" s="95"/>
      <c r="S97" s="76"/>
      <c r="T97" s="76"/>
      <c r="U97" s="76"/>
      <c r="V97" s="76"/>
      <c r="W97" s="76"/>
      <c r="X97" s="76"/>
      <c r="Y97" s="76"/>
      <c r="Z97" s="76"/>
      <c r="AA97" s="76"/>
      <c r="AB97" s="76"/>
      <c r="AC97" s="76"/>
      <c r="AD97" s="76"/>
      <c r="AE97" s="76"/>
      <c r="AF97" s="76"/>
      <c r="AG97" s="95"/>
      <c r="AH97" s="95"/>
      <c r="AI97" s="95"/>
      <c r="AJ97" s="76"/>
      <c r="AK97" s="76"/>
      <c r="AL97" s="76"/>
      <c r="AM97" s="76"/>
      <c r="AN97" s="76"/>
      <c r="AO97" s="76"/>
      <c r="AP97" s="76"/>
      <c r="AQ97" s="76"/>
      <c r="AX97" s="97"/>
      <c r="AY97" s="97"/>
      <c r="AZ97" s="97"/>
      <c r="BA97" s="97"/>
      <c r="BB97" s="97"/>
      <c r="BE97" s="117"/>
      <c r="BF97" s="117"/>
      <c r="BG97" s="117"/>
      <c r="BH97" s="117"/>
      <c r="CL97" s="76"/>
      <c r="CM97" s="76"/>
      <c r="CN97" s="76"/>
      <c r="CO97" s="95"/>
      <c r="CP97" s="76"/>
      <c r="CQ97" s="96"/>
      <c r="CR97" s="96"/>
      <c r="CS97" s="96"/>
      <c r="CT97" s="96"/>
      <c r="CU97" s="96"/>
      <c r="CV97" s="96"/>
      <c r="CW97" s="96"/>
      <c r="CX97" s="96"/>
      <c r="CY97" s="96"/>
      <c r="CZ97" s="96"/>
      <c r="DA97" s="98"/>
      <c r="DB97" s="76"/>
      <c r="DC97" s="76"/>
      <c r="DD97" s="76"/>
      <c r="DE97" s="76"/>
      <c r="DF97" s="99"/>
      <c r="DG97" s="96"/>
      <c r="DH97" s="96"/>
      <c r="DI97" s="96"/>
      <c r="DJ97" s="96"/>
      <c r="DK97" s="96"/>
      <c r="DL97" s="96"/>
      <c r="DM97" s="96"/>
      <c r="DN97" s="96"/>
      <c r="DO97" s="95"/>
      <c r="DP97" s="95"/>
      <c r="DQ97" s="95"/>
      <c r="DR97" s="95"/>
      <c r="DS97" s="95"/>
      <c r="DT97" s="95"/>
      <c r="DU97" s="95"/>
      <c r="DV97" s="95"/>
      <c r="DW97" s="95"/>
      <c r="DX97" s="95"/>
      <c r="EC97" s="95"/>
      <c r="ED97" s="95"/>
      <c r="EE97" s="95"/>
      <c r="EF97" s="95"/>
      <c r="EG97" s="95"/>
      <c r="EH97" s="95"/>
      <c r="EI97" s="95"/>
      <c r="EJ97" s="95"/>
      <c r="EK97" s="95"/>
      <c r="EL97" s="95"/>
      <c r="EM97" s="95"/>
      <c r="EN97" s="95"/>
      <c r="EO97" s="95"/>
      <c r="EP97" s="95"/>
      <c r="EQ97" s="95"/>
      <c r="ER97" s="95"/>
      <c r="ES97" s="95"/>
      <c r="ET97" s="95"/>
      <c r="EX97" s="98"/>
      <c r="EY97" s="98"/>
      <c r="EZ97" s="98"/>
      <c r="FA97" s="98"/>
      <c r="FB97" s="98"/>
      <c r="FC97" s="98"/>
      <c r="FD97" s="98"/>
      <c r="FE97" s="98"/>
      <c r="FF97" s="98"/>
      <c r="FG97" s="98"/>
      <c r="FH97" s="98"/>
      <c r="FI97" s="98"/>
      <c r="FJ97" s="98"/>
      <c r="FK97" s="98"/>
      <c r="FL97" s="98"/>
      <c r="FM97" s="98"/>
      <c r="FN97" s="98"/>
      <c r="FO97" s="98"/>
      <c r="FP97" s="98"/>
      <c r="FQ97" s="98"/>
      <c r="FR97" s="98"/>
      <c r="FS97" s="98"/>
      <c r="FT97" s="98"/>
      <c r="FU97" s="98"/>
      <c r="FV97" s="98"/>
      <c r="FW97" s="98"/>
      <c r="FX97" s="98"/>
      <c r="FY97" s="98"/>
      <c r="FZ97" s="98"/>
      <c r="GA97" s="98"/>
      <c r="GB97" s="98"/>
      <c r="GC97" s="98"/>
      <c r="GD97" s="98"/>
      <c r="GE97" s="98"/>
      <c r="GF97" s="98"/>
      <c r="GG97" s="98"/>
      <c r="GH97" s="98"/>
      <c r="GI97" s="98"/>
      <c r="GJ97" s="98"/>
      <c r="GK97" s="98"/>
      <c r="GL97" s="98"/>
      <c r="GM97" s="98"/>
      <c r="GN97" s="98"/>
      <c r="GO97" s="98"/>
      <c r="GP97" s="98"/>
      <c r="GQ97" s="98"/>
      <c r="GR97" s="98"/>
      <c r="GS97" s="98"/>
    </row>
    <row r="98" spans="1:201" s="49" customFormat="1" ht="30" customHeight="1">
      <c r="A98" s="128" t="s">
        <v>298</v>
      </c>
      <c r="B98" s="129">
        <v>2000</v>
      </c>
      <c r="C98" s="393" t="s">
        <v>1131</v>
      </c>
      <c r="D98" s="76"/>
      <c r="E98" s="76"/>
      <c r="F98" s="76"/>
      <c r="G98" s="76"/>
      <c r="H98" s="76"/>
      <c r="I98" s="76"/>
      <c r="J98" s="76"/>
      <c r="K98" s="76"/>
      <c r="L98" s="76"/>
      <c r="M98" s="94"/>
      <c r="N98" s="76"/>
      <c r="O98" s="76"/>
      <c r="P98" s="204"/>
      <c r="Q98" s="76"/>
      <c r="R98" s="95"/>
      <c r="S98" s="76"/>
      <c r="T98" s="76"/>
      <c r="U98" s="76"/>
      <c r="V98" s="76"/>
      <c r="W98" s="76"/>
      <c r="X98" s="76"/>
      <c r="Y98" s="76"/>
      <c r="Z98" s="76"/>
      <c r="AA98" s="76"/>
      <c r="AB98" s="76"/>
      <c r="AC98" s="76"/>
      <c r="AD98" s="76"/>
      <c r="AE98" s="76"/>
      <c r="AF98" s="76"/>
      <c r="AG98" s="95"/>
      <c r="AH98" s="95"/>
      <c r="AI98" s="95"/>
      <c r="AJ98" s="76"/>
      <c r="AK98" s="76"/>
      <c r="AL98" s="76"/>
      <c r="AM98" s="76"/>
      <c r="AN98" s="76"/>
      <c r="AO98" s="76"/>
      <c r="AP98" s="76"/>
      <c r="AQ98" s="76"/>
      <c r="AX98" s="97"/>
      <c r="AY98" s="97"/>
      <c r="AZ98" s="97"/>
      <c r="BA98" s="97"/>
      <c r="BB98" s="97"/>
      <c r="BE98" s="117"/>
      <c r="BF98" s="117"/>
      <c r="BG98" s="117"/>
      <c r="BH98" s="117"/>
      <c r="CL98" s="76"/>
      <c r="CM98" s="76"/>
      <c r="CN98" s="76"/>
      <c r="CO98" s="95"/>
      <c r="CP98" s="76"/>
      <c r="CQ98" s="96"/>
      <c r="CR98" s="96"/>
      <c r="CS98" s="96"/>
      <c r="CT98" s="96"/>
      <c r="CU98" s="96"/>
      <c r="CV98" s="96"/>
      <c r="CW98" s="96"/>
      <c r="CX98" s="96"/>
      <c r="CY98" s="96"/>
      <c r="CZ98" s="96"/>
      <c r="DA98" s="98"/>
      <c r="DB98" s="76"/>
      <c r="DC98" s="76"/>
      <c r="DD98" s="76"/>
      <c r="DE98" s="76"/>
      <c r="DF98" s="99"/>
      <c r="DG98" s="96"/>
      <c r="DH98" s="96"/>
      <c r="DI98" s="96"/>
      <c r="DJ98" s="96"/>
      <c r="DK98" s="96"/>
      <c r="DL98" s="96"/>
      <c r="DM98" s="96"/>
      <c r="DN98" s="96"/>
      <c r="DO98" s="95"/>
      <c r="DP98" s="95"/>
      <c r="DQ98" s="95"/>
      <c r="DR98" s="95"/>
      <c r="DS98" s="95"/>
      <c r="DT98" s="95"/>
      <c r="DU98" s="95"/>
      <c r="DV98" s="95"/>
      <c r="DW98" s="95"/>
      <c r="DX98" s="95"/>
      <c r="EC98" s="95"/>
      <c r="ED98" s="95"/>
      <c r="EE98" s="95"/>
      <c r="EF98" s="95"/>
      <c r="EG98" s="95"/>
      <c r="EH98" s="95"/>
      <c r="EI98" s="95"/>
      <c r="EJ98" s="95"/>
      <c r="EK98" s="95"/>
      <c r="EL98" s="95"/>
      <c r="EM98" s="95"/>
      <c r="EN98" s="95"/>
      <c r="EO98" s="95"/>
      <c r="EP98" s="95"/>
      <c r="EQ98" s="95"/>
      <c r="ER98" s="95"/>
      <c r="ES98" s="95"/>
      <c r="ET98" s="95"/>
      <c r="EX98" s="98"/>
      <c r="EY98" s="98"/>
      <c r="EZ98" s="98"/>
      <c r="FA98" s="98"/>
      <c r="FB98" s="98"/>
      <c r="FC98" s="98"/>
      <c r="FD98" s="98"/>
      <c r="FE98" s="98"/>
      <c r="FF98" s="98"/>
      <c r="FG98" s="98"/>
      <c r="FH98" s="98"/>
      <c r="FI98" s="98"/>
      <c r="FJ98" s="98"/>
      <c r="FK98" s="98"/>
      <c r="FL98" s="98"/>
      <c r="FM98" s="98"/>
      <c r="FN98" s="98"/>
      <c r="FO98" s="98"/>
      <c r="FP98" s="98"/>
      <c r="FQ98" s="98"/>
      <c r="FR98" s="98"/>
      <c r="FS98" s="98"/>
      <c r="FT98" s="98"/>
      <c r="FU98" s="98"/>
      <c r="FV98" s="98"/>
      <c r="FW98" s="98"/>
      <c r="FX98" s="98"/>
      <c r="FY98" s="98"/>
      <c r="FZ98" s="98"/>
      <c r="GA98" s="98"/>
      <c r="GB98" s="98"/>
      <c r="GC98" s="98"/>
      <c r="GD98" s="98"/>
      <c r="GE98" s="98"/>
      <c r="GF98" s="98"/>
      <c r="GG98" s="98"/>
      <c r="GH98" s="98"/>
      <c r="GI98" s="98"/>
      <c r="GJ98" s="98"/>
      <c r="GK98" s="98"/>
      <c r="GL98" s="98"/>
      <c r="GM98" s="98"/>
      <c r="GN98" s="98"/>
      <c r="GO98" s="98"/>
      <c r="GP98" s="98"/>
      <c r="GQ98" s="98"/>
      <c r="GR98" s="98"/>
      <c r="GS98" s="98"/>
    </row>
    <row r="99" spans="1:201" s="49" customFormat="1" ht="30" customHeight="1">
      <c r="A99" s="128" t="s">
        <v>299</v>
      </c>
      <c r="B99" s="129">
        <v>2000</v>
      </c>
      <c r="C99" s="393" t="s">
        <v>1132</v>
      </c>
      <c r="D99" s="76"/>
      <c r="E99" s="76"/>
      <c r="F99" s="76"/>
      <c r="G99" s="76"/>
      <c r="H99" s="76"/>
      <c r="I99" s="76"/>
      <c r="J99" s="76"/>
      <c r="K99" s="76"/>
      <c r="L99" s="76"/>
      <c r="M99" s="94"/>
      <c r="N99" s="76"/>
      <c r="O99" s="76"/>
      <c r="P99" s="204"/>
      <c r="Q99" s="76"/>
      <c r="R99" s="95"/>
      <c r="S99" s="76"/>
      <c r="T99" s="76"/>
      <c r="U99" s="76"/>
      <c r="V99" s="76"/>
      <c r="W99" s="76"/>
      <c r="X99" s="76"/>
      <c r="Y99" s="76"/>
      <c r="Z99" s="76"/>
      <c r="AA99" s="76"/>
      <c r="AB99" s="76"/>
      <c r="AC99" s="76"/>
      <c r="AD99" s="76"/>
      <c r="AE99" s="76"/>
      <c r="AF99" s="76"/>
      <c r="AG99" s="95"/>
      <c r="AH99" s="95"/>
      <c r="AI99" s="95"/>
      <c r="AJ99" s="76"/>
      <c r="AK99" s="76"/>
      <c r="AL99" s="76"/>
      <c r="AM99" s="76"/>
      <c r="AN99" s="76"/>
      <c r="AO99" s="76"/>
      <c r="AP99" s="76"/>
      <c r="AQ99" s="76"/>
      <c r="AX99" s="97"/>
      <c r="AY99" s="97"/>
      <c r="AZ99" s="97"/>
      <c r="BA99" s="97"/>
      <c r="BB99" s="97"/>
      <c r="BE99" s="117"/>
      <c r="BF99" s="117"/>
      <c r="BG99" s="117"/>
      <c r="BH99" s="117"/>
      <c r="CL99" s="76"/>
      <c r="CM99" s="76"/>
      <c r="CN99" s="76"/>
      <c r="CO99" s="95"/>
      <c r="CP99" s="76"/>
      <c r="CQ99" s="96"/>
      <c r="CR99" s="96"/>
      <c r="CS99" s="96"/>
      <c r="CT99" s="96"/>
      <c r="CU99" s="96"/>
      <c r="CV99" s="96"/>
      <c r="CW99" s="96"/>
      <c r="CX99" s="96"/>
      <c r="CY99" s="96"/>
      <c r="CZ99" s="96"/>
      <c r="DA99" s="98"/>
      <c r="DB99" s="76"/>
      <c r="DC99" s="76"/>
      <c r="DD99" s="76"/>
      <c r="DE99" s="76"/>
      <c r="DF99" s="99"/>
      <c r="DG99" s="96"/>
      <c r="DH99" s="96"/>
      <c r="DI99" s="96"/>
      <c r="DJ99" s="96"/>
      <c r="DK99" s="96"/>
      <c r="DL99" s="96"/>
      <c r="DM99" s="96"/>
      <c r="DN99" s="96"/>
      <c r="DO99" s="95"/>
      <c r="DP99" s="95"/>
      <c r="DQ99" s="95"/>
      <c r="DR99" s="95"/>
      <c r="DS99" s="95"/>
      <c r="DT99" s="95"/>
      <c r="DU99" s="95"/>
      <c r="DV99" s="95"/>
      <c r="DW99" s="95"/>
      <c r="DX99" s="95"/>
      <c r="EC99" s="95"/>
      <c r="ED99" s="95"/>
      <c r="EE99" s="95"/>
      <c r="EF99" s="95"/>
      <c r="EG99" s="95"/>
      <c r="EH99" s="95"/>
      <c r="EI99" s="95"/>
      <c r="EJ99" s="95"/>
      <c r="EK99" s="95"/>
      <c r="EL99" s="95"/>
      <c r="EM99" s="95"/>
      <c r="EN99" s="95"/>
      <c r="EO99" s="95"/>
      <c r="EP99" s="95"/>
      <c r="EQ99" s="95"/>
      <c r="ER99" s="95"/>
      <c r="ES99" s="95"/>
      <c r="ET99" s="95"/>
      <c r="EX99" s="98"/>
      <c r="EY99" s="98"/>
      <c r="EZ99" s="98"/>
      <c r="FA99" s="98"/>
      <c r="FB99" s="98"/>
      <c r="FC99" s="98"/>
      <c r="FD99" s="98"/>
      <c r="FE99" s="98"/>
      <c r="FF99" s="98"/>
      <c r="FG99" s="98"/>
      <c r="FH99" s="98"/>
      <c r="FI99" s="98"/>
      <c r="FJ99" s="98"/>
      <c r="FK99" s="98"/>
      <c r="FL99" s="98"/>
      <c r="FM99" s="98"/>
      <c r="FN99" s="98"/>
      <c r="FO99" s="98"/>
      <c r="FP99" s="98"/>
      <c r="FQ99" s="98"/>
      <c r="FR99" s="98"/>
      <c r="FS99" s="98"/>
      <c r="FT99" s="98"/>
      <c r="FU99" s="98"/>
      <c r="FV99" s="98"/>
      <c r="FW99" s="98"/>
      <c r="FX99" s="98"/>
      <c r="FY99" s="98"/>
      <c r="FZ99" s="98"/>
      <c r="GA99" s="98"/>
      <c r="GB99" s="98"/>
      <c r="GC99" s="98"/>
      <c r="GD99" s="98"/>
      <c r="GE99" s="98"/>
      <c r="GF99" s="98"/>
      <c r="GG99" s="98"/>
      <c r="GH99" s="98"/>
      <c r="GI99" s="98"/>
      <c r="GJ99" s="98"/>
      <c r="GK99" s="98"/>
      <c r="GL99" s="98"/>
      <c r="GM99" s="98"/>
      <c r="GN99" s="98"/>
      <c r="GO99" s="98"/>
      <c r="GP99" s="98"/>
      <c r="GQ99" s="98"/>
      <c r="GR99" s="98"/>
      <c r="GS99" s="98"/>
    </row>
    <row r="100" spans="1:201" s="49" customFormat="1" ht="30" customHeight="1">
      <c r="A100" s="128" t="s">
        <v>300</v>
      </c>
      <c r="B100" s="129">
        <v>1000</v>
      </c>
      <c r="C100" s="100" t="s">
        <v>555</v>
      </c>
      <c r="D100" s="76"/>
      <c r="E100" s="76"/>
      <c r="F100" s="76"/>
      <c r="G100" s="76"/>
      <c r="H100" s="76"/>
      <c r="I100" s="76"/>
      <c r="J100" s="76"/>
      <c r="K100" s="76"/>
      <c r="L100" s="76"/>
      <c r="M100" s="94"/>
      <c r="N100" s="76"/>
      <c r="O100" s="76"/>
      <c r="P100" s="204"/>
      <c r="Q100" s="76"/>
      <c r="R100" s="95"/>
      <c r="S100" s="76"/>
      <c r="T100" s="76"/>
      <c r="U100" s="76"/>
      <c r="V100" s="76"/>
      <c r="W100" s="76"/>
      <c r="X100" s="76"/>
      <c r="Y100" s="76"/>
      <c r="Z100" s="76"/>
      <c r="AA100" s="76"/>
      <c r="AB100" s="76"/>
      <c r="AC100" s="76"/>
      <c r="AD100" s="76"/>
      <c r="AE100" s="76"/>
      <c r="AF100" s="76"/>
      <c r="AG100" s="95"/>
      <c r="AH100" s="95"/>
      <c r="AI100" s="95"/>
      <c r="AJ100" s="76"/>
      <c r="AK100" s="76"/>
      <c r="AL100" s="76"/>
      <c r="AM100" s="76"/>
      <c r="AN100" s="76"/>
      <c r="AO100" s="76"/>
      <c r="AP100" s="76"/>
      <c r="AQ100" s="76"/>
      <c r="AX100" s="97"/>
      <c r="AY100" s="97"/>
      <c r="AZ100" s="97"/>
      <c r="BA100" s="97"/>
      <c r="BB100" s="97"/>
      <c r="BE100" s="117"/>
      <c r="BF100" s="117"/>
      <c r="BG100" s="117"/>
      <c r="BH100" s="117"/>
      <c r="CL100" s="76"/>
      <c r="CM100" s="76"/>
      <c r="CN100" s="76"/>
      <c r="CO100" s="95"/>
      <c r="CP100" s="76"/>
      <c r="CQ100" s="96"/>
      <c r="CR100" s="96"/>
      <c r="CS100" s="96"/>
      <c r="CT100" s="96"/>
      <c r="CU100" s="96"/>
      <c r="CV100" s="96"/>
      <c r="CW100" s="96"/>
      <c r="CX100" s="96"/>
      <c r="CY100" s="96"/>
      <c r="CZ100" s="96"/>
      <c r="DA100" s="98"/>
      <c r="DB100" s="76"/>
      <c r="DC100" s="76"/>
      <c r="DD100" s="76"/>
      <c r="DE100" s="76"/>
      <c r="DF100" s="99"/>
      <c r="DG100" s="96"/>
      <c r="DH100" s="96"/>
      <c r="DI100" s="96"/>
      <c r="DJ100" s="96"/>
      <c r="DK100" s="96"/>
      <c r="DL100" s="96"/>
      <c r="DM100" s="96"/>
      <c r="DN100" s="96"/>
      <c r="DO100" s="95"/>
      <c r="DP100" s="95"/>
      <c r="DQ100" s="95"/>
      <c r="DR100" s="95"/>
      <c r="DS100" s="95"/>
      <c r="DT100" s="95"/>
      <c r="DU100" s="95"/>
      <c r="DV100" s="95"/>
      <c r="DW100" s="95"/>
      <c r="DX100" s="95"/>
      <c r="EC100" s="95"/>
      <c r="ED100" s="95"/>
      <c r="EE100" s="95"/>
      <c r="EF100" s="95"/>
      <c r="EG100" s="95"/>
      <c r="EH100" s="95"/>
      <c r="EI100" s="95"/>
      <c r="EJ100" s="95"/>
      <c r="EK100" s="95"/>
      <c r="EL100" s="95"/>
      <c r="EM100" s="95"/>
      <c r="EN100" s="95"/>
      <c r="EO100" s="95"/>
      <c r="EP100" s="95"/>
      <c r="EQ100" s="95"/>
      <c r="ER100" s="95"/>
      <c r="ES100" s="95"/>
      <c r="ET100" s="95"/>
      <c r="EX100" s="98"/>
      <c r="EY100" s="98"/>
      <c r="EZ100" s="98"/>
      <c r="FA100" s="98"/>
      <c r="FB100" s="98"/>
      <c r="FC100" s="98"/>
      <c r="FD100" s="98"/>
      <c r="FE100" s="98"/>
      <c r="FF100" s="98"/>
      <c r="FG100" s="98"/>
      <c r="FH100" s="98"/>
      <c r="FI100" s="98"/>
      <c r="FJ100" s="98"/>
      <c r="FK100" s="98"/>
      <c r="FL100" s="98"/>
      <c r="FM100" s="98"/>
      <c r="FN100" s="98"/>
      <c r="FO100" s="98"/>
      <c r="FP100" s="98"/>
      <c r="FQ100" s="98"/>
      <c r="FR100" s="98"/>
      <c r="FS100" s="98"/>
      <c r="FT100" s="98"/>
      <c r="FU100" s="98"/>
      <c r="FV100" s="98"/>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row>
    <row r="101" spans="1:201" s="49" customFormat="1" ht="30" customHeight="1">
      <c r="A101" s="128" t="s">
        <v>301</v>
      </c>
      <c r="B101" s="129">
        <v>1000</v>
      </c>
      <c r="C101" s="100" t="s">
        <v>556</v>
      </c>
      <c r="D101" s="76"/>
      <c r="E101" s="76"/>
      <c r="F101" s="76"/>
      <c r="G101" s="76"/>
      <c r="H101" s="76"/>
      <c r="I101" s="76"/>
      <c r="J101" s="76"/>
      <c r="K101" s="76"/>
      <c r="L101" s="76"/>
      <c r="M101" s="94"/>
      <c r="N101" s="76"/>
      <c r="O101" s="76"/>
      <c r="P101" s="204"/>
      <c r="Q101" s="76"/>
      <c r="R101" s="95"/>
      <c r="S101" s="76"/>
      <c r="T101" s="76"/>
      <c r="U101" s="76"/>
      <c r="V101" s="76"/>
      <c r="W101" s="76"/>
      <c r="X101" s="76"/>
      <c r="Y101" s="76"/>
      <c r="Z101" s="76"/>
      <c r="AA101" s="76"/>
      <c r="AB101" s="76"/>
      <c r="AC101" s="76"/>
      <c r="AD101" s="76"/>
      <c r="AE101" s="76"/>
      <c r="AF101" s="76"/>
      <c r="AG101" s="95"/>
      <c r="AH101" s="95"/>
      <c r="AI101" s="95"/>
      <c r="AJ101" s="76"/>
      <c r="AK101" s="76"/>
      <c r="AL101" s="76"/>
      <c r="AM101" s="76"/>
      <c r="AN101" s="76"/>
      <c r="AO101" s="76"/>
      <c r="AP101" s="76"/>
      <c r="AQ101" s="76"/>
      <c r="AX101" s="97"/>
      <c r="AY101" s="97"/>
      <c r="AZ101" s="97"/>
      <c r="BA101" s="97"/>
      <c r="BB101" s="97"/>
      <c r="BE101" s="117"/>
      <c r="BF101" s="117"/>
      <c r="BG101" s="117"/>
      <c r="BH101" s="117"/>
      <c r="CL101" s="76"/>
      <c r="CM101" s="76"/>
      <c r="CN101" s="76"/>
      <c r="CO101" s="95"/>
      <c r="CP101" s="76"/>
      <c r="CQ101" s="96"/>
      <c r="CR101" s="96"/>
      <c r="CS101" s="96"/>
      <c r="CT101" s="96"/>
      <c r="CU101" s="96"/>
      <c r="CV101" s="96"/>
      <c r="CW101" s="96"/>
      <c r="CX101" s="96"/>
      <c r="CY101" s="96"/>
      <c r="CZ101" s="96"/>
      <c r="DA101" s="98"/>
      <c r="DB101" s="76"/>
      <c r="DC101" s="76"/>
      <c r="DD101" s="76"/>
      <c r="DE101" s="76"/>
      <c r="DF101" s="99"/>
      <c r="DG101" s="96"/>
      <c r="DH101" s="96"/>
      <c r="DI101" s="96"/>
      <c r="DJ101" s="96"/>
      <c r="DK101" s="96"/>
      <c r="DL101" s="96"/>
      <c r="DM101" s="96"/>
      <c r="DN101" s="96"/>
      <c r="DO101" s="95"/>
      <c r="DP101" s="95"/>
      <c r="DQ101" s="95"/>
      <c r="DR101" s="95"/>
      <c r="DS101" s="95"/>
      <c r="DT101" s="95"/>
      <c r="DU101" s="95"/>
      <c r="DV101" s="95"/>
      <c r="DW101" s="95"/>
      <c r="DX101" s="95"/>
      <c r="EC101" s="95"/>
      <c r="ED101" s="95"/>
      <c r="EE101" s="95"/>
      <c r="EF101" s="95"/>
      <c r="EG101" s="95"/>
      <c r="EH101" s="95"/>
      <c r="EI101" s="95"/>
      <c r="EJ101" s="95"/>
      <c r="EK101" s="95"/>
      <c r="EL101" s="95"/>
      <c r="EM101" s="95"/>
      <c r="EN101" s="95"/>
      <c r="EO101" s="95"/>
      <c r="EP101" s="95"/>
      <c r="EQ101" s="95"/>
      <c r="ER101" s="95"/>
      <c r="ES101" s="95"/>
      <c r="ET101" s="95"/>
      <c r="EX101" s="98"/>
      <c r="EY101" s="98"/>
      <c r="EZ101" s="98"/>
      <c r="FA101" s="98"/>
      <c r="FB101" s="98"/>
      <c r="FC101" s="98"/>
      <c r="FD101" s="98"/>
      <c r="FE101" s="98"/>
      <c r="FF101" s="98"/>
      <c r="FG101" s="98"/>
      <c r="FH101" s="98"/>
      <c r="FI101" s="98"/>
      <c r="FJ101" s="98"/>
      <c r="FK101" s="98"/>
      <c r="FL101" s="98"/>
      <c r="FM101" s="98"/>
      <c r="FN101" s="98"/>
      <c r="FO101" s="98"/>
      <c r="FP101" s="98"/>
      <c r="FQ101" s="98"/>
      <c r="FR101" s="98"/>
      <c r="FS101" s="98"/>
      <c r="FT101" s="98"/>
      <c r="FU101" s="98"/>
      <c r="FV101" s="98"/>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row>
    <row r="102" spans="1:201" s="49" customFormat="1" ht="30" customHeight="1">
      <c r="A102" s="128" t="s">
        <v>302</v>
      </c>
      <c r="B102" s="129">
        <v>1000</v>
      </c>
      <c r="C102" s="100" t="s">
        <v>557</v>
      </c>
      <c r="D102" s="76"/>
      <c r="E102" s="76"/>
      <c r="F102" s="76"/>
      <c r="G102" s="76"/>
      <c r="H102" s="76"/>
      <c r="I102" s="76"/>
      <c r="J102" s="76"/>
      <c r="K102" s="76"/>
      <c r="L102" s="76"/>
      <c r="M102" s="94"/>
      <c r="N102" s="76"/>
      <c r="O102" s="76"/>
      <c r="P102" s="204"/>
      <c r="Q102" s="76"/>
      <c r="R102" s="95"/>
      <c r="S102" s="76"/>
      <c r="T102" s="76"/>
      <c r="U102" s="76"/>
      <c r="V102" s="76"/>
      <c r="W102" s="76"/>
      <c r="X102" s="76"/>
      <c r="Y102" s="76"/>
      <c r="Z102" s="76"/>
      <c r="AA102" s="76"/>
      <c r="AB102" s="76"/>
      <c r="AC102" s="76"/>
      <c r="AD102" s="76"/>
      <c r="AE102" s="76"/>
      <c r="AF102" s="76"/>
      <c r="AG102" s="95"/>
      <c r="AH102" s="95"/>
      <c r="AI102" s="95"/>
      <c r="AJ102" s="76"/>
      <c r="AK102" s="76"/>
      <c r="AL102" s="76"/>
      <c r="AM102" s="76"/>
      <c r="AN102" s="76"/>
      <c r="AO102" s="76"/>
      <c r="AP102" s="76"/>
      <c r="AQ102" s="76"/>
      <c r="AX102" s="97"/>
      <c r="AY102" s="97"/>
      <c r="AZ102" s="97"/>
      <c r="BA102" s="97"/>
      <c r="BB102" s="97"/>
      <c r="BE102" s="117"/>
      <c r="BF102" s="117"/>
      <c r="BG102" s="117"/>
      <c r="BH102" s="117"/>
      <c r="CL102" s="76"/>
      <c r="CM102" s="76"/>
      <c r="CN102" s="76"/>
      <c r="CO102" s="95"/>
      <c r="CP102" s="76"/>
      <c r="CQ102" s="96"/>
      <c r="CR102" s="96"/>
      <c r="CS102" s="96"/>
      <c r="CT102" s="96"/>
      <c r="CU102" s="96"/>
      <c r="CV102" s="96"/>
      <c r="CW102" s="96"/>
      <c r="CX102" s="96"/>
      <c r="CY102" s="96"/>
      <c r="CZ102" s="96"/>
      <c r="DA102" s="98"/>
      <c r="DB102" s="76"/>
      <c r="DC102" s="76"/>
      <c r="DD102" s="76"/>
      <c r="DE102" s="76"/>
      <c r="DF102" s="99"/>
      <c r="DG102" s="96"/>
      <c r="DH102" s="96"/>
      <c r="DI102" s="96"/>
      <c r="DJ102" s="96"/>
      <c r="DK102" s="96"/>
      <c r="DL102" s="96"/>
      <c r="DM102" s="96"/>
      <c r="DN102" s="96"/>
      <c r="DO102" s="95"/>
      <c r="DP102" s="95"/>
      <c r="DQ102" s="95"/>
      <c r="DR102" s="95"/>
      <c r="DS102" s="95"/>
      <c r="DT102" s="95"/>
      <c r="DU102" s="95"/>
      <c r="DV102" s="95"/>
      <c r="DW102" s="95"/>
      <c r="DX102" s="95"/>
      <c r="EC102" s="95"/>
      <c r="ED102" s="95"/>
      <c r="EE102" s="95"/>
      <c r="EF102" s="95"/>
      <c r="EG102" s="95"/>
      <c r="EH102" s="95"/>
      <c r="EI102" s="95"/>
      <c r="EJ102" s="95"/>
      <c r="EK102" s="95"/>
      <c r="EL102" s="95"/>
      <c r="EM102" s="95"/>
      <c r="EN102" s="95"/>
      <c r="EO102" s="95"/>
      <c r="EP102" s="95"/>
      <c r="EQ102" s="95"/>
      <c r="ER102" s="95"/>
      <c r="ES102" s="95"/>
      <c r="ET102" s="95"/>
      <c r="EX102" s="98"/>
      <c r="EY102" s="98"/>
      <c r="EZ102" s="98"/>
      <c r="FA102" s="98"/>
      <c r="FB102" s="98"/>
      <c r="FC102" s="98"/>
      <c r="FD102" s="98"/>
      <c r="FE102" s="98"/>
      <c r="FF102" s="98"/>
      <c r="FG102" s="98"/>
      <c r="FH102" s="98"/>
      <c r="FI102" s="98"/>
      <c r="FJ102" s="98"/>
      <c r="FK102" s="98"/>
      <c r="FL102" s="98"/>
      <c r="FM102" s="98"/>
      <c r="FN102" s="98"/>
      <c r="FO102" s="98"/>
      <c r="FP102" s="98"/>
      <c r="FQ102" s="98"/>
      <c r="FR102" s="98"/>
      <c r="FS102" s="98"/>
      <c r="FT102" s="98"/>
      <c r="FU102" s="98"/>
      <c r="FV102" s="98"/>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row>
    <row r="103" spans="1:201" s="49" customFormat="1" ht="30" customHeight="1">
      <c r="C103" s="100" t="s">
        <v>558</v>
      </c>
      <c r="D103" s="76"/>
      <c r="E103" s="76"/>
      <c r="F103" s="76"/>
      <c r="G103" s="76"/>
      <c r="H103" s="76"/>
      <c r="I103" s="76"/>
      <c r="J103" s="76"/>
      <c r="K103" s="76"/>
      <c r="L103" s="76"/>
      <c r="M103" s="94"/>
      <c r="N103" s="76"/>
      <c r="O103" s="76"/>
      <c r="P103" s="204"/>
      <c r="Q103" s="76"/>
      <c r="R103" s="95"/>
      <c r="S103" s="76"/>
      <c r="T103" s="76"/>
      <c r="U103" s="76"/>
      <c r="V103" s="76"/>
      <c r="W103" s="76"/>
      <c r="X103" s="76"/>
      <c r="Y103" s="76"/>
      <c r="Z103" s="76"/>
      <c r="AA103" s="76"/>
      <c r="AB103" s="76"/>
      <c r="AC103" s="76"/>
      <c r="AD103" s="76"/>
      <c r="AE103" s="76"/>
      <c r="AF103" s="76"/>
      <c r="AG103" s="95"/>
      <c r="AH103" s="95"/>
      <c r="AI103" s="95"/>
      <c r="AJ103" s="76"/>
      <c r="AK103" s="76"/>
      <c r="AL103" s="76"/>
      <c r="AM103" s="76"/>
      <c r="AN103" s="76"/>
      <c r="AO103" s="76"/>
      <c r="AP103" s="76"/>
      <c r="AQ103" s="76"/>
      <c r="AX103" s="97"/>
      <c r="AY103" s="97"/>
      <c r="AZ103" s="97"/>
      <c r="BA103" s="97"/>
      <c r="BB103" s="97"/>
      <c r="BE103" s="117"/>
      <c r="BF103" s="117"/>
      <c r="BG103" s="117"/>
      <c r="BH103" s="117"/>
      <c r="CL103" s="76"/>
      <c r="CM103" s="76"/>
      <c r="CN103" s="76"/>
      <c r="CO103" s="95"/>
      <c r="CP103" s="76"/>
      <c r="CQ103" s="96"/>
      <c r="CR103" s="96"/>
      <c r="CS103" s="96"/>
      <c r="CT103" s="96"/>
      <c r="CU103" s="96"/>
      <c r="CV103" s="96"/>
      <c r="CW103" s="96"/>
      <c r="CX103" s="96"/>
      <c r="CY103" s="96"/>
      <c r="CZ103" s="96"/>
      <c r="DA103" s="98"/>
      <c r="DB103" s="76"/>
      <c r="DC103" s="76"/>
      <c r="DD103" s="76"/>
      <c r="DE103" s="76"/>
      <c r="DF103" s="99"/>
      <c r="DG103" s="96"/>
      <c r="DH103" s="96"/>
      <c r="DI103" s="96"/>
      <c r="DJ103" s="96"/>
      <c r="DK103" s="96"/>
      <c r="DL103" s="96"/>
      <c r="DM103" s="96"/>
      <c r="DN103" s="96"/>
      <c r="DO103" s="95"/>
      <c r="DP103" s="95"/>
      <c r="DQ103" s="95"/>
      <c r="DR103" s="95"/>
      <c r="DS103" s="95"/>
      <c r="DT103" s="95"/>
      <c r="DU103" s="95"/>
      <c r="DV103" s="95"/>
      <c r="DW103" s="95"/>
      <c r="DX103" s="95"/>
      <c r="EC103" s="95"/>
      <c r="ED103" s="95"/>
      <c r="EE103" s="95"/>
      <c r="EF103" s="95"/>
      <c r="EG103" s="95"/>
      <c r="EH103" s="95"/>
      <c r="EI103" s="95"/>
      <c r="EJ103" s="95"/>
      <c r="EK103" s="95"/>
      <c r="EL103" s="95"/>
      <c r="EM103" s="95"/>
      <c r="EN103" s="95"/>
      <c r="EO103" s="95"/>
      <c r="EP103" s="95"/>
      <c r="EQ103" s="95"/>
      <c r="ER103" s="95"/>
      <c r="ES103" s="95"/>
      <c r="ET103" s="95"/>
      <c r="EX103" s="98"/>
      <c r="EY103" s="98"/>
      <c r="EZ103" s="98"/>
      <c r="FA103" s="98"/>
      <c r="FB103" s="98"/>
      <c r="FC103" s="98"/>
      <c r="FD103" s="98"/>
      <c r="FE103" s="98"/>
      <c r="FF103" s="98"/>
      <c r="FG103" s="98"/>
      <c r="FH103" s="98"/>
      <c r="FI103" s="98"/>
      <c r="FJ103" s="98"/>
      <c r="FK103" s="98"/>
      <c r="FL103" s="98"/>
      <c r="FM103" s="98"/>
      <c r="FN103" s="98"/>
      <c r="FO103" s="98"/>
      <c r="FP103" s="98"/>
      <c r="FQ103" s="98"/>
      <c r="FR103" s="98"/>
      <c r="FS103" s="98"/>
      <c r="FT103" s="98"/>
      <c r="FU103" s="98"/>
      <c r="FV103" s="98"/>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row>
    <row r="104" spans="1:201" s="49" customFormat="1" ht="30" customHeight="1">
      <c r="C104" s="100" t="s">
        <v>559</v>
      </c>
      <c r="D104" s="76"/>
      <c r="E104" s="76"/>
      <c r="F104" s="76"/>
      <c r="G104" s="76"/>
      <c r="H104" s="76"/>
      <c r="I104" s="76"/>
      <c r="J104" s="76"/>
      <c r="K104" s="76"/>
      <c r="L104" s="76"/>
      <c r="M104" s="94"/>
      <c r="N104" s="76"/>
      <c r="O104" s="76"/>
      <c r="P104" s="204"/>
      <c r="Q104" s="76"/>
      <c r="R104" s="95"/>
      <c r="S104" s="76"/>
      <c r="T104" s="76"/>
      <c r="U104" s="76"/>
      <c r="V104" s="76"/>
      <c r="W104" s="76"/>
      <c r="X104" s="76"/>
      <c r="Y104" s="76"/>
      <c r="Z104" s="76"/>
      <c r="AA104" s="76"/>
      <c r="AB104" s="76"/>
      <c r="AC104" s="76"/>
      <c r="AD104" s="76"/>
      <c r="AE104" s="76"/>
      <c r="AF104" s="76"/>
      <c r="AG104" s="95"/>
      <c r="AH104" s="95"/>
      <c r="AI104" s="95"/>
      <c r="AJ104" s="76"/>
      <c r="AK104" s="76"/>
      <c r="AL104" s="76"/>
      <c r="AM104" s="76"/>
      <c r="AN104" s="76"/>
      <c r="AO104" s="76"/>
      <c r="AP104" s="76"/>
      <c r="AQ104" s="76"/>
      <c r="AX104" s="97"/>
      <c r="AY104" s="97"/>
      <c r="AZ104" s="97"/>
      <c r="BA104" s="97"/>
      <c r="BB104" s="97"/>
      <c r="BE104" s="117"/>
      <c r="BF104" s="117"/>
      <c r="BG104" s="117"/>
      <c r="BH104" s="117"/>
      <c r="CL104" s="76"/>
      <c r="CM104" s="76"/>
      <c r="CN104" s="76"/>
      <c r="CO104" s="95"/>
      <c r="CP104" s="76"/>
      <c r="CQ104" s="96"/>
      <c r="CR104" s="96"/>
      <c r="CS104" s="96"/>
      <c r="CT104" s="96"/>
      <c r="CU104" s="96"/>
      <c r="CV104" s="96"/>
      <c r="CW104" s="96"/>
      <c r="CX104" s="96"/>
      <c r="CY104" s="96"/>
      <c r="CZ104" s="96"/>
      <c r="DA104" s="98"/>
      <c r="DB104" s="76"/>
      <c r="DC104" s="76"/>
      <c r="DD104" s="76"/>
      <c r="DE104" s="76"/>
      <c r="DF104" s="99"/>
      <c r="DG104" s="96"/>
      <c r="DH104" s="96"/>
      <c r="DI104" s="96"/>
      <c r="DJ104" s="96"/>
      <c r="DK104" s="96"/>
      <c r="DL104" s="96"/>
      <c r="DM104" s="96"/>
      <c r="DN104" s="96"/>
      <c r="DO104" s="95"/>
      <c r="DP104" s="95"/>
      <c r="DQ104" s="95"/>
      <c r="DR104" s="95"/>
      <c r="DS104" s="95"/>
      <c r="DT104" s="95"/>
      <c r="DU104" s="95"/>
      <c r="DV104" s="95"/>
      <c r="DW104" s="95"/>
      <c r="DX104" s="95"/>
      <c r="EC104" s="95"/>
      <c r="ED104" s="95"/>
      <c r="EE104" s="95"/>
      <c r="EF104" s="95"/>
      <c r="EG104" s="95"/>
      <c r="EH104" s="95"/>
      <c r="EI104" s="95"/>
      <c r="EJ104" s="95"/>
      <c r="EK104" s="95"/>
      <c r="EL104" s="95"/>
      <c r="EM104" s="95"/>
      <c r="EN104" s="95"/>
      <c r="EO104" s="95"/>
      <c r="EP104" s="95"/>
      <c r="EQ104" s="95"/>
      <c r="ER104" s="95"/>
      <c r="ES104" s="95"/>
      <c r="ET104" s="95"/>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row>
    <row r="105" spans="1:201" s="49" customFormat="1" ht="30" customHeight="1">
      <c r="C105" s="100" t="s">
        <v>560</v>
      </c>
      <c r="D105" s="76"/>
      <c r="E105" s="76"/>
      <c r="F105" s="76"/>
      <c r="G105" s="76"/>
      <c r="H105" s="76"/>
      <c r="I105" s="76"/>
      <c r="J105" s="76"/>
      <c r="K105" s="76"/>
      <c r="L105" s="76"/>
      <c r="M105" s="94"/>
      <c r="N105" s="76"/>
      <c r="O105" s="76"/>
      <c r="P105" s="204"/>
      <c r="Q105" s="76"/>
      <c r="R105" s="95"/>
      <c r="S105" s="76"/>
      <c r="T105" s="76"/>
      <c r="U105" s="76"/>
      <c r="V105" s="76"/>
      <c r="W105" s="76"/>
      <c r="X105" s="76"/>
      <c r="Y105" s="76"/>
      <c r="Z105" s="76"/>
      <c r="AA105" s="76"/>
      <c r="AB105" s="76"/>
      <c r="AC105" s="76"/>
      <c r="AD105" s="76"/>
      <c r="AE105" s="76"/>
      <c r="AF105" s="76"/>
      <c r="AG105" s="95"/>
      <c r="AH105" s="95"/>
      <c r="AI105" s="95"/>
      <c r="AJ105" s="76"/>
      <c r="AK105" s="76"/>
      <c r="AL105" s="76"/>
      <c r="AM105" s="76"/>
      <c r="AN105" s="76"/>
      <c r="AO105" s="76"/>
      <c r="AP105" s="76"/>
      <c r="AQ105" s="76"/>
      <c r="AX105" s="97"/>
      <c r="AY105" s="97"/>
      <c r="AZ105" s="97"/>
      <c r="BA105" s="97"/>
      <c r="BB105" s="97"/>
      <c r="BE105" s="117"/>
      <c r="BF105" s="117"/>
      <c r="BG105" s="117"/>
      <c r="BH105" s="117"/>
      <c r="CL105" s="76"/>
      <c r="CM105" s="76"/>
      <c r="CN105" s="76"/>
      <c r="CO105" s="95"/>
      <c r="CP105" s="76"/>
      <c r="CQ105" s="96"/>
      <c r="CR105" s="96"/>
      <c r="CS105" s="96"/>
      <c r="CT105" s="96"/>
      <c r="CU105" s="96"/>
      <c r="CV105" s="96"/>
      <c r="CW105" s="96"/>
      <c r="CX105" s="96"/>
      <c r="CY105" s="96"/>
      <c r="CZ105" s="96"/>
      <c r="DA105" s="98"/>
      <c r="DB105" s="76"/>
      <c r="DC105" s="76"/>
      <c r="DD105" s="76"/>
      <c r="DE105" s="76"/>
      <c r="DF105" s="99"/>
      <c r="DG105" s="96"/>
      <c r="DH105" s="96"/>
      <c r="DI105" s="96"/>
      <c r="DJ105" s="96"/>
      <c r="DK105" s="96"/>
      <c r="DL105" s="96"/>
      <c r="DM105" s="96"/>
      <c r="DN105" s="96"/>
      <c r="DO105" s="95"/>
      <c r="DP105" s="95"/>
      <c r="DQ105" s="95"/>
      <c r="DR105" s="95"/>
      <c r="DS105" s="95"/>
      <c r="DT105" s="95"/>
      <c r="DU105" s="95"/>
      <c r="DV105" s="95"/>
      <c r="DW105" s="95"/>
      <c r="DX105" s="95"/>
      <c r="EC105" s="95"/>
      <c r="ED105" s="95"/>
      <c r="EE105" s="95"/>
      <c r="EF105" s="95"/>
      <c r="EG105" s="95"/>
      <c r="EH105" s="95"/>
      <c r="EI105" s="95"/>
      <c r="EJ105" s="95"/>
      <c r="EK105" s="95"/>
      <c r="EL105" s="95"/>
      <c r="EM105" s="95"/>
      <c r="EN105" s="95"/>
      <c r="EO105" s="95"/>
      <c r="EP105" s="95"/>
      <c r="EQ105" s="95"/>
      <c r="ER105" s="95"/>
      <c r="ES105" s="95"/>
      <c r="ET105" s="95"/>
      <c r="EX105" s="98"/>
      <c r="EY105" s="98"/>
      <c r="EZ105" s="98"/>
      <c r="FA105" s="98"/>
      <c r="FB105" s="98"/>
      <c r="FC105" s="98"/>
      <c r="FD105" s="98"/>
      <c r="FE105" s="98"/>
      <c r="FF105" s="98"/>
      <c r="FG105" s="98"/>
      <c r="FH105" s="98"/>
      <c r="FI105" s="98"/>
      <c r="FJ105" s="98"/>
      <c r="FK105" s="98"/>
      <c r="FL105" s="98"/>
      <c r="FM105" s="98"/>
      <c r="FN105" s="98"/>
      <c r="FO105" s="98"/>
      <c r="FP105" s="98"/>
      <c r="FQ105" s="98"/>
      <c r="FR105" s="98"/>
      <c r="FS105" s="98"/>
      <c r="FT105" s="98"/>
      <c r="FU105" s="98"/>
      <c r="FV105" s="98"/>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row>
    <row r="106" spans="1:201" s="49" customFormat="1" ht="30" customHeight="1">
      <c r="C106" s="100" t="s">
        <v>561</v>
      </c>
      <c r="D106" s="76"/>
      <c r="E106" s="76"/>
      <c r="F106" s="76"/>
      <c r="G106" s="76"/>
      <c r="H106" s="76"/>
      <c r="I106" s="76"/>
      <c r="J106" s="76"/>
      <c r="K106" s="76"/>
      <c r="L106" s="76"/>
      <c r="M106" s="94"/>
      <c r="N106" s="76"/>
      <c r="O106" s="76"/>
      <c r="P106" s="204"/>
      <c r="Q106" s="76"/>
      <c r="R106" s="95"/>
      <c r="S106" s="76"/>
      <c r="T106" s="76"/>
      <c r="U106" s="76"/>
      <c r="V106" s="76"/>
      <c r="W106" s="76"/>
      <c r="X106" s="76"/>
      <c r="Y106" s="76"/>
      <c r="Z106" s="76"/>
      <c r="AA106" s="76"/>
      <c r="AB106" s="76"/>
      <c r="AC106" s="76"/>
      <c r="AD106" s="76"/>
      <c r="AE106" s="76"/>
      <c r="AF106" s="76"/>
      <c r="AG106" s="95"/>
      <c r="AH106" s="95"/>
      <c r="AI106" s="95"/>
      <c r="AJ106" s="76"/>
      <c r="AK106" s="76"/>
      <c r="AL106" s="76"/>
      <c r="AM106" s="76"/>
      <c r="AN106" s="76"/>
      <c r="AO106" s="76"/>
      <c r="AP106" s="76"/>
      <c r="AQ106" s="76"/>
      <c r="AX106" s="97"/>
      <c r="AY106" s="97"/>
      <c r="AZ106" s="97"/>
      <c r="BA106" s="97"/>
      <c r="BB106" s="97"/>
      <c r="BE106" s="117"/>
      <c r="BF106" s="117"/>
      <c r="BG106" s="117"/>
      <c r="BH106" s="117"/>
      <c r="CL106" s="76"/>
      <c r="CM106" s="76"/>
      <c r="CN106" s="76"/>
      <c r="CO106" s="95"/>
      <c r="CP106" s="76"/>
      <c r="CQ106" s="96"/>
      <c r="CR106" s="96"/>
      <c r="CS106" s="96"/>
      <c r="CT106" s="96"/>
      <c r="CU106" s="96"/>
      <c r="CV106" s="96"/>
      <c r="CW106" s="96"/>
      <c r="CX106" s="96"/>
      <c r="CY106" s="96"/>
      <c r="CZ106" s="96"/>
      <c r="DA106" s="98"/>
      <c r="DB106" s="76"/>
      <c r="DC106" s="76"/>
      <c r="DD106" s="76"/>
      <c r="DE106" s="76"/>
      <c r="DF106" s="99"/>
      <c r="DG106" s="96"/>
      <c r="DH106" s="96"/>
      <c r="DI106" s="96"/>
      <c r="DJ106" s="96"/>
      <c r="DK106" s="96"/>
      <c r="DL106" s="96"/>
      <c r="DM106" s="96"/>
      <c r="DN106" s="96"/>
      <c r="DO106" s="95"/>
      <c r="DP106" s="95"/>
      <c r="DQ106" s="95"/>
      <c r="DR106" s="95"/>
      <c r="DS106" s="95"/>
      <c r="DT106" s="95"/>
      <c r="DU106" s="95"/>
      <c r="DV106" s="95"/>
      <c r="DW106" s="95"/>
      <c r="DX106" s="95"/>
      <c r="EC106" s="95"/>
      <c r="ED106" s="95"/>
      <c r="EE106" s="95"/>
      <c r="EF106" s="95"/>
      <c r="EG106" s="95"/>
      <c r="EH106" s="95"/>
      <c r="EI106" s="95"/>
      <c r="EJ106" s="95"/>
      <c r="EK106" s="95"/>
      <c r="EL106" s="95"/>
      <c r="EM106" s="95"/>
      <c r="EN106" s="95"/>
      <c r="EO106" s="95"/>
      <c r="EP106" s="95"/>
      <c r="EQ106" s="95"/>
      <c r="ER106" s="95"/>
      <c r="ES106" s="95"/>
      <c r="ET106" s="95"/>
      <c r="EX106" s="98"/>
      <c r="EY106" s="98"/>
      <c r="EZ106" s="98"/>
      <c r="FA106" s="98"/>
      <c r="FB106" s="98"/>
      <c r="FC106" s="98"/>
      <c r="FD106" s="98"/>
      <c r="FE106" s="98"/>
      <c r="FF106" s="98"/>
      <c r="FG106" s="98"/>
      <c r="FH106" s="98"/>
      <c r="FI106" s="98"/>
      <c r="FJ106" s="98"/>
      <c r="FK106" s="98"/>
      <c r="FL106" s="98"/>
      <c r="FM106" s="98"/>
      <c r="FN106" s="98"/>
      <c r="FO106" s="98"/>
      <c r="FP106" s="98"/>
      <c r="FQ106" s="98"/>
      <c r="FR106" s="98"/>
      <c r="FS106" s="98"/>
      <c r="FT106" s="98"/>
      <c r="FU106" s="98"/>
      <c r="FV106" s="98"/>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row>
    <row r="107" spans="1:201" s="49" customFormat="1" ht="30" customHeight="1">
      <c r="C107" s="100" t="s">
        <v>562</v>
      </c>
      <c r="D107" s="76"/>
      <c r="E107" s="76"/>
      <c r="F107" s="76"/>
      <c r="G107" s="76"/>
      <c r="H107" s="76"/>
      <c r="I107" s="76"/>
      <c r="J107" s="76"/>
      <c r="K107" s="76"/>
      <c r="L107" s="76"/>
      <c r="M107" s="94"/>
      <c r="N107" s="76"/>
      <c r="O107" s="76"/>
      <c r="P107" s="204"/>
      <c r="Q107" s="76"/>
      <c r="R107" s="95"/>
      <c r="S107" s="76"/>
      <c r="T107" s="76"/>
      <c r="U107" s="76"/>
      <c r="V107" s="76"/>
      <c r="W107" s="76"/>
      <c r="X107" s="76"/>
      <c r="Y107" s="76"/>
      <c r="Z107" s="76"/>
      <c r="AA107" s="76"/>
      <c r="AB107" s="76"/>
      <c r="AC107" s="76"/>
      <c r="AD107" s="76"/>
      <c r="AE107" s="76"/>
      <c r="AF107" s="76"/>
      <c r="AG107" s="95"/>
      <c r="AH107" s="95"/>
      <c r="AI107" s="95"/>
      <c r="AJ107" s="76"/>
      <c r="AK107" s="76"/>
      <c r="AL107" s="76"/>
      <c r="AM107" s="76"/>
      <c r="AN107" s="76"/>
      <c r="AO107" s="76"/>
      <c r="AP107" s="76"/>
      <c r="AQ107" s="76"/>
      <c r="AX107" s="97"/>
      <c r="AY107" s="97"/>
      <c r="AZ107" s="97"/>
      <c r="BA107" s="97"/>
      <c r="BB107" s="97"/>
      <c r="BE107" s="117"/>
      <c r="BF107" s="117"/>
      <c r="BG107" s="117"/>
      <c r="BH107" s="117"/>
      <c r="CL107" s="76"/>
      <c r="CM107" s="76"/>
      <c r="CN107" s="76"/>
      <c r="CO107" s="95"/>
      <c r="CP107" s="76"/>
      <c r="CQ107" s="96"/>
      <c r="CR107" s="96"/>
      <c r="CS107" s="96"/>
      <c r="CT107" s="96"/>
      <c r="CU107" s="96"/>
      <c r="CV107" s="96"/>
      <c r="CW107" s="96"/>
      <c r="CX107" s="96"/>
      <c r="CY107" s="96"/>
      <c r="CZ107" s="96"/>
      <c r="DA107" s="98"/>
      <c r="DB107" s="76"/>
      <c r="DC107" s="76"/>
      <c r="DD107" s="76"/>
      <c r="DE107" s="76"/>
      <c r="DF107" s="99"/>
      <c r="DG107" s="96"/>
      <c r="DH107" s="96"/>
      <c r="DI107" s="96"/>
      <c r="DJ107" s="96"/>
      <c r="DK107" s="96"/>
      <c r="DL107" s="96"/>
      <c r="DM107" s="96"/>
      <c r="DN107" s="96"/>
      <c r="DO107" s="95"/>
      <c r="DP107" s="95"/>
      <c r="DQ107" s="95"/>
      <c r="DR107" s="95"/>
      <c r="DS107" s="95"/>
      <c r="DT107" s="95"/>
      <c r="DU107" s="95"/>
      <c r="DV107" s="95"/>
      <c r="DW107" s="95"/>
      <c r="DX107" s="95"/>
      <c r="EC107" s="95"/>
      <c r="ED107" s="95"/>
      <c r="EE107" s="95"/>
      <c r="EF107" s="95"/>
      <c r="EG107" s="95"/>
      <c r="EH107" s="95"/>
      <c r="EI107" s="95"/>
      <c r="EJ107" s="95"/>
      <c r="EK107" s="95"/>
      <c r="EL107" s="95"/>
      <c r="EM107" s="95"/>
      <c r="EN107" s="95"/>
      <c r="EO107" s="95"/>
      <c r="EP107" s="95"/>
      <c r="EQ107" s="95"/>
      <c r="ER107" s="95"/>
      <c r="ES107" s="95"/>
      <c r="ET107" s="95"/>
      <c r="EX107" s="98"/>
      <c r="EY107" s="98"/>
      <c r="EZ107" s="98"/>
      <c r="FA107" s="98"/>
      <c r="FB107" s="98"/>
      <c r="FC107" s="98"/>
      <c r="FD107" s="98"/>
      <c r="FE107" s="98"/>
      <c r="FF107" s="98"/>
      <c r="FG107" s="98"/>
      <c r="FH107" s="98"/>
      <c r="FI107" s="98"/>
      <c r="FJ107" s="98"/>
      <c r="FK107" s="98"/>
      <c r="FL107" s="98"/>
      <c r="FM107" s="98"/>
      <c r="FN107" s="98"/>
      <c r="FO107" s="98"/>
      <c r="FP107" s="98"/>
      <c r="FQ107" s="98"/>
      <c r="FR107" s="98"/>
      <c r="FS107" s="98"/>
      <c r="FT107" s="98"/>
      <c r="FU107" s="98"/>
      <c r="FV107" s="98"/>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row>
    <row r="108" spans="1:201" s="49" customFormat="1" ht="30" customHeight="1">
      <c r="C108" s="100" t="s">
        <v>563</v>
      </c>
      <c r="D108" s="76"/>
      <c r="E108" s="76"/>
      <c r="F108" s="76"/>
      <c r="G108" s="76"/>
      <c r="H108" s="76"/>
      <c r="I108" s="76"/>
      <c r="J108" s="76"/>
      <c r="K108" s="76"/>
      <c r="L108" s="76"/>
      <c r="M108" s="94"/>
      <c r="N108" s="76"/>
      <c r="O108" s="76"/>
      <c r="P108" s="204"/>
      <c r="Q108" s="76"/>
      <c r="R108" s="95"/>
      <c r="S108" s="76"/>
      <c r="T108" s="76"/>
      <c r="U108" s="76"/>
      <c r="V108" s="76"/>
      <c r="W108" s="76"/>
      <c r="X108" s="76"/>
      <c r="Y108" s="76"/>
      <c r="Z108" s="76"/>
      <c r="AA108" s="76"/>
      <c r="AB108" s="76"/>
      <c r="AC108" s="76"/>
      <c r="AD108" s="76"/>
      <c r="AE108" s="76"/>
      <c r="AF108" s="76"/>
      <c r="AG108" s="95"/>
      <c r="AH108" s="95"/>
      <c r="AI108" s="95"/>
      <c r="AJ108" s="76"/>
      <c r="AK108" s="76"/>
      <c r="AL108" s="76"/>
      <c r="AM108" s="76"/>
      <c r="AN108" s="76"/>
      <c r="AO108" s="76"/>
      <c r="AP108" s="76"/>
      <c r="AQ108" s="76"/>
      <c r="AX108" s="97"/>
      <c r="AY108" s="97"/>
      <c r="AZ108" s="97"/>
      <c r="BA108" s="97"/>
      <c r="BB108" s="97"/>
      <c r="BE108" s="117"/>
      <c r="BF108" s="117"/>
      <c r="BG108" s="117"/>
      <c r="BH108" s="117"/>
      <c r="CL108" s="76"/>
      <c r="CM108" s="76"/>
      <c r="CN108" s="76"/>
      <c r="CO108" s="95"/>
      <c r="CP108" s="76"/>
      <c r="CQ108" s="96"/>
      <c r="CR108" s="96"/>
      <c r="CS108" s="96"/>
      <c r="CT108" s="96"/>
      <c r="CU108" s="96"/>
      <c r="CV108" s="96"/>
      <c r="CW108" s="96"/>
      <c r="CX108" s="96"/>
      <c r="CY108" s="96"/>
      <c r="CZ108" s="96"/>
      <c r="DA108" s="98"/>
      <c r="DB108" s="76"/>
      <c r="DC108" s="76"/>
      <c r="DD108" s="76"/>
      <c r="DE108" s="76"/>
      <c r="DF108" s="99"/>
      <c r="DG108" s="96"/>
      <c r="DH108" s="96"/>
      <c r="DI108" s="96"/>
      <c r="DJ108" s="96"/>
      <c r="DK108" s="96"/>
      <c r="DL108" s="96"/>
      <c r="DM108" s="96"/>
      <c r="DN108" s="96"/>
      <c r="DO108" s="95"/>
      <c r="DP108" s="95"/>
      <c r="DQ108" s="95"/>
      <c r="DR108" s="95"/>
      <c r="DS108" s="95"/>
      <c r="DT108" s="95"/>
      <c r="DU108" s="95"/>
      <c r="DV108" s="95"/>
      <c r="DW108" s="95"/>
      <c r="DX108" s="95"/>
      <c r="EC108" s="95"/>
      <c r="ED108" s="95"/>
      <c r="EE108" s="95"/>
      <c r="EF108" s="95"/>
      <c r="EG108" s="95"/>
      <c r="EH108" s="95"/>
      <c r="EI108" s="95"/>
      <c r="EJ108" s="95"/>
      <c r="EK108" s="95"/>
      <c r="EL108" s="95"/>
      <c r="EM108" s="95"/>
      <c r="EN108" s="95"/>
      <c r="EO108" s="95"/>
      <c r="EP108" s="95"/>
      <c r="EQ108" s="95"/>
      <c r="ER108" s="95"/>
      <c r="ES108" s="95"/>
      <c r="ET108" s="95"/>
      <c r="EX108" s="98"/>
      <c r="EY108" s="98"/>
      <c r="EZ108" s="98"/>
      <c r="FA108" s="98"/>
      <c r="FB108" s="98"/>
      <c r="FC108" s="98"/>
      <c r="FD108" s="98"/>
      <c r="FE108" s="98"/>
      <c r="FF108" s="98"/>
      <c r="FG108" s="98"/>
      <c r="FH108" s="98"/>
      <c r="FI108" s="98"/>
      <c r="FJ108" s="98"/>
      <c r="FK108" s="98"/>
      <c r="FL108" s="98"/>
      <c r="FM108" s="98"/>
      <c r="FN108" s="98"/>
      <c r="FO108" s="98"/>
      <c r="FP108" s="98"/>
      <c r="FQ108" s="98"/>
      <c r="FR108" s="98"/>
      <c r="FS108" s="98"/>
      <c r="FT108" s="98"/>
      <c r="FU108" s="98"/>
      <c r="FV108" s="98"/>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row>
    <row r="109" spans="1:201" s="49" customFormat="1" ht="30" customHeight="1">
      <c r="C109" s="100" t="s">
        <v>564</v>
      </c>
      <c r="D109" s="76"/>
      <c r="E109" s="76"/>
      <c r="F109" s="76"/>
      <c r="G109" s="76"/>
      <c r="H109" s="76"/>
      <c r="I109" s="76"/>
      <c r="J109" s="76"/>
      <c r="K109" s="76"/>
      <c r="L109" s="76"/>
      <c r="M109" s="94"/>
      <c r="N109" s="76"/>
      <c r="O109" s="76"/>
      <c r="P109" s="204"/>
      <c r="Q109" s="76"/>
      <c r="R109" s="95"/>
      <c r="S109" s="76"/>
      <c r="T109" s="76"/>
      <c r="U109" s="76"/>
      <c r="V109" s="76"/>
      <c r="W109" s="76"/>
      <c r="X109" s="76"/>
      <c r="Y109" s="76"/>
      <c r="Z109" s="76"/>
      <c r="AA109" s="76"/>
      <c r="AB109" s="76"/>
      <c r="AC109" s="76"/>
      <c r="AD109" s="76"/>
      <c r="AE109" s="76"/>
      <c r="AF109" s="76"/>
      <c r="AG109" s="95"/>
      <c r="AH109" s="95"/>
      <c r="AI109" s="95"/>
      <c r="AJ109" s="76"/>
      <c r="AK109" s="76"/>
      <c r="AL109" s="76"/>
      <c r="AM109" s="76"/>
      <c r="AN109" s="76"/>
      <c r="AO109" s="76"/>
      <c r="AP109" s="76"/>
      <c r="AQ109" s="76"/>
      <c r="AX109" s="97"/>
      <c r="AY109" s="97"/>
      <c r="AZ109" s="97"/>
      <c r="BA109" s="97"/>
      <c r="BB109" s="97"/>
      <c r="BE109" s="117"/>
      <c r="BF109" s="117"/>
      <c r="BG109" s="117"/>
      <c r="BH109" s="117"/>
      <c r="CL109" s="76"/>
      <c r="CM109" s="76"/>
      <c r="CN109" s="76"/>
      <c r="CO109" s="95"/>
      <c r="CP109" s="76"/>
      <c r="CQ109" s="96"/>
      <c r="CR109" s="96"/>
      <c r="CS109" s="96"/>
      <c r="CT109" s="96"/>
      <c r="CU109" s="96"/>
      <c r="CV109" s="96"/>
      <c r="CW109" s="96"/>
      <c r="CX109" s="96"/>
      <c r="CY109" s="96"/>
      <c r="CZ109" s="96"/>
      <c r="DA109" s="98"/>
      <c r="DB109" s="76"/>
      <c r="DC109" s="76"/>
      <c r="DD109" s="76"/>
      <c r="DE109" s="76"/>
      <c r="DF109" s="99"/>
      <c r="DG109" s="96"/>
      <c r="DH109" s="96"/>
      <c r="DI109" s="96"/>
      <c r="DJ109" s="96"/>
      <c r="DK109" s="96"/>
      <c r="DL109" s="96"/>
      <c r="DM109" s="96"/>
      <c r="DN109" s="96"/>
      <c r="DO109" s="95"/>
      <c r="DP109" s="95"/>
      <c r="DQ109" s="95"/>
      <c r="DR109" s="95"/>
      <c r="DS109" s="95"/>
      <c r="DT109" s="95"/>
      <c r="DU109" s="95"/>
      <c r="DV109" s="95"/>
      <c r="DW109" s="95"/>
      <c r="DX109" s="95"/>
      <c r="EC109" s="95"/>
      <c r="ED109" s="95"/>
      <c r="EE109" s="95"/>
      <c r="EF109" s="95"/>
      <c r="EG109" s="95"/>
      <c r="EH109" s="95"/>
      <c r="EI109" s="95"/>
      <c r="EJ109" s="95"/>
      <c r="EK109" s="95"/>
      <c r="EL109" s="95"/>
      <c r="EM109" s="95"/>
      <c r="EN109" s="95"/>
      <c r="EO109" s="95"/>
      <c r="EP109" s="95"/>
      <c r="EQ109" s="95"/>
      <c r="ER109" s="95"/>
      <c r="ES109" s="95"/>
      <c r="ET109" s="95"/>
      <c r="EX109" s="98"/>
      <c r="EY109" s="98"/>
      <c r="EZ109" s="98"/>
      <c r="FA109" s="98"/>
      <c r="FB109" s="98"/>
      <c r="FC109" s="98"/>
      <c r="FD109" s="98"/>
      <c r="FE109" s="98"/>
      <c r="FF109" s="98"/>
      <c r="FG109" s="98"/>
      <c r="FH109" s="98"/>
      <c r="FI109" s="98"/>
      <c r="FJ109" s="98"/>
      <c r="FK109" s="98"/>
      <c r="FL109" s="98"/>
      <c r="FM109" s="98"/>
      <c r="FN109" s="98"/>
      <c r="FO109" s="98"/>
      <c r="FP109" s="98"/>
      <c r="FQ109" s="98"/>
      <c r="FR109" s="98"/>
      <c r="FS109" s="98"/>
      <c r="FT109" s="98"/>
      <c r="FU109" s="98"/>
      <c r="FV109" s="98"/>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row>
    <row r="110" spans="1:201" s="49" customFormat="1" ht="30" customHeight="1">
      <c r="C110" s="100" t="s">
        <v>565</v>
      </c>
      <c r="D110" s="76"/>
      <c r="E110" s="76"/>
      <c r="F110" s="76"/>
      <c r="G110" s="76"/>
      <c r="H110" s="76"/>
      <c r="I110" s="76"/>
      <c r="J110" s="76"/>
      <c r="K110" s="76"/>
      <c r="L110" s="76"/>
      <c r="M110" s="94"/>
      <c r="N110" s="76"/>
      <c r="O110" s="76"/>
      <c r="P110" s="204"/>
      <c r="Q110" s="76"/>
      <c r="R110" s="95"/>
      <c r="S110" s="76"/>
      <c r="T110" s="76"/>
      <c r="U110" s="76"/>
      <c r="V110" s="76"/>
      <c r="W110" s="76"/>
      <c r="X110" s="76"/>
      <c r="Y110" s="76"/>
      <c r="Z110" s="76"/>
      <c r="AA110" s="76"/>
      <c r="AB110" s="76"/>
      <c r="AC110" s="76"/>
      <c r="AD110" s="76"/>
      <c r="AE110" s="76"/>
      <c r="AF110" s="76"/>
      <c r="AG110" s="95"/>
      <c r="AH110" s="95"/>
      <c r="AI110" s="95"/>
      <c r="AJ110" s="76"/>
      <c r="AK110" s="76"/>
      <c r="AL110" s="76"/>
      <c r="AM110" s="76"/>
      <c r="AN110" s="76"/>
      <c r="AO110" s="76"/>
      <c r="AP110" s="76"/>
      <c r="AQ110" s="76"/>
      <c r="AX110" s="97"/>
      <c r="AY110" s="97"/>
      <c r="AZ110" s="97"/>
      <c r="BA110" s="97"/>
      <c r="BB110" s="97"/>
      <c r="BE110" s="117"/>
      <c r="BF110" s="117"/>
      <c r="BG110" s="117"/>
      <c r="BH110" s="117"/>
      <c r="CL110" s="76"/>
      <c r="CM110" s="76"/>
      <c r="CN110" s="76"/>
      <c r="CO110" s="95"/>
      <c r="CP110" s="76"/>
      <c r="CQ110" s="96"/>
      <c r="CR110" s="96"/>
      <c r="CS110" s="96"/>
      <c r="CT110" s="96"/>
      <c r="CU110" s="96"/>
      <c r="CV110" s="96"/>
      <c r="CW110" s="96"/>
      <c r="CX110" s="96"/>
      <c r="CY110" s="96"/>
      <c r="CZ110" s="96"/>
      <c r="DA110" s="98"/>
      <c r="DB110" s="76"/>
      <c r="DC110" s="76"/>
      <c r="DD110" s="76"/>
      <c r="DE110" s="76"/>
      <c r="DF110" s="99"/>
      <c r="DG110" s="96"/>
      <c r="DH110" s="96"/>
      <c r="DI110" s="96"/>
      <c r="DJ110" s="96"/>
      <c r="DK110" s="96"/>
      <c r="DL110" s="96"/>
      <c r="DM110" s="96"/>
      <c r="DN110" s="96"/>
      <c r="DO110" s="95"/>
      <c r="DP110" s="95"/>
      <c r="DQ110" s="95"/>
      <c r="DR110" s="95"/>
      <c r="DS110" s="95"/>
      <c r="DT110" s="95"/>
      <c r="DU110" s="95"/>
      <c r="DV110" s="95"/>
      <c r="DW110" s="95"/>
      <c r="DX110" s="95"/>
      <c r="EC110" s="95"/>
      <c r="ED110" s="95"/>
      <c r="EE110" s="95"/>
      <c r="EF110" s="95"/>
      <c r="EG110" s="95"/>
      <c r="EH110" s="95"/>
      <c r="EI110" s="95"/>
      <c r="EJ110" s="95"/>
      <c r="EK110" s="95"/>
      <c r="EL110" s="95"/>
      <c r="EM110" s="95"/>
      <c r="EN110" s="95"/>
      <c r="EO110" s="95"/>
      <c r="EP110" s="95"/>
      <c r="EQ110" s="95"/>
      <c r="ER110" s="95"/>
      <c r="ES110" s="95"/>
      <c r="ET110" s="95"/>
      <c r="EX110" s="98"/>
      <c r="EY110" s="98"/>
      <c r="EZ110" s="98"/>
      <c r="FA110" s="98"/>
      <c r="FB110" s="98"/>
      <c r="FC110" s="98"/>
      <c r="FD110" s="98"/>
      <c r="FE110" s="98"/>
      <c r="FF110" s="98"/>
      <c r="FG110" s="98"/>
      <c r="FH110" s="98"/>
      <c r="FI110" s="98"/>
      <c r="FJ110" s="98"/>
      <c r="FK110" s="98"/>
      <c r="FL110" s="98"/>
      <c r="FM110" s="98"/>
      <c r="FN110" s="98"/>
      <c r="FO110" s="98"/>
      <c r="FP110" s="98"/>
      <c r="FQ110" s="98"/>
      <c r="FR110" s="98"/>
      <c r="FS110" s="98"/>
      <c r="FT110" s="98"/>
      <c r="FU110" s="98"/>
      <c r="FV110" s="98"/>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row>
    <row r="111" spans="1:201" s="49" customFormat="1" ht="30" customHeight="1">
      <c r="C111" s="100" t="s">
        <v>566</v>
      </c>
      <c r="D111" s="76"/>
      <c r="E111" s="76"/>
      <c r="F111" s="76"/>
      <c r="G111" s="76"/>
      <c r="H111" s="76"/>
      <c r="I111" s="76"/>
      <c r="J111" s="76"/>
      <c r="K111" s="76"/>
      <c r="L111" s="76"/>
      <c r="M111" s="94"/>
      <c r="N111" s="76"/>
      <c r="O111" s="76"/>
      <c r="P111" s="204"/>
      <c r="Q111" s="76"/>
      <c r="R111" s="95"/>
      <c r="S111" s="76"/>
      <c r="T111" s="76"/>
      <c r="U111" s="76"/>
      <c r="V111" s="76"/>
      <c r="W111" s="76"/>
      <c r="X111" s="76"/>
      <c r="Y111" s="76"/>
      <c r="Z111" s="76"/>
      <c r="AA111" s="76"/>
      <c r="AB111" s="76"/>
      <c r="AC111" s="76"/>
      <c r="AD111" s="76"/>
      <c r="AE111" s="76"/>
      <c r="AF111" s="76"/>
      <c r="AG111" s="95"/>
      <c r="AH111" s="95"/>
      <c r="AI111" s="95"/>
      <c r="AJ111" s="76"/>
      <c r="AK111" s="76"/>
      <c r="AL111" s="76"/>
      <c r="AM111" s="76"/>
      <c r="AN111" s="76"/>
      <c r="AO111" s="76"/>
      <c r="AP111" s="76"/>
      <c r="AQ111" s="76"/>
      <c r="AX111" s="97"/>
      <c r="AY111" s="97"/>
      <c r="AZ111" s="97"/>
      <c r="BA111" s="97"/>
      <c r="BB111" s="97"/>
      <c r="BE111" s="117"/>
      <c r="BF111" s="117"/>
      <c r="BG111" s="117"/>
      <c r="BH111" s="117"/>
      <c r="CL111" s="76"/>
      <c r="CM111" s="76"/>
      <c r="CN111" s="76"/>
      <c r="CO111" s="95"/>
      <c r="CP111" s="76"/>
      <c r="CQ111" s="96"/>
      <c r="CR111" s="96"/>
      <c r="CS111" s="96"/>
      <c r="CT111" s="96"/>
      <c r="CU111" s="96"/>
      <c r="CV111" s="96"/>
      <c r="CW111" s="96"/>
      <c r="CX111" s="96"/>
      <c r="CY111" s="96"/>
      <c r="CZ111" s="96"/>
      <c r="DA111" s="98"/>
      <c r="DB111" s="76"/>
      <c r="DC111" s="76"/>
      <c r="DD111" s="76"/>
      <c r="DE111" s="76"/>
      <c r="DF111" s="99"/>
      <c r="DG111" s="96"/>
      <c r="DH111" s="96"/>
      <c r="DI111" s="96"/>
      <c r="DJ111" s="96"/>
      <c r="DK111" s="96"/>
      <c r="DL111" s="96"/>
      <c r="DM111" s="96"/>
      <c r="DN111" s="96"/>
      <c r="DO111" s="95"/>
      <c r="DP111" s="95"/>
      <c r="DQ111" s="95"/>
      <c r="DR111" s="95"/>
      <c r="DS111" s="95"/>
      <c r="DT111" s="95"/>
      <c r="DU111" s="95"/>
      <c r="DV111" s="95"/>
      <c r="DW111" s="95"/>
      <c r="DX111" s="95"/>
      <c r="EC111" s="95"/>
      <c r="ED111" s="95"/>
      <c r="EE111" s="95"/>
      <c r="EF111" s="95"/>
      <c r="EG111" s="95"/>
      <c r="EH111" s="95"/>
      <c r="EI111" s="95"/>
      <c r="EJ111" s="95"/>
      <c r="EK111" s="95"/>
      <c r="EL111" s="95"/>
      <c r="EM111" s="95"/>
      <c r="EN111" s="95"/>
      <c r="EO111" s="95"/>
      <c r="EP111" s="95"/>
      <c r="EQ111" s="95"/>
      <c r="ER111" s="95"/>
      <c r="ES111" s="95"/>
      <c r="ET111" s="95"/>
      <c r="EX111" s="98"/>
      <c r="EY111" s="98"/>
      <c r="EZ111" s="98"/>
      <c r="FA111" s="98"/>
      <c r="FB111" s="98"/>
      <c r="FC111" s="98"/>
      <c r="FD111" s="98"/>
      <c r="FE111" s="98"/>
      <c r="FF111" s="98"/>
      <c r="FG111" s="98"/>
      <c r="FH111" s="98"/>
      <c r="FI111" s="98"/>
      <c r="FJ111" s="98"/>
      <c r="FK111" s="98"/>
      <c r="FL111" s="98"/>
      <c r="FM111" s="98"/>
      <c r="FN111" s="98"/>
      <c r="FO111" s="98"/>
      <c r="FP111" s="98"/>
      <c r="FQ111" s="98"/>
      <c r="FR111" s="98"/>
      <c r="FS111" s="98"/>
      <c r="FT111" s="98"/>
      <c r="FU111" s="98"/>
      <c r="FV111" s="98"/>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row>
    <row r="112" spans="1:201" s="49" customFormat="1" ht="30" customHeight="1">
      <c r="C112" s="100" t="s">
        <v>567</v>
      </c>
      <c r="D112" s="76"/>
      <c r="E112" s="76"/>
      <c r="F112" s="76"/>
      <c r="G112" s="76"/>
      <c r="H112" s="76"/>
      <c r="I112" s="76"/>
      <c r="J112" s="76"/>
      <c r="K112" s="76"/>
      <c r="L112" s="76"/>
      <c r="M112" s="94"/>
      <c r="N112" s="76"/>
      <c r="O112" s="76"/>
      <c r="P112" s="204"/>
      <c r="Q112" s="76"/>
      <c r="R112" s="95"/>
      <c r="S112" s="76"/>
      <c r="T112" s="76"/>
      <c r="U112" s="76"/>
      <c r="V112" s="76"/>
      <c r="W112" s="76"/>
      <c r="X112" s="76"/>
      <c r="Y112" s="76"/>
      <c r="Z112" s="76"/>
      <c r="AA112" s="76"/>
      <c r="AB112" s="76"/>
      <c r="AC112" s="76"/>
      <c r="AD112" s="76"/>
      <c r="AE112" s="76"/>
      <c r="AF112" s="76"/>
      <c r="AG112" s="95"/>
      <c r="AH112" s="95"/>
      <c r="AI112" s="95"/>
      <c r="AJ112" s="76"/>
      <c r="AK112" s="76"/>
      <c r="AL112" s="76"/>
      <c r="AM112" s="76"/>
      <c r="AN112" s="76"/>
      <c r="AO112" s="76"/>
      <c r="AP112" s="76"/>
      <c r="AQ112" s="76"/>
      <c r="AX112" s="97"/>
      <c r="AY112" s="97"/>
      <c r="AZ112" s="97"/>
      <c r="BA112" s="97"/>
      <c r="BB112" s="97"/>
      <c r="BE112" s="117"/>
      <c r="BF112" s="117"/>
      <c r="BG112" s="117"/>
      <c r="BH112" s="117"/>
      <c r="CL112" s="76"/>
      <c r="CM112" s="76"/>
      <c r="CN112" s="76"/>
      <c r="CO112" s="95"/>
      <c r="CP112" s="76"/>
      <c r="CQ112" s="96"/>
      <c r="CR112" s="96"/>
      <c r="CS112" s="96"/>
      <c r="CT112" s="96"/>
      <c r="CU112" s="96"/>
      <c r="CV112" s="96"/>
      <c r="CW112" s="96"/>
      <c r="CX112" s="96"/>
      <c r="CY112" s="96"/>
      <c r="CZ112" s="96"/>
      <c r="DA112" s="98"/>
      <c r="DB112" s="76"/>
      <c r="DC112" s="76"/>
      <c r="DD112" s="76"/>
      <c r="DE112" s="76"/>
      <c r="DF112" s="99"/>
      <c r="DG112" s="96"/>
      <c r="DH112" s="96"/>
      <c r="DI112" s="96"/>
      <c r="DJ112" s="96"/>
      <c r="DK112" s="96"/>
      <c r="DL112" s="96"/>
      <c r="DM112" s="96"/>
      <c r="DN112" s="96"/>
      <c r="DO112" s="95"/>
      <c r="DP112" s="95"/>
      <c r="DQ112" s="95"/>
      <c r="DR112" s="95"/>
      <c r="DS112" s="95"/>
      <c r="DT112" s="95"/>
      <c r="DU112" s="95"/>
      <c r="DV112" s="95"/>
      <c r="DW112" s="95"/>
      <c r="DX112" s="95"/>
      <c r="EC112" s="95"/>
      <c r="ED112" s="95"/>
      <c r="EE112" s="95"/>
      <c r="EF112" s="95"/>
      <c r="EG112" s="95"/>
      <c r="EH112" s="95"/>
      <c r="EI112" s="95"/>
      <c r="EJ112" s="95"/>
      <c r="EK112" s="95"/>
      <c r="EL112" s="95"/>
      <c r="EM112" s="95"/>
      <c r="EN112" s="95"/>
      <c r="EO112" s="95"/>
      <c r="EP112" s="95"/>
      <c r="EQ112" s="95"/>
      <c r="ER112" s="95"/>
      <c r="ES112" s="95"/>
      <c r="ET112" s="95"/>
      <c r="EX112" s="98"/>
      <c r="EY112" s="98"/>
      <c r="EZ112" s="98"/>
      <c r="FA112" s="98"/>
      <c r="FB112" s="98"/>
      <c r="FC112" s="98"/>
      <c r="FD112" s="98"/>
      <c r="FE112" s="98"/>
      <c r="FF112" s="98"/>
      <c r="FG112" s="98"/>
      <c r="FH112" s="98"/>
      <c r="FI112" s="98"/>
      <c r="FJ112" s="98"/>
      <c r="FK112" s="98"/>
      <c r="FL112" s="98"/>
      <c r="FM112" s="98"/>
      <c r="FN112" s="98"/>
      <c r="FO112" s="98"/>
      <c r="FP112" s="98"/>
      <c r="FQ112" s="98"/>
      <c r="FR112" s="98"/>
      <c r="FS112" s="98"/>
      <c r="FT112" s="98"/>
      <c r="FU112" s="98"/>
      <c r="FV112" s="98"/>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row>
    <row r="113" spans="3:201" s="49" customFormat="1" ht="30" customHeight="1">
      <c r="C113" s="100" t="s">
        <v>568</v>
      </c>
      <c r="D113" s="76"/>
      <c r="E113" s="76"/>
      <c r="F113" s="76"/>
      <c r="G113" s="76"/>
      <c r="H113" s="76"/>
      <c r="I113" s="76"/>
      <c r="J113" s="76"/>
      <c r="K113" s="76"/>
      <c r="L113" s="76"/>
      <c r="M113" s="94"/>
      <c r="N113" s="76"/>
      <c r="O113" s="76"/>
      <c r="P113" s="204"/>
      <c r="Q113" s="76"/>
      <c r="R113" s="95"/>
      <c r="S113" s="76"/>
      <c r="T113" s="76"/>
      <c r="U113" s="76"/>
      <c r="V113" s="76"/>
      <c r="W113" s="76"/>
      <c r="X113" s="76"/>
      <c r="Y113" s="76"/>
      <c r="Z113" s="76"/>
      <c r="AA113" s="76"/>
      <c r="AB113" s="76"/>
      <c r="AC113" s="76"/>
      <c r="AD113" s="76"/>
      <c r="AE113" s="76"/>
      <c r="AF113" s="76"/>
      <c r="AG113" s="95"/>
      <c r="AH113" s="95"/>
      <c r="AI113" s="95"/>
      <c r="AJ113" s="76"/>
      <c r="AK113" s="76"/>
      <c r="AL113" s="76"/>
      <c r="AM113" s="76"/>
      <c r="AN113" s="76"/>
      <c r="AO113" s="76"/>
      <c r="AP113" s="76"/>
      <c r="AQ113" s="76"/>
      <c r="AX113" s="97"/>
      <c r="AY113" s="97"/>
      <c r="AZ113" s="97"/>
      <c r="BA113" s="97"/>
      <c r="BB113" s="97"/>
      <c r="BE113" s="117"/>
      <c r="BF113" s="117"/>
      <c r="BG113" s="117"/>
      <c r="BH113" s="117"/>
      <c r="CL113" s="76"/>
      <c r="CM113" s="76"/>
      <c r="CN113" s="76"/>
      <c r="CO113" s="95"/>
      <c r="CP113" s="76"/>
      <c r="CQ113" s="96"/>
      <c r="CR113" s="96"/>
      <c r="CS113" s="96"/>
      <c r="CT113" s="96"/>
      <c r="CU113" s="96"/>
      <c r="CV113" s="96"/>
      <c r="CW113" s="96"/>
      <c r="CX113" s="96"/>
      <c r="CY113" s="96"/>
      <c r="CZ113" s="96"/>
      <c r="DA113" s="98"/>
      <c r="DB113" s="76"/>
      <c r="DC113" s="76"/>
      <c r="DD113" s="76"/>
      <c r="DE113" s="76"/>
      <c r="DF113" s="99"/>
      <c r="DG113" s="96"/>
      <c r="DH113" s="96"/>
      <c r="DI113" s="96"/>
      <c r="DJ113" s="96"/>
      <c r="DK113" s="96"/>
      <c r="DL113" s="96"/>
      <c r="DM113" s="96"/>
      <c r="DN113" s="96"/>
      <c r="DO113" s="95"/>
      <c r="DP113" s="95"/>
      <c r="DQ113" s="95"/>
      <c r="DR113" s="95"/>
      <c r="DS113" s="95"/>
      <c r="DT113" s="95"/>
      <c r="DU113" s="95"/>
      <c r="DV113" s="95"/>
      <c r="DW113" s="95"/>
      <c r="DX113" s="95"/>
      <c r="EC113" s="95"/>
      <c r="ED113" s="95"/>
      <c r="EE113" s="95"/>
      <c r="EF113" s="95"/>
      <c r="EG113" s="95"/>
      <c r="EH113" s="95"/>
      <c r="EI113" s="95"/>
      <c r="EJ113" s="95"/>
      <c r="EK113" s="95"/>
      <c r="EL113" s="95"/>
      <c r="EM113" s="95"/>
      <c r="EN113" s="95"/>
      <c r="EO113" s="95"/>
      <c r="EP113" s="95"/>
      <c r="EQ113" s="95"/>
      <c r="ER113" s="95"/>
      <c r="ES113" s="95"/>
      <c r="ET113" s="95"/>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row>
    <row r="114" spans="3:201" s="49" customFormat="1" ht="30" customHeight="1">
      <c r="C114" s="100" t="s">
        <v>569</v>
      </c>
      <c r="D114" s="76"/>
      <c r="E114" s="76"/>
      <c r="F114" s="76"/>
      <c r="G114" s="76"/>
      <c r="H114" s="76"/>
      <c r="I114" s="76"/>
      <c r="J114" s="76"/>
      <c r="K114" s="76"/>
      <c r="L114" s="76"/>
      <c r="M114" s="94"/>
      <c r="N114" s="76"/>
      <c r="O114" s="76"/>
      <c r="P114" s="204"/>
      <c r="Q114" s="76"/>
      <c r="R114" s="95"/>
      <c r="S114" s="76"/>
      <c r="T114" s="76"/>
      <c r="U114" s="76"/>
      <c r="V114" s="76"/>
      <c r="W114" s="76"/>
      <c r="X114" s="76"/>
      <c r="Y114" s="76"/>
      <c r="Z114" s="76"/>
      <c r="AA114" s="76"/>
      <c r="AB114" s="76"/>
      <c r="AC114" s="76"/>
      <c r="AD114" s="76"/>
      <c r="AE114" s="76"/>
      <c r="AF114" s="76"/>
      <c r="AG114" s="95"/>
      <c r="AH114" s="95"/>
      <c r="AI114" s="95"/>
      <c r="AJ114" s="76"/>
      <c r="AK114" s="76"/>
      <c r="AL114" s="76"/>
      <c r="AM114" s="76"/>
      <c r="AN114" s="76"/>
      <c r="AO114" s="76"/>
      <c r="AP114" s="76"/>
      <c r="AQ114" s="76"/>
      <c r="AX114" s="97"/>
      <c r="AY114" s="97"/>
      <c r="AZ114" s="97"/>
      <c r="BA114" s="97"/>
      <c r="BB114" s="97"/>
      <c r="BE114" s="117"/>
      <c r="BF114" s="117"/>
      <c r="BG114" s="117"/>
      <c r="BH114" s="117"/>
      <c r="CL114" s="76"/>
      <c r="CM114" s="76"/>
      <c r="CN114" s="76"/>
      <c r="CO114" s="95"/>
      <c r="CP114" s="76"/>
      <c r="CQ114" s="96"/>
      <c r="CR114" s="96"/>
      <c r="CS114" s="96"/>
      <c r="CT114" s="96"/>
      <c r="CU114" s="96"/>
      <c r="CV114" s="96"/>
      <c r="CW114" s="96"/>
      <c r="CX114" s="96"/>
      <c r="CY114" s="96"/>
      <c r="CZ114" s="96"/>
      <c r="DA114" s="98"/>
      <c r="DB114" s="76"/>
      <c r="DC114" s="76"/>
      <c r="DD114" s="76"/>
      <c r="DE114" s="76"/>
      <c r="DF114" s="99"/>
      <c r="DG114" s="96"/>
      <c r="DH114" s="96"/>
      <c r="DI114" s="96"/>
      <c r="DJ114" s="96"/>
      <c r="DK114" s="96"/>
      <c r="DL114" s="96"/>
      <c r="DM114" s="96"/>
      <c r="DN114" s="96"/>
      <c r="DO114" s="95"/>
      <c r="DP114" s="95"/>
      <c r="DQ114" s="95"/>
      <c r="DR114" s="95"/>
      <c r="DS114" s="95"/>
      <c r="DT114" s="95"/>
      <c r="DU114" s="95"/>
      <c r="DV114" s="95"/>
      <c r="DW114" s="95"/>
      <c r="DX114" s="95"/>
      <c r="EC114" s="95"/>
      <c r="ED114" s="95"/>
      <c r="EE114" s="95"/>
      <c r="EF114" s="95"/>
      <c r="EG114" s="95"/>
      <c r="EH114" s="95"/>
      <c r="EI114" s="95"/>
      <c r="EJ114" s="95"/>
      <c r="EK114" s="95"/>
      <c r="EL114" s="95"/>
      <c r="EM114" s="95"/>
      <c r="EN114" s="95"/>
      <c r="EO114" s="95"/>
      <c r="EP114" s="95"/>
      <c r="EQ114" s="95"/>
      <c r="ER114" s="95"/>
      <c r="ES114" s="95"/>
      <c r="ET114" s="95"/>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row>
    <row r="115" spans="3:201" s="49" customFormat="1" ht="30" customHeight="1">
      <c r="C115" s="100" t="s">
        <v>570</v>
      </c>
      <c r="D115" s="76"/>
      <c r="E115" s="76"/>
      <c r="F115" s="76"/>
      <c r="G115" s="76"/>
      <c r="H115" s="76"/>
      <c r="I115" s="76"/>
      <c r="J115" s="76"/>
      <c r="K115" s="76"/>
      <c r="L115" s="76"/>
      <c r="M115" s="94"/>
      <c r="N115" s="76"/>
      <c r="O115" s="76"/>
      <c r="P115" s="204"/>
      <c r="Q115" s="76"/>
      <c r="R115" s="95"/>
      <c r="S115" s="76"/>
      <c r="T115" s="76"/>
      <c r="U115" s="76"/>
      <c r="V115" s="76"/>
      <c r="W115" s="76"/>
      <c r="X115" s="76"/>
      <c r="Y115" s="76"/>
      <c r="Z115" s="76"/>
      <c r="AA115" s="76"/>
      <c r="AB115" s="76"/>
      <c r="AC115" s="76"/>
      <c r="AD115" s="76"/>
      <c r="AE115" s="76"/>
      <c r="AF115" s="76"/>
      <c r="AG115" s="95"/>
      <c r="AH115" s="95"/>
      <c r="AI115" s="95"/>
      <c r="AJ115" s="76"/>
      <c r="AK115" s="76"/>
      <c r="AL115" s="76"/>
      <c r="AM115" s="76"/>
      <c r="AN115" s="76"/>
      <c r="AO115" s="76"/>
      <c r="AP115" s="76"/>
      <c r="AQ115" s="76"/>
      <c r="AX115" s="97"/>
      <c r="AY115" s="97"/>
      <c r="AZ115" s="97"/>
      <c r="BA115" s="97"/>
      <c r="BB115" s="97"/>
      <c r="BE115" s="117"/>
      <c r="BF115" s="117"/>
      <c r="BG115" s="117"/>
      <c r="BH115" s="117"/>
      <c r="CL115" s="76"/>
      <c r="CM115" s="76"/>
      <c r="CN115" s="76"/>
      <c r="CO115" s="95"/>
      <c r="CP115" s="76"/>
      <c r="CQ115" s="96"/>
      <c r="CR115" s="96"/>
      <c r="CS115" s="96"/>
      <c r="CT115" s="96"/>
      <c r="CU115" s="96"/>
      <c r="CV115" s="96"/>
      <c r="CW115" s="96"/>
      <c r="CX115" s="96"/>
      <c r="CY115" s="96"/>
      <c r="CZ115" s="96"/>
      <c r="DA115" s="98"/>
      <c r="DB115" s="76"/>
      <c r="DC115" s="76"/>
      <c r="DD115" s="76"/>
      <c r="DE115" s="76"/>
      <c r="DF115" s="99"/>
      <c r="DG115" s="96"/>
      <c r="DH115" s="96"/>
      <c r="DI115" s="96"/>
      <c r="DJ115" s="96"/>
      <c r="DK115" s="96"/>
      <c r="DL115" s="96"/>
      <c r="DM115" s="96"/>
      <c r="DN115" s="96"/>
      <c r="DO115" s="95"/>
      <c r="DP115" s="95"/>
      <c r="DQ115" s="95"/>
      <c r="DR115" s="95"/>
      <c r="DS115" s="95"/>
      <c r="DT115" s="95"/>
      <c r="DU115" s="95"/>
      <c r="DV115" s="95"/>
      <c r="DW115" s="95"/>
      <c r="DX115" s="95"/>
      <c r="EC115" s="95"/>
      <c r="ED115" s="95"/>
      <c r="EE115" s="95"/>
      <c r="EF115" s="95"/>
      <c r="EG115" s="95"/>
      <c r="EH115" s="95"/>
      <c r="EI115" s="95"/>
      <c r="EJ115" s="95"/>
      <c r="EK115" s="95"/>
      <c r="EL115" s="95"/>
      <c r="EM115" s="95"/>
      <c r="EN115" s="95"/>
      <c r="EO115" s="95"/>
      <c r="EP115" s="95"/>
      <c r="EQ115" s="95"/>
      <c r="ER115" s="95"/>
      <c r="ES115" s="95"/>
      <c r="ET115" s="95"/>
      <c r="EX115" s="98"/>
      <c r="EY115" s="98"/>
      <c r="EZ115" s="98"/>
      <c r="FA115" s="98"/>
      <c r="FB115" s="98"/>
      <c r="FC115" s="98"/>
      <c r="FD115" s="98"/>
      <c r="FE115" s="98"/>
      <c r="FF115" s="98"/>
      <c r="FG115" s="98"/>
      <c r="FH115" s="98"/>
      <c r="FI115" s="98"/>
      <c r="FJ115" s="98"/>
      <c r="FK115" s="98"/>
      <c r="FL115" s="98"/>
      <c r="FM115" s="98"/>
      <c r="FN115" s="98"/>
      <c r="FO115" s="98"/>
      <c r="FP115" s="98"/>
      <c r="FQ115" s="98"/>
      <c r="FR115" s="98"/>
      <c r="FS115" s="98"/>
      <c r="FT115" s="98"/>
      <c r="FU115" s="98"/>
      <c r="FV115" s="98"/>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row>
    <row r="116" spans="3:201" s="49" customFormat="1" ht="30" customHeight="1">
      <c r="C116" s="100" t="s">
        <v>571</v>
      </c>
      <c r="D116" s="76"/>
      <c r="E116" s="76"/>
      <c r="F116" s="76"/>
      <c r="G116" s="76"/>
      <c r="H116" s="76"/>
      <c r="I116" s="76"/>
      <c r="J116" s="76"/>
      <c r="K116" s="76"/>
      <c r="L116" s="76"/>
      <c r="M116" s="94"/>
      <c r="N116" s="76"/>
      <c r="O116" s="76"/>
      <c r="P116" s="204"/>
      <c r="Q116" s="76"/>
      <c r="R116" s="95"/>
      <c r="S116" s="76"/>
      <c r="T116" s="76"/>
      <c r="U116" s="76"/>
      <c r="V116" s="76"/>
      <c r="W116" s="76"/>
      <c r="X116" s="76"/>
      <c r="Y116" s="76"/>
      <c r="Z116" s="76"/>
      <c r="AA116" s="76"/>
      <c r="AB116" s="76"/>
      <c r="AC116" s="76"/>
      <c r="AD116" s="76"/>
      <c r="AE116" s="76"/>
      <c r="AF116" s="76"/>
      <c r="AG116" s="95"/>
      <c r="AH116" s="95"/>
      <c r="AI116" s="95"/>
      <c r="AJ116" s="76"/>
      <c r="AK116" s="76"/>
      <c r="AL116" s="76"/>
      <c r="AM116" s="76"/>
      <c r="AN116" s="76"/>
      <c r="AO116" s="76"/>
      <c r="AP116" s="76"/>
      <c r="AQ116" s="76"/>
      <c r="AX116" s="97"/>
      <c r="AY116" s="97"/>
      <c r="AZ116" s="97"/>
      <c r="BA116" s="97"/>
      <c r="BB116" s="97"/>
      <c r="BE116" s="117"/>
      <c r="BF116" s="117"/>
      <c r="BG116" s="117"/>
      <c r="BH116" s="117"/>
      <c r="CL116" s="76"/>
      <c r="CM116" s="76"/>
      <c r="CN116" s="76"/>
      <c r="CO116" s="95"/>
      <c r="CP116" s="76"/>
      <c r="CQ116" s="96"/>
      <c r="CR116" s="96"/>
      <c r="CS116" s="96"/>
      <c r="CT116" s="96"/>
      <c r="CU116" s="96"/>
      <c r="CV116" s="96"/>
      <c r="CW116" s="96"/>
      <c r="CX116" s="96"/>
      <c r="CY116" s="96"/>
      <c r="CZ116" s="96"/>
      <c r="DA116" s="98"/>
      <c r="DB116" s="76"/>
      <c r="DC116" s="76"/>
      <c r="DD116" s="76"/>
      <c r="DE116" s="76"/>
      <c r="DF116" s="99"/>
      <c r="DG116" s="96"/>
      <c r="DH116" s="96"/>
      <c r="DI116" s="96"/>
      <c r="DJ116" s="96"/>
      <c r="DK116" s="96"/>
      <c r="DL116" s="96"/>
      <c r="DM116" s="96"/>
      <c r="DN116" s="96"/>
      <c r="DO116" s="95"/>
      <c r="DP116" s="95"/>
      <c r="DQ116" s="95"/>
      <c r="DR116" s="95"/>
      <c r="DS116" s="95"/>
      <c r="DT116" s="95"/>
      <c r="DU116" s="95"/>
      <c r="DV116" s="95"/>
      <c r="DW116" s="95"/>
      <c r="DX116" s="95"/>
      <c r="EC116" s="95"/>
      <c r="ED116" s="95"/>
      <c r="EE116" s="95"/>
      <c r="EF116" s="95"/>
      <c r="EG116" s="95"/>
      <c r="EH116" s="95"/>
      <c r="EI116" s="95"/>
      <c r="EJ116" s="95"/>
      <c r="EK116" s="95"/>
      <c r="EL116" s="95"/>
      <c r="EM116" s="95"/>
      <c r="EN116" s="95"/>
      <c r="EO116" s="95"/>
      <c r="EP116" s="95"/>
      <c r="EQ116" s="95"/>
      <c r="ER116" s="95"/>
      <c r="ES116" s="95"/>
      <c r="ET116" s="95"/>
      <c r="EX116" s="98"/>
      <c r="EY116" s="98"/>
      <c r="EZ116" s="98"/>
      <c r="FA116" s="98"/>
      <c r="FB116" s="98"/>
      <c r="FC116" s="98"/>
      <c r="FD116" s="98"/>
      <c r="FE116" s="98"/>
      <c r="FF116" s="98"/>
      <c r="FG116" s="98"/>
      <c r="FH116" s="98"/>
      <c r="FI116" s="98"/>
      <c r="FJ116" s="98"/>
      <c r="FK116" s="98"/>
      <c r="FL116" s="98"/>
      <c r="FM116" s="98"/>
      <c r="FN116" s="98"/>
      <c r="FO116" s="98"/>
      <c r="FP116" s="98"/>
      <c r="FQ116" s="98"/>
      <c r="FR116" s="98"/>
      <c r="FS116" s="98"/>
      <c r="FT116" s="98"/>
      <c r="FU116" s="98"/>
      <c r="FV116" s="98"/>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row>
    <row r="117" spans="3:201" s="49" customFormat="1" ht="30" customHeight="1">
      <c r="C117" s="100" t="s">
        <v>572</v>
      </c>
      <c r="D117" s="76"/>
      <c r="E117" s="76"/>
      <c r="F117" s="76"/>
      <c r="G117" s="76"/>
      <c r="H117" s="76"/>
      <c r="I117" s="76"/>
      <c r="J117" s="76"/>
      <c r="K117" s="76"/>
      <c r="L117" s="76"/>
      <c r="M117" s="94"/>
      <c r="N117" s="76"/>
      <c r="O117" s="76"/>
      <c r="P117" s="204"/>
      <c r="Q117" s="76"/>
      <c r="R117" s="95"/>
      <c r="S117" s="76"/>
      <c r="T117" s="76"/>
      <c r="U117" s="76"/>
      <c r="V117" s="76"/>
      <c r="W117" s="76"/>
      <c r="X117" s="76"/>
      <c r="Y117" s="76"/>
      <c r="Z117" s="76"/>
      <c r="AA117" s="76"/>
      <c r="AB117" s="76"/>
      <c r="AC117" s="76"/>
      <c r="AD117" s="76"/>
      <c r="AE117" s="76"/>
      <c r="AF117" s="76"/>
      <c r="AG117" s="95"/>
      <c r="AH117" s="95"/>
      <c r="AI117" s="95"/>
      <c r="AJ117" s="76"/>
      <c r="AK117" s="76"/>
      <c r="AL117" s="76"/>
      <c r="AM117" s="76"/>
      <c r="AN117" s="76"/>
      <c r="AO117" s="76"/>
      <c r="AP117" s="76"/>
      <c r="AQ117" s="76"/>
      <c r="AX117" s="97"/>
      <c r="AY117" s="97"/>
      <c r="AZ117" s="97"/>
      <c r="BA117" s="97"/>
      <c r="BB117" s="97"/>
      <c r="BE117" s="117"/>
      <c r="BF117" s="117"/>
      <c r="BG117" s="117"/>
      <c r="BH117" s="117"/>
      <c r="CL117" s="76"/>
      <c r="CM117" s="76"/>
      <c r="CN117" s="76"/>
      <c r="CO117" s="95"/>
      <c r="CP117" s="76"/>
      <c r="CQ117" s="96"/>
      <c r="CR117" s="96"/>
      <c r="CS117" s="96"/>
      <c r="CT117" s="96"/>
      <c r="CU117" s="96"/>
      <c r="CV117" s="96"/>
      <c r="CW117" s="96"/>
      <c r="CX117" s="96"/>
      <c r="CY117" s="96"/>
      <c r="CZ117" s="96"/>
      <c r="DA117" s="98"/>
      <c r="DB117" s="76"/>
      <c r="DC117" s="76"/>
      <c r="DD117" s="76"/>
      <c r="DE117" s="76"/>
      <c r="DF117" s="99"/>
      <c r="DG117" s="96"/>
      <c r="DH117" s="96"/>
      <c r="DI117" s="96"/>
      <c r="DJ117" s="96"/>
      <c r="DK117" s="96"/>
      <c r="DL117" s="96"/>
      <c r="DM117" s="96"/>
      <c r="DN117" s="96"/>
      <c r="DO117" s="95"/>
      <c r="DP117" s="95"/>
      <c r="DQ117" s="95"/>
      <c r="DR117" s="95"/>
      <c r="DS117" s="95"/>
      <c r="DT117" s="95"/>
      <c r="DU117" s="95"/>
      <c r="DV117" s="95"/>
      <c r="DW117" s="95"/>
      <c r="DX117" s="95"/>
      <c r="EC117" s="95"/>
      <c r="ED117" s="95"/>
      <c r="EE117" s="95"/>
      <c r="EF117" s="95"/>
      <c r="EG117" s="95"/>
      <c r="EH117" s="95"/>
      <c r="EI117" s="95"/>
      <c r="EJ117" s="95"/>
      <c r="EK117" s="95"/>
      <c r="EL117" s="95"/>
      <c r="EM117" s="95"/>
      <c r="EN117" s="95"/>
      <c r="EO117" s="95"/>
      <c r="EP117" s="95"/>
      <c r="EQ117" s="95"/>
      <c r="ER117" s="95"/>
      <c r="ES117" s="95"/>
      <c r="ET117" s="95"/>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row>
    <row r="118" spans="3:201" s="49" customFormat="1" ht="30" customHeight="1">
      <c r="C118" s="100" t="s">
        <v>573</v>
      </c>
      <c r="D118" s="76"/>
      <c r="E118" s="76"/>
      <c r="F118" s="76"/>
      <c r="G118" s="76"/>
      <c r="H118" s="76"/>
      <c r="I118" s="76"/>
      <c r="J118" s="76"/>
      <c r="K118" s="76"/>
      <c r="L118" s="76"/>
      <c r="M118" s="94"/>
      <c r="N118" s="76"/>
      <c r="O118" s="76"/>
      <c r="P118" s="204"/>
      <c r="Q118" s="76"/>
      <c r="R118" s="95"/>
      <c r="S118" s="76"/>
      <c r="T118" s="76"/>
      <c r="U118" s="76"/>
      <c r="V118" s="76"/>
      <c r="W118" s="76"/>
      <c r="X118" s="76"/>
      <c r="Y118" s="76"/>
      <c r="Z118" s="76"/>
      <c r="AA118" s="76"/>
      <c r="AB118" s="76"/>
      <c r="AC118" s="76"/>
      <c r="AD118" s="76"/>
      <c r="AE118" s="76"/>
      <c r="AF118" s="76"/>
      <c r="AG118" s="95"/>
      <c r="AH118" s="95"/>
      <c r="AI118" s="95"/>
      <c r="AJ118" s="76"/>
      <c r="AK118" s="76"/>
      <c r="AL118" s="76"/>
      <c r="AM118" s="76"/>
      <c r="AN118" s="76"/>
      <c r="AO118" s="76"/>
      <c r="AP118" s="76"/>
      <c r="AQ118" s="76"/>
      <c r="AX118" s="97"/>
      <c r="AY118" s="97"/>
      <c r="AZ118" s="97"/>
      <c r="BA118" s="97"/>
      <c r="BB118" s="97"/>
      <c r="BE118" s="117"/>
      <c r="BF118" s="117"/>
      <c r="BG118" s="117"/>
      <c r="BH118" s="117"/>
      <c r="CL118" s="76"/>
      <c r="CM118" s="76"/>
      <c r="CN118" s="76"/>
      <c r="CO118" s="95"/>
      <c r="CP118" s="76"/>
      <c r="CQ118" s="96"/>
      <c r="CR118" s="96"/>
      <c r="CS118" s="96"/>
      <c r="CT118" s="96"/>
      <c r="CU118" s="96"/>
      <c r="CV118" s="96"/>
      <c r="CW118" s="96"/>
      <c r="CX118" s="96"/>
      <c r="CY118" s="96"/>
      <c r="CZ118" s="96"/>
      <c r="DA118" s="98"/>
      <c r="DB118" s="76"/>
      <c r="DC118" s="76"/>
      <c r="DD118" s="76"/>
      <c r="DE118" s="76"/>
      <c r="DF118" s="99"/>
      <c r="DG118" s="96"/>
      <c r="DH118" s="96"/>
      <c r="DI118" s="96"/>
      <c r="DJ118" s="96"/>
      <c r="DK118" s="96"/>
      <c r="DL118" s="96"/>
      <c r="DM118" s="96"/>
      <c r="DN118" s="96"/>
      <c r="DO118" s="95"/>
      <c r="DP118" s="95"/>
      <c r="DQ118" s="95"/>
      <c r="DR118" s="95"/>
      <c r="DS118" s="95"/>
      <c r="DT118" s="95"/>
      <c r="DU118" s="95"/>
      <c r="DV118" s="95"/>
      <c r="DW118" s="95"/>
      <c r="DX118" s="95"/>
      <c r="EC118" s="95"/>
      <c r="ED118" s="95"/>
      <c r="EE118" s="95"/>
      <c r="EF118" s="95"/>
      <c r="EG118" s="95"/>
      <c r="EH118" s="95"/>
      <c r="EI118" s="95"/>
      <c r="EJ118" s="95"/>
      <c r="EK118" s="95"/>
      <c r="EL118" s="95"/>
      <c r="EM118" s="95"/>
      <c r="EN118" s="95"/>
      <c r="EO118" s="95"/>
      <c r="EP118" s="95"/>
      <c r="EQ118" s="95"/>
      <c r="ER118" s="95"/>
      <c r="ES118" s="95"/>
      <c r="ET118" s="95"/>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row>
    <row r="119" spans="3:201" s="49" customFormat="1" ht="30" customHeight="1">
      <c r="C119" s="100" t="s">
        <v>574</v>
      </c>
      <c r="D119" s="76"/>
      <c r="E119" s="76"/>
      <c r="F119" s="76"/>
      <c r="G119" s="76"/>
      <c r="H119" s="76"/>
      <c r="I119" s="76"/>
      <c r="J119" s="76"/>
      <c r="K119" s="76"/>
      <c r="L119" s="76"/>
      <c r="M119" s="94"/>
      <c r="N119" s="76"/>
      <c r="O119" s="76"/>
      <c r="P119" s="204"/>
      <c r="Q119" s="76"/>
      <c r="R119" s="95"/>
      <c r="S119" s="76"/>
      <c r="T119" s="76"/>
      <c r="U119" s="76"/>
      <c r="V119" s="76"/>
      <c r="W119" s="76"/>
      <c r="X119" s="76"/>
      <c r="Y119" s="76"/>
      <c r="Z119" s="76"/>
      <c r="AA119" s="76"/>
      <c r="AB119" s="76"/>
      <c r="AC119" s="76"/>
      <c r="AD119" s="76"/>
      <c r="AE119" s="76"/>
      <c r="AF119" s="76"/>
      <c r="AG119" s="95"/>
      <c r="AH119" s="95"/>
      <c r="AI119" s="95"/>
      <c r="AJ119" s="76"/>
      <c r="AK119" s="76"/>
      <c r="AL119" s="76"/>
      <c r="AM119" s="76"/>
      <c r="AN119" s="76"/>
      <c r="AO119" s="76"/>
      <c r="AP119" s="76"/>
      <c r="AQ119" s="76"/>
      <c r="AX119" s="97"/>
      <c r="AY119" s="97"/>
      <c r="AZ119" s="97"/>
      <c r="BA119" s="97"/>
      <c r="BB119" s="97"/>
      <c r="BE119" s="117"/>
      <c r="BF119" s="117"/>
      <c r="BG119" s="117"/>
      <c r="BH119" s="117"/>
      <c r="CL119" s="76"/>
      <c r="CM119" s="76"/>
      <c r="CN119" s="76"/>
      <c r="CO119" s="95"/>
      <c r="CP119" s="76"/>
      <c r="CQ119" s="96"/>
      <c r="CR119" s="96"/>
      <c r="CS119" s="96"/>
      <c r="CT119" s="96"/>
      <c r="CU119" s="96"/>
      <c r="CV119" s="96"/>
      <c r="CW119" s="96"/>
      <c r="CX119" s="96"/>
      <c r="CY119" s="96"/>
      <c r="CZ119" s="96"/>
      <c r="DA119" s="98"/>
      <c r="DB119" s="76"/>
      <c r="DC119" s="76"/>
      <c r="DD119" s="76"/>
      <c r="DE119" s="76"/>
      <c r="DF119" s="99"/>
      <c r="DG119" s="96"/>
      <c r="DH119" s="96"/>
      <c r="DI119" s="96"/>
      <c r="DJ119" s="96"/>
      <c r="DK119" s="96"/>
      <c r="DL119" s="96"/>
      <c r="DM119" s="96"/>
      <c r="DN119" s="96"/>
      <c r="DO119" s="95"/>
      <c r="DP119" s="95"/>
      <c r="DQ119" s="95"/>
      <c r="DR119" s="95"/>
      <c r="DS119" s="95"/>
      <c r="DT119" s="95"/>
      <c r="DU119" s="95"/>
      <c r="DV119" s="95"/>
      <c r="DW119" s="95"/>
      <c r="DX119" s="95"/>
      <c r="EC119" s="95"/>
      <c r="ED119" s="95"/>
      <c r="EE119" s="95"/>
      <c r="EF119" s="95"/>
      <c r="EG119" s="95"/>
      <c r="EH119" s="95"/>
      <c r="EI119" s="95"/>
      <c r="EJ119" s="95"/>
      <c r="EK119" s="95"/>
      <c r="EL119" s="95"/>
      <c r="EM119" s="95"/>
      <c r="EN119" s="95"/>
      <c r="EO119" s="95"/>
      <c r="EP119" s="95"/>
      <c r="EQ119" s="95"/>
      <c r="ER119" s="95"/>
      <c r="ES119" s="95"/>
      <c r="ET119" s="95"/>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row>
    <row r="120" spans="3:201" s="49" customFormat="1" ht="30" customHeight="1">
      <c r="C120" s="100" t="s">
        <v>575</v>
      </c>
      <c r="D120" s="76"/>
      <c r="E120" s="76"/>
      <c r="F120" s="76"/>
      <c r="G120" s="76"/>
      <c r="H120" s="76"/>
      <c r="I120" s="76"/>
      <c r="J120" s="76"/>
      <c r="K120" s="76"/>
      <c r="L120" s="76"/>
      <c r="M120" s="94"/>
      <c r="N120" s="76"/>
      <c r="O120" s="76"/>
      <c r="P120" s="204"/>
      <c r="Q120" s="76"/>
      <c r="R120" s="95"/>
      <c r="S120" s="76"/>
      <c r="T120" s="76"/>
      <c r="U120" s="76"/>
      <c r="V120" s="76"/>
      <c r="W120" s="76"/>
      <c r="X120" s="76"/>
      <c r="Y120" s="76"/>
      <c r="Z120" s="76"/>
      <c r="AA120" s="76"/>
      <c r="AB120" s="76"/>
      <c r="AC120" s="76"/>
      <c r="AD120" s="76"/>
      <c r="AE120" s="76"/>
      <c r="AF120" s="76"/>
      <c r="AG120" s="95"/>
      <c r="AH120" s="95"/>
      <c r="AI120" s="95"/>
      <c r="AJ120" s="76"/>
      <c r="AK120" s="76"/>
      <c r="AL120" s="76"/>
      <c r="AM120" s="76"/>
      <c r="AN120" s="76"/>
      <c r="AO120" s="76"/>
      <c r="AP120" s="76"/>
      <c r="AQ120" s="76"/>
      <c r="AX120" s="97"/>
      <c r="AY120" s="97"/>
      <c r="AZ120" s="97"/>
      <c r="BA120" s="97"/>
      <c r="BB120" s="97"/>
      <c r="BE120" s="117"/>
      <c r="BF120" s="117"/>
      <c r="BG120" s="117"/>
      <c r="BH120" s="117"/>
      <c r="CL120" s="76"/>
      <c r="CM120" s="76"/>
      <c r="CN120" s="76"/>
      <c r="CO120" s="95"/>
      <c r="CP120" s="76"/>
      <c r="CQ120" s="96"/>
      <c r="CR120" s="96"/>
      <c r="CS120" s="96"/>
      <c r="CT120" s="96"/>
      <c r="CU120" s="96"/>
      <c r="CV120" s="96"/>
      <c r="CW120" s="96"/>
      <c r="CX120" s="96"/>
      <c r="CY120" s="96"/>
      <c r="CZ120" s="96"/>
      <c r="DA120" s="98"/>
      <c r="DB120" s="76"/>
      <c r="DC120" s="76"/>
      <c r="DD120" s="76"/>
      <c r="DE120" s="76"/>
      <c r="DF120" s="99"/>
      <c r="DG120" s="96"/>
      <c r="DH120" s="96"/>
      <c r="DI120" s="96"/>
      <c r="DJ120" s="96"/>
      <c r="DK120" s="96"/>
      <c r="DL120" s="96"/>
      <c r="DM120" s="96"/>
      <c r="DN120" s="96"/>
      <c r="DO120" s="95"/>
      <c r="DP120" s="95"/>
      <c r="DQ120" s="95"/>
      <c r="DR120" s="95"/>
      <c r="DS120" s="95"/>
      <c r="DT120" s="95"/>
      <c r="DU120" s="95"/>
      <c r="DV120" s="95"/>
      <c r="DW120" s="95"/>
      <c r="DX120" s="95"/>
      <c r="EC120" s="95"/>
      <c r="ED120" s="95"/>
      <c r="EE120" s="95"/>
      <c r="EF120" s="95"/>
      <c r="EG120" s="95"/>
      <c r="EH120" s="95"/>
      <c r="EI120" s="95"/>
      <c r="EJ120" s="95"/>
      <c r="EK120" s="95"/>
      <c r="EL120" s="95"/>
      <c r="EM120" s="95"/>
      <c r="EN120" s="95"/>
      <c r="EO120" s="95"/>
      <c r="EP120" s="95"/>
      <c r="EQ120" s="95"/>
      <c r="ER120" s="95"/>
      <c r="ES120" s="95"/>
      <c r="ET120" s="95"/>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row>
    <row r="121" spans="3:201" s="49" customFormat="1" ht="30" customHeight="1">
      <c r="C121" s="100" t="s">
        <v>576</v>
      </c>
      <c r="D121" s="76"/>
      <c r="E121" s="76"/>
      <c r="F121" s="76"/>
      <c r="G121" s="76"/>
      <c r="H121" s="76"/>
      <c r="I121" s="76"/>
      <c r="J121" s="76"/>
      <c r="K121" s="76"/>
      <c r="L121" s="76"/>
      <c r="M121" s="94"/>
      <c r="N121" s="76"/>
      <c r="O121" s="76"/>
      <c r="P121" s="204"/>
      <c r="Q121" s="76"/>
      <c r="R121" s="95"/>
      <c r="S121" s="76"/>
      <c r="T121" s="76"/>
      <c r="U121" s="76"/>
      <c r="V121" s="76"/>
      <c r="W121" s="76"/>
      <c r="X121" s="76"/>
      <c r="Y121" s="76"/>
      <c r="Z121" s="76"/>
      <c r="AA121" s="76"/>
      <c r="AB121" s="76"/>
      <c r="AC121" s="76"/>
      <c r="AD121" s="76"/>
      <c r="AE121" s="76"/>
      <c r="AF121" s="76"/>
      <c r="AG121" s="95"/>
      <c r="AH121" s="95"/>
      <c r="AI121" s="95"/>
      <c r="AJ121" s="76"/>
      <c r="AK121" s="76"/>
      <c r="AL121" s="76"/>
      <c r="AM121" s="76"/>
      <c r="AN121" s="76"/>
      <c r="AO121" s="76"/>
      <c r="AP121" s="76"/>
      <c r="AQ121" s="76"/>
      <c r="AX121" s="97"/>
      <c r="AY121" s="97"/>
      <c r="AZ121" s="97"/>
      <c r="BA121" s="97"/>
      <c r="BB121" s="97"/>
      <c r="BE121" s="117"/>
      <c r="BF121" s="117"/>
      <c r="BG121" s="117"/>
      <c r="BH121" s="117"/>
      <c r="CL121" s="76"/>
      <c r="CM121" s="76"/>
      <c r="CN121" s="76"/>
      <c r="CO121" s="95"/>
      <c r="CP121" s="76"/>
      <c r="CQ121" s="96"/>
      <c r="CR121" s="96"/>
      <c r="CS121" s="96"/>
      <c r="CT121" s="96"/>
      <c r="CU121" s="96"/>
      <c r="CV121" s="96"/>
      <c r="CW121" s="96"/>
      <c r="CX121" s="96"/>
      <c r="CY121" s="96"/>
      <c r="CZ121" s="96"/>
      <c r="DA121" s="98"/>
      <c r="DB121" s="76"/>
      <c r="DC121" s="76"/>
      <c r="DD121" s="76"/>
      <c r="DE121" s="76"/>
      <c r="DF121" s="99"/>
      <c r="DG121" s="96"/>
      <c r="DH121" s="96"/>
      <c r="DI121" s="96"/>
      <c r="DJ121" s="96"/>
      <c r="DK121" s="96"/>
      <c r="DL121" s="96"/>
      <c r="DM121" s="96"/>
      <c r="DN121" s="96"/>
      <c r="DO121" s="95"/>
      <c r="DP121" s="95"/>
      <c r="DQ121" s="95"/>
      <c r="DR121" s="95"/>
      <c r="DS121" s="95"/>
      <c r="DT121" s="95"/>
      <c r="DU121" s="95"/>
      <c r="DV121" s="95"/>
      <c r="DW121" s="95"/>
      <c r="DX121" s="95"/>
      <c r="EC121" s="95"/>
      <c r="ED121" s="95"/>
      <c r="EE121" s="95"/>
      <c r="EF121" s="95"/>
      <c r="EG121" s="95"/>
      <c r="EH121" s="95"/>
      <c r="EI121" s="95"/>
      <c r="EJ121" s="95"/>
      <c r="EK121" s="95"/>
      <c r="EL121" s="95"/>
      <c r="EM121" s="95"/>
      <c r="EN121" s="95"/>
      <c r="EO121" s="95"/>
      <c r="EP121" s="95"/>
      <c r="EQ121" s="95"/>
      <c r="ER121" s="95"/>
      <c r="ES121" s="95"/>
      <c r="ET121" s="95"/>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row>
    <row r="122" spans="3:201" s="49" customFormat="1" ht="30" customHeight="1">
      <c r="C122" s="100" t="s">
        <v>577</v>
      </c>
      <c r="D122" s="76"/>
      <c r="E122" s="76"/>
      <c r="F122" s="76"/>
      <c r="G122" s="76"/>
      <c r="H122" s="76"/>
      <c r="I122" s="76"/>
      <c r="J122" s="76"/>
      <c r="K122" s="76"/>
      <c r="L122" s="76"/>
      <c r="M122" s="94"/>
      <c r="N122" s="76"/>
      <c r="O122" s="76"/>
      <c r="P122" s="204"/>
      <c r="Q122" s="76"/>
      <c r="R122" s="95"/>
      <c r="S122" s="76"/>
      <c r="T122" s="76"/>
      <c r="U122" s="76"/>
      <c r="V122" s="76"/>
      <c r="W122" s="76"/>
      <c r="X122" s="76"/>
      <c r="Y122" s="76"/>
      <c r="Z122" s="76"/>
      <c r="AA122" s="76"/>
      <c r="AB122" s="76"/>
      <c r="AC122" s="76"/>
      <c r="AD122" s="76"/>
      <c r="AE122" s="76"/>
      <c r="AF122" s="76"/>
      <c r="AG122" s="95"/>
      <c r="AH122" s="95"/>
      <c r="AI122" s="95"/>
      <c r="AJ122" s="76"/>
      <c r="AK122" s="76"/>
      <c r="AL122" s="76"/>
      <c r="AM122" s="76"/>
      <c r="AN122" s="76"/>
      <c r="AO122" s="76"/>
      <c r="AP122" s="76"/>
      <c r="AQ122" s="76"/>
      <c r="AX122" s="97"/>
      <c r="AY122" s="97"/>
      <c r="AZ122" s="97"/>
      <c r="BA122" s="97"/>
      <c r="BB122" s="97"/>
      <c r="BE122" s="117"/>
      <c r="BF122" s="117"/>
      <c r="BG122" s="117"/>
      <c r="BH122" s="117"/>
      <c r="CL122" s="76"/>
      <c r="CM122" s="76"/>
      <c r="CN122" s="76"/>
      <c r="CO122" s="95"/>
      <c r="CP122" s="76"/>
      <c r="CQ122" s="96"/>
      <c r="CR122" s="96"/>
      <c r="CS122" s="96"/>
      <c r="CT122" s="96"/>
      <c r="CU122" s="96"/>
      <c r="CV122" s="96"/>
      <c r="CW122" s="96"/>
      <c r="CX122" s="96"/>
      <c r="CY122" s="96"/>
      <c r="CZ122" s="96"/>
      <c r="DA122" s="98"/>
      <c r="DB122" s="76"/>
      <c r="DC122" s="76"/>
      <c r="DD122" s="76"/>
      <c r="DE122" s="76"/>
      <c r="DF122" s="99"/>
      <c r="DG122" s="96"/>
      <c r="DH122" s="96"/>
      <c r="DI122" s="96"/>
      <c r="DJ122" s="96"/>
      <c r="DK122" s="96"/>
      <c r="DL122" s="96"/>
      <c r="DM122" s="96"/>
      <c r="DN122" s="96"/>
      <c r="DO122" s="95"/>
      <c r="DP122" s="95"/>
      <c r="DQ122" s="95"/>
      <c r="DR122" s="95"/>
      <c r="DS122" s="95"/>
      <c r="DT122" s="95"/>
      <c r="DU122" s="95"/>
      <c r="DV122" s="95"/>
      <c r="DW122" s="95"/>
      <c r="DX122" s="95"/>
      <c r="EC122" s="95"/>
      <c r="ED122" s="95"/>
      <c r="EE122" s="95"/>
      <c r="EF122" s="95"/>
      <c r="EG122" s="95"/>
      <c r="EH122" s="95"/>
      <c r="EI122" s="95"/>
      <c r="EJ122" s="95"/>
      <c r="EK122" s="95"/>
      <c r="EL122" s="95"/>
      <c r="EM122" s="95"/>
      <c r="EN122" s="95"/>
      <c r="EO122" s="95"/>
      <c r="EP122" s="95"/>
      <c r="EQ122" s="95"/>
      <c r="ER122" s="95"/>
      <c r="ES122" s="95"/>
      <c r="ET122" s="95"/>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row>
    <row r="123" spans="3:201" s="49" customFormat="1" ht="30" customHeight="1">
      <c r="C123" s="100" t="s">
        <v>578</v>
      </c>
      <c r="D123" s="76"/>
      <c r="E123" s="76"/>
      <c r="F123" s="76"/>
      <c r="G123" s="76"/>
      <c r="H123" s="76"/>
      <c r="I123" s="76"/>
      <c r="J123" s="76"/>
      <c r="K123" s="76"/>
      <c r="L123" s="76"/>
      <c r="M123" s="94"/>
      <c r="N123" s="76"/>
      <c r="O123" s="76"/>
      <c r="P123" s="204"/>
      <c r="Q123" s="76"/>
      <c r="R123" s="95"/>
      <c r="S123" s="76"/>
      <c r="T123" s="76"/>
      <c r="U123" s="76"/>
      <c r="V123" s="76"/>
      <c r="W123" s="76"/>
      <c r="X123" s="76"/>
      <c r="Y123" s="76"/>
      <c r="Z123" s="76"/>
      <c r="AA123" s="76"/>
      <c r="AB123" s="76"/>
      <c r="AC123" s="76"/>
      <c r="AD123" s="76"/>
      <c r="AE123" s="76"/>
      <c r="AF123" s="76"/>
      <c r="AG123" s="95"/>
      <c r="AH123" s="95"/>
      <c r="AI123" s="95"/>
      <c r="AJ123" s="76"/>
      <c r="AK123" s="76"/>
      <c r="AL123" s="76"/>
      <c r="AM123" s="76"/>
      <c r="AN123" s="76"/>
      <c r="AO123" s="76"/>
      <c r="AP123" s="76"/>
      <c r="AQ123" s="76"/>
      <c r="AX123" s="97"/>
      <c r="AY123" s="97"/>
      <c r="AZ123" s="97"/>
      <c r="BA123" s="97"/>
      <c r="BB123" s="97"/>
      <c r="BE123" s="117"/>
      <c r="BF123" s="117"/>
      <c r="BG123" s="117"/>
      <c r="BH123" s="117"/>
      <c r="CL123" s="76"/>
      <c r="CM123" s="76"/>
      <c r="CN123" s="76"/>
      <c r="CO123" s="95"/>
      <c r="CP123" s="76"/>
      <c r="CQ123" s="96"/>
      <c r="CR123" s="96"/>
      <c r="CS123" s="96"/>
      <c r="CT123" s="96"/>
      <c r="CU123" s="96"/>
      <c r="CV123" s="96"/>
      <c r="CW123" s="96"/>
      <c r="CX123" s="96"/>
      <c r="CY123" s="96"/>
      <c r="CZ123" s="96"/>
      <c r="DA123" s="98"/>
      <c r="DB123" s="76"/>
      <c r="DC123" s="76"/>
      <c r="DD123" s="76"/>
      <c r="DE123" s="76"/>
      <c r="DF123" s="99"/>
      <c r="DG123" s="96"/>
      <c r="DH123" s="96"/>
      <c r="DI123" s="96"/>
      <c r="DJ123" s="96"/>
      <c r="DK123" s="96"/>
      <c r="DL123" s="96"/>
      <c r="DM123" s="96"/>
      <c r="DN123" s="96"/>
      <c r="DO123" s="95"/>
      <c r="DP123" s="95"/>
      <c r="DQ123" s="95"/>
      <c r="DR123" s="95"/>
      <c r="DS123" s="95"/>
      <c r="DT123" s="95"/>
      <c r="DU123" s="95"/>
      <c r="DV123" s="95"/>
      <c r="DW123" s="95"/>
      <c r="DX123" s="95"/>
      <c r="EC123" s="95"/>
      <c r="ED123" s="95"/>
      <c r="EE123" s="95"/>
      <c r="EF123" s="95"/>
      <c r="EG123" s="95"/>
      <c r="EH123" s="95"/>
      <c r="EI123" s="95"/>
      <c r="EJ123" s="95"/>
      <c r="EK123" s="95"/>
      <c r="EL123" s="95"/>
      <c r="EM123" s="95"/>
      <c r="EN123" s="95"/>
      <c r="EO123" s="95"/>
      <c r="EP123" s="95"/>
      <c r="EQ123" s="95"/>
      <c r="ER123" s="95"/>
      <c r="ES123" s="95"/>
      <c r="ET123" s="95"/>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row>
    <row r="124" spans="3:201" s="49" customFormat="1" ht="30" customHeight="1">
      <c r="C124" s="100" t="s">
        <v>579</v>
      </c>
      <c r="D124" s="76"/>
      <c r="E124" s="76"/>
      <c r="F124" s="76"/>
      <c r="G124" s="76"/>
      <c r="H124" s="76"/>
      <c r="I124" s="76"/>
      <c r="J124" s="76"/>
      <c r="K124" s="76"/>
      <c r="L124" s="76"/>
      <c r="M124" s="94"/>
      <c r="N124" s="76"/>
      <c r="O124" s="76"/>
      <c r="P124" s="204"/>
      <c r="Q124" s="76"/>
      <c r="R124" s="95"/>
      <c r="S124" s="76"/>
      <c r="T124" s="76"/>
      <c r="U124" s="76"/>
      <c r="V124" s="76"/>
      <c r="W124" s="76"/>
      <c r="X124" s="76"/>
      <c r="Y124" s="76"/>
      <c r="Z124" s="76"/>
      <c r="AA124" s="76"/>
      <c r="AB124" s="76"/>
      <c r="AC124" s="76"/>
      <c r="AD124" s="76"/>
      <c r="AE124" s="76"/>
      <c r="AF124" s="76"/>
      <c r="AG124" s="95"/>
      <c r="AH124" s="95"/>
      <c r="AI124" s="95"/>
      <c r="AJ124" s="76"/>
      <c r="AK124" s="76"/>
      <c r="AL124" s="76"/>
      <c r="AM124" s="76"/>
      <c r="AN124" s="76"/>
      <c r="AO124" s="76"/>
      <c r="AP124" s="76"/>
      <c r="AQ124" s="76"/>
      <c r="AX124" s="97"/>
      <c r="AY124" s="97"/>
      <c r="AZ124" s="97"/>
      <c r="BA124" s="97"/>
      <c r="BB124" s="97"/>
      <c r="BE124" s="117"/>
      <c r="BF124" s="117"/>
      <c r="BG124" s="117"/>
      <c r="BH124" s="117"/>
      <c r="CL124" s="76"/>
      <c r="CM124" s="76"/>
      <c r="CN124" s="76"/>
      <c r="CO124" s="95"/>
      <c r="CP124" s="76"/>
      <c r="CQ124" s="96"/>
      <c r="CR124" s="96"/>
      <c r="CS124" s="96"/>
      <c r="CT124" s="96"/>
      <c r="CU124" s="96"/>
      <c r="CV124" s="96"/>
      <c r="CW124" s="96"/>
      <c r="CX124" s="96"/>
      <c r="CY124" s="96"/>
      <c r="CZ124" s="96"/>
      <c r="DA124" s="98"/>
      <c r="DB124" s="76"/>
      <c r="DC124" s="76"/>
      <c r="DD124" s="76"/>
      <c r="DE124" s="76"/>
      <c r="DF124" s="99"/>
      <c r="DG124" s="96"/>
      <c r="DH124" s="96"/>
      <c r="DI124" s="96"/>
      <c r="DJ124" s="96"/>
      <c r="DK124" s="96"/>
      <c r="DL124" s="96"/>
      <c r="DM124" s="96"/>
      <c r="DN124" s="96"/>
      <c r="DO124" s="95"/>
      <c r="DP124" s="95"/>
      <c r="DQ124" s="95"/>
      <c r="DR124" s="95"/>
      <c r="DS124" s="95"/>
      <c r="DT124" s="95"/>
      <c r="DU124" s="95"/>
      <c r="DV124" s="95"/>
      <c r="DW124" s="95"/>
      <c r="DX124" s="95"/>
      <c r="EC124" s="95"/>
      <c r="ED124" s="95"/>
      <c r="EE124" s="95"/>
      <c r="EF124" s="95"/>
      <c r="EG124" s="95"/>
      <c r="EH124" s="95"/>
      <c r="EI124" s="95"/>
      <c r="EJ124" s="95"/>
      <c r="EK124" s="95"/>
      <c r="EL124" s="95"/>
      <c r="EM124" s="95"/>
      <c r="EN124" s="95"/>
      <c r="EO124" s="95"/>
      <c r="EP124" s="95"/>
      <c r="EQ124" s="95"/>
      <c r="ER124" s="95"/>
      <c r="ES124" s="95"/>
      <c r="ET124" s="95"/>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row>
    <row r="125" spans="3:201" s="49" customFormat="1" ht="30" customHeight="1">
      <c r="C125" s="100" t="s">
        <v>580</v>
      </c>
      <c r="D125" s="76"/>
      <c r="E125" s="76"/>
      <c r="F125" s="76"/>
      <c r="G125" s="76"/>
      <c r="H125" s="76"/>
      <c r="I125" s="76"/>
      <c r="J125" s="76"/>
      <c r="K125" s="76"/>
      <c r="L125" s="76"/>
      <c r="M125" s="94"/>
      <c r="N125" s="76"/>
      <c r="O125" s="76"/>
      <c r="P125" s="204"/>
      <c r="Q125" s="76"/>
      <c r="R125" s="95"/>
      <c r="S125" s="76"/>
      <c r="T125" s="76"/>
      <c r="U125" s="76"/>
      <c r="V125" s="76"/>
      <c r="W125" s="76"/>
      <c r="X125" s="76"/>
      <c r="Y125" s="76"/>
      <c r="Z125" s="76"/>
      <c r="AA125" s="76"/>
      <c r="AB125" s="76"/>
      <c r="AC125" s="76"/>
      <c r="AD125" s="76"/>
      <c r="AE125" s="76"/>
      <c r="AF125" s="76"/>
      <c r="AG125" s="95"/>
      <c r="AH125" s="95"/>
      <c r="AI125" s="95"/>
      <c r="AJ125" s="76"/>
      <c r="AK125" s="76"/>
      <c r="AL125" s="76"/>
      <c r="AM125" s="76"/>
      <c r="AN125" s="76"/>
      <c r="AO125" s="76"/>
      <c r="AP125" s="76"/>
      <c r="AQ125" s="76"/>
      <c r="AX125" s="97"/>
      <c r="AY125" s="97"/>
      <c r="AZ125" s="97"/>
      <c r="BA125" s="97"/>
      <c r="BB125" s="97"/>
      <c r="BE125" s="117"/>
      <c r="BF125" s="117"/>
      <c r="BG125" s="117"/>
      <c r="BH125" s="117"/>
      <c r="CL125" s="76"/>
      <c r="CM125" s="76"/>
      <c r="CN125" s="76"/>
      <c r="CO125" s="95"/>
      <c r="CP125" s="76"/>
      <c r="CQ125" s="96"/>
      <c r="CR125" s="96"/>
      <c r="CS125" s="96"/>
      <c r="CT125" s="96"/>
      <c r="CU125" s="96"/>
      <c r="CV125" s="96"/>
      <c r="CW125" s="96"/>
      <c r="CX125" s="96"/>
      <c r="CY125" s="96"/>
      <c r="CZ125" s="96"/>
      <c r="DA125" s="98"/>
      <c r="DB125" s="76"/>
      <c r="DC125" s="76"/>
      <c r="DD125" s="76"/>
      <c r="DE125" s="76"/>
      <c r="DF125" s="99"/>
      <c r="DG125" s="96"/>
      <c r="DH125" s="96"/>
      <c r="DI125" s="96"/>
      <c r="DJ125" s="96"/>
      <c r="DK125" s="96"/>
      <c r="DL125" s="96"/>
      <c r="DM125" s="96"/>
      <c r="DN125" s="96"/>
      <c r="DO125" s="95"/>
      <c r="DP125" s="95"/>
      <c r="DQ125" s="95"/>
      <c r="DR125" s="95"/>
      <c r="DS125" s="95"/>
      <c r="DT125" s="95"/>
      <c r="DU125" s="95"/>
      <c r="DV125" s="95"/>
      <c r="DW125" s="95"/>
      <c r="DX125" s="95"/>
      <c r="EC125" s="95"/>
      <c r="ED125" s="95"/>
      <c r="EE125" s="95"/>
      <c r="EF125" s="95"/>
      <c r="EG125" s="95"/>
      <c r="EH125" s="95"/>
      <c r="EI125" s="95"/>
      <c r="EJ125" s="95"/>
      <c r="EK125" s="95"/>
      <c r="EL125" s="95"/>
      <c r="EM125" s="95"/>
      <c r="EN125" s="95"/>
      <c r="EO125" s="95"/>
      <c r="EP125" s="95"/>
      <c r="EQ125" s="95"/>
      <c r="ER125" s="95"/>
      <c r="ES125" s="95"/>
      <c r="ET125" s="95"/>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row>
    <row r="126" spans="3:201" s="49" customFormat="1" ht="30" customHeight="1">
      <c r="C126" s="100" t="s">
        <v>581</v>
      </c>
      <c r="D126" s="76"/>
      <c r="E126" s="76"/>
      <c r="F126" s="76"/>
      <c r="G126" s="76"/>
      <c r="H126" s="76"/>
      <c r="I126" s="76"/>
      <c r="J126" s="76"/>
      <c r="K126" s="76"/>
      <c r="L126" s="76"/>
      <c r="M126" s="94"/>
      <c r="N126" s="76"/>
      <c r="O126" s="76"/>
      <c r="P126" s="204"/>
      <c r="Q126" s="76"/>
      <c r="R126" s="95"/>
      <c r="S126" s="76"/>
      <c r="T126" s="76"/>
      <c r="U126" s="76"/>
      <c r="V126" s="76"/>
      <c r="W126" s="76"/>
      <c r="X126" s="76"/>
      <c r="Y126" s="76"/>
      <c r="Z126" s="76"/>
      <c r="AA126" s="76"/>
      <c r="AB126" s="76"/>
      <c r="AC126" s="76"/>
      <c r="AD126" s="76"/>
      <c r="AE126" s="76"/>
      <c r="AF126" s="76"/>
      <c r="AG126" s="95"/>
      <c r="AH126" s="95"/>
      <c r="AI126" s="95"/>
      <c r="AJ126" s="76"/>
      <c r="AK126" s="76"/>
      <c r="AL126" s="76"/>
      <c r="AM126" s="76"/>
      <c r="AN126" s="76"/>
      <c r="AO126" s="76"/>
      <c r="AP126" s="76"/>
      <c r="AQ126" s="76"/>
      <c r="AX126" s="97"/>
      <c r="AY126" s="97"/>
      <c r="AZ126" s="97"/>
      <c r="BA126" s="97"/>
      <c r="BB126" s="97"/>
      <c r="BE126" s="117"/>
      <c r="BF126" s="117"/>
      <c r="BG126" s="117"/>
      <c r="BH126" s="117"/>
      <c r="CL126" s="76"/>
      <c r="CM126" s="76"/>
      <c r="CN126" s="76"/>
      <c r="CO126" s="95"/>
      <c r="CP126" s="76"/>
      <c r="CQ126" s="96"/>
      <c r="CR126" s="96"/>
      <c r="CS126" s="96"/>
      <c r="CT126" s="96"/>
      <c r="CU126" s="96"/>
      <c r="CV126" s="96"/>
      <c r="CW126" s="96"/>
      <c r="CX126" s="96"/>
      <c r="CY126" s="96"/>
      <c r="CZ126" s="96"/>
      <c r="DA126" s="98"/>
      <c r="DB126" s="76"/>
      <c r="DC126" s="76"/>
      <c r="DD126" s="76"/>
      <c r="DE126" s="76"/>
      <c r="DF126" s="99"/>
      <c r="DG126" s="96"/>
      <c r="DH126" s="96"/>
      <c r="DI126" s="96"/>
      <c r="DJ126" s="96"/>
      <c r="DK126" s="96"/>
      <c r="DL126" s="96"/>
      <c r="DM126" s="96"/>
      <c r="DN126" s="96"/>
      <c r="DO126" s="95"/>
      <c r="DP126" s="95"/>
      <c r="DQ126" s="95"/>
      <c r="DR126" s="95"/>
      <c r="DS126" s="95"/>
      <c r="DT126" s="95"/>
      <c r="DU126" s="95"/>
      <c r="DV126" s="95"/>
      <c r="DW126" s="95"/>
      <c r="DX126" s="95"/>
      <c r="EC126" s="95"/>
      <c r="ED126" s="95"/>
      <c r="EE126" s="95"/>
      <c r="EF126" s="95"/>
      <c r="EG126" s="95"/>
      <c r="EH126" s="95"/>
      <c r="EI126" s="95"/>
      <c r="EJ126" s="95"/>
      <c r="EK126" s="95"/>
      <c r="EL126" s="95"/>
      <c r="EM126" s="95"/>
      <c r="EN126" s="95"/>
      <c r="EO126" s="95"/>
      <c r="EP126" s="95"/>
      <c r="EQ126" s="95"/>
      <c r="ER126" s="95"/>
      <c r="ES126" s="95"/>
      <c r="ET126" s="95"/>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row>
    <row r="127" spans="3:201" s="49" customFormat="1" ht="30" customHeight="1">
      <c r="C127" s="100" t="s">
        <v>582</v>
      </c>
      <c r="D127" s="76"/>
      <c r="E127" s="76"/>
      <c r="F127" s="76"/>
      <c r="G127" s="76"/>
      <c r="H127" s="76"/>
      <c r="I127" s="76"/>
      <c r="J127" s="76"/>
      <c r="K127" s="76"/>
      <c r="L127" s="76"/>
      <c r="M127" s="94"/>
      <c r="N127" s="76"/>
      <c r="O127" s="76"/>
      <c r="P127" s="204"/>
      <c r="Q127" s="76"/>
      <c r="R127" s="95"/>
      <c r="S127" s="76"/>
      <c r="T127" s="76"/>
      <c r="U127" s="76"/>
      <c r="V127" s="76"/>
      <c r="W127" s="76"/>
      <c r="X127" s="76"/>
      <c r="Y127" s="76"/>
      <c r="Z127" s="76"/>
      <c r="AA127" s="76"/>
      <c r="AB127" s="76"/>
      <c r="AC127" s="76"/>
      <c r="AD127" s="76"/>
      <c r="AE127" s="76"/>
      <c r="AF127" s="76"/>
      <c r="AG127" s="95"/>
      <c r="AH127" s="95"/>
      <c r="AI127" s="95"/>
      <c r="AJ127" s="76"/>
      <c r="AK127" s="76"/>
      <c r="AL127" s="76"/>
      <c r="AM127" s="76"/>
      <c r="AN127" s="76"/>
      <c r="AO127" s="76"/>
      <c r="AP127" s="76"/>
      <c r="AQ127" s="76"/>
      <c r="AX127" s="97"/>
      <c r="AY127" s="97"/>
      <c r="AZ127" s="97"/>
      <c r="BA127" s="97"/>
      <c r="BB127" s="97"/>
      <c r="BE127" s="117"/>
      <c r="BF127" s="117"/>
      <c r="BG127" s="117"/>
      <c r="BH127" s="117"/>
      <c r="CL127" s="76"/>
      <c r="CM127" s="76"/>
      <c r="CN127" s="76"/>
      <c r="CO127" s="95"/>
      <c r="CP127" s="76"/>
      <c r="CQ127" s="96"/>
      <c r="CR127" s="96"/>
      <c r="CS127" s="96"/>
      <c r="CT127" s="96"/>
      <c r="CU127" s="96"/>
      <c r="CV127" s="96"/>
      <c r="CW127" s="96"/>
      <c r="CX127" s="96"/>
      <c r="CY127" s="96"/>
      <c r="CZ127" s="96"/>
      <c r="DA127" s="98"/>
      <c r="DB127" s="76"/>
      <c r="DC127" s="76"/>
      <c r="DD127" s="76"/>
      <c r="DE127" s="76"/>
      <c r="DF127" s="99"/>
      <c r="DG127" s="96"/>
      <c r="DH127" s="96"/>
      <c r="DI127" s="96"/>
      <c r="DJ127" s="96"/>
      <c r="DK127" s="96"/>
      <c r="DL127" s="96"/>
      <c r="DM127" s="96"/>
      <c r="DN127" s="96"/>
      <c r="DO127" s="95"/>
      <c r="DP127" s="95"/>
      <c r="DQ127" s="95"/>
      <c r="DR127" s="95"/>
      <c r="DS127" s="95"/>
      <c r="DT127" s="95"/>
      <c r="DU127" s="95"/>
      <c r="DV127" s="95"/>
      <c r="DW127" s="95"/>
      <c r="DX127" s="95"/>
      <c r="EC127" s="95"/>
      <c r="ED127" s="95"/>
      <c r="EE127" s="95"/>
      <c r="EF127" s="95"/>
      <c r="EG127" s="95"/>
      <c r="EH127" s="95"/>
      <c r="EI127" s="95"/>
      <c r="EJ127" s="95"/>
      <c r="EK127" s="95"/>
      <c r="EL127" s="95"/>
      <c r="EM127" s="95"/>
      <c r="EN127" s="95"/>
      <c r="EO127" s="95"/>
      <c r="EP127" s="95"/>
      <c r="EQ127" s="95"/>
      <c r="ER127" s="95"/>
      <c r="ES127" s="95"/>
      <c r="ET127" s="95"/>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row>
    <row r="128" spans="3:201" s="49" customFormat="1" ht="30" customHeight="1">
      <c r="C128" s="100" t="s">
        <v>583</v>
      </c>
      <c r="D128" s="76"/>
      <c r="E128" s="76"/>
      <c r="F128" s="76"/>
      <c r="G128" s="76"/>
      <c r="H128" s="76"/>
      <c r="I128" s="76"/>
      <c r="J128" s="76"/>
      <c r="K128" s="76"/>
      <c r="L128" s="76"/>
      <c r="M128" s="94"/>
      <c r="N128" s="76"/>
      <c r="O128" s="76"/>
      <c r="P128" s="204"/>
      <c r="Q128" s="76"/>
      <c r="R128" s="95"/>
      <c r="S128" s="76"/>
      <c r="T128" s="76"/>
      <c r="U128" s="76"/>
      <c r="V128" s="76"/>
      <c r="W128" s="76"/>
      <c r="X128" s="76"/>
      <c r="Y128" s="76"/>
      <c r="Z128" s="76"/>
      <c r="AA128" s="76"/>
      <c r="AB128" s="76"/>
      <c r="AC128" s="76"/>
      <c r="AD128" s="76"/>
      <c r="AE128" s="76"/>
      <c r="AF128" s="76"/>
      <c r="AG128" s="95"/>
      <c r="AH128" s="95"/>
      <c r="AI128" s="95"/>
      <c r="AJ128" s="76"/>
      <c r="AK128" s="76"/>
      <c r="AL128" s="76"/>
      <c r="AM128" s="76"/>
      <c r="AN128" s="76"/>
      <c r="AO128" s="76"/>
      <c r="AP128" s="76"/>
      <c r="AQ128" s="76"/>
      <c r="AX128" s="97"/>
      <c r="AY128" s="97"/>
      <c r="AZ128" s="97"/>
      <c r="BA128" s="97"/>
      <c r="BB128" s="97"/>
      <c r="BE128" s="117"/>
      <c r="BF128" s="117"/>
      <c r="BG128" s="117"/>
      <c r="BH128" s="117"/>
      <c r="CL128" s="76"/>
      <c r="CM128" s="76"/>
      <c r="CN128" s="76"/>
      <c r="CO128" s="95"/>
      <c r="CP128" s="76"/>
      <c r="CQ128" s="96"/>
      <c r="CR128" s="96"/>
      <c r="CS128" s="96"/>
      <c r="CT128" s="96"/>
      <c r="CU128" s="96"/>
      <c r="CV128" s="96"/>
      <c r="CW128" s="96"/>
      <c r="CX128" s="96"/>
      <c r="CY128" s="96"/>
      <c r="CZ128" s="96"/>
      <c r="DA128" s="98"/>
      <c r="DB128" s="76"/>
      <c r="DC128" s="76"/>
      <c r="DD128" s="76"/>
      <c r="DE128" s="76"/>
      <c r="DF128" s="99"/>
      <c r="DG128" s="96"/>
      <c r="DH128" s="96"/>
      <c r="DI128" s="96"/>
      <c r="DJ128" s="96"/>
      <c r="DK128" s="96"/>
      <c r="DL128" s="96"/>
      <c r="DM128" s="96"/>
      <c r="DN128" s="96"/>
      <c r="DO128" s="95"/>
      <c r="DP128" s="95"/>
      <c r="DQ128" s="95"/>
      <c r="DR128" s="95"/>
      <c r="DS128" s="95"/>
      <c r="DT128" s="95"/>
      <c r="DU128" s="95"/>
      <c r="DV128" s="95"/>
      <c r="DW128" s="95"/>
      <c r="DX128" s="95"/>
      <c r="EC128" s="95"/>
      <c r="ED128" s="95"/>
      <c r="EE128" s="95"/>
      <c r="EF128" s="95"/>
      <c r="EG128" s="95"/>
      <c r="EH128" s="95"/>
      <c r="EI128" s="95"/>
      <c r="EJ128" s="95"/>
      <c r="EK128" s="95"/>
      <c r="EL128" s="95"/>
      <c r="EM128" s="95"/>
      <c r="EN128" s="95"/>
      <c r="EO128" s="95"/>
      <c r="EP128" s="95"/>
      <c r="EQ128" s="95"/>
      <c r="ER128" s="95"/>
      <c r="ES128" s="95"/>
      <c r="ET128" s="95"/>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row>
    <row r="129" spans="3:201" s="49" customFormat="1" ht="30" customHeight="1">
      <c r="C129" s="100" t="s">
        <v>584</v>
      </c>
      <c r="D129" s="76"/>
      <c r="E129" s="76"/>
      <c r="F129" s="76"/>
      <c r="G129" s="76"/>
      <c r="H129" s="76"/>
      <c r="I129" s="76"/>
      <c r="J129" s="76"/>
      <c r="K129" s="76"/>
      <c r="L129" s="76"/>
      <c r="M129" s="94"/>
      <c r="N129" s="76"/>
      <c r="O129" s="76"/>
      <c r="P129" s="204"/>
      <c r="Q129" s="76"/>
      <c r="R129" s="95"/>
      <c r="S129" s="76"/>
      <c r="T129" s="76"/>
      <c r="U129" s="76"/>
      <c r="V129" s="76"/>
      <c r="W129" s="76"/>
      <c r="X129" s="76"/>
      <c r="Y129" s="76"/>
      <c r="Z129" s="76"/>
      <c r="AA129" s="76"/>
      <c r="AB129" s="76"/>
      <c r="AC129" s="76"/>
      <c r="AD129" s="76"/>
      <c r="AE129" s="76"/>
      <c r="AF129" s="76"/>
      <c r="AG129" s="95"/>
      <c r="AH129" s="95"/>
      <c r="AI129" s="95"/>
      <c r="AJ129" s="76"/>
      <c r="AK129" s="76"/>
      <c r="AL129" s="76"/>
      <c r="AM129" s="76"/>
      <c r="AN129" s="76"/>
      <c r="AO129" s="76"/>
      <c r="AP129" s="76"/>
      <c r="AQ129" s="76"/>
      <c r="AX129" s="97"/>
      <c r="AY129" s="97"/>
      <c r="AZ129" s="97"/>
      <c r="BA129" s="97"/>
      <c r="BB129" s="97"/>
      <c r="BE129" s="117"/>
      <c r="BF129" s="117"/>
      <c r="BG129" s="117"/>
      <c r="BH129" s="117"/>
      <c r="CL129" s="76"/>
      <c r="CM129" s="76"/>
      <c r="CN129" s="76"/>
      <c r="CO129" s="95"/>
      <c r="CP129" s="76"/>
      <c r="CQ129" s="96"/>
      <c r="CR129" s="96"/>
      <c r="CS129" s="96"/>
      <c r="CT129" s="96"/>
      <c r="CU129" s="96"/>
      <c r="CV129" s="96"/>
      <c r="CW129" s="96"/>
      <c r="CX129" s="96"/>
      <c r="CY129" s="96"/>
      <c r="CZ129" s="96"/>
      <c r="DA129" s="98"/>
      <c r="DB129" s="76"/>
      <c r="DC129" s="76"/>
      <c r="DD129" s="76"/>
      <c r="DE129" s="76"/>
      <c r="DF129" s="99"/>
      <c r="DG129" s="96"/>
      <c r="DH129" s="96"/>
      <c r="DI129" s="96"/>
      <c r="DJ129" s="96"/>
      <c r="DK129" s="96"/>
      <c r="DL129" s="96"/>
      <c r="DM129" s="96"/>
      <c r="DN129" s="96"/>
      <c r="DO129" s="95"/>
      <c r="DP129" s="95"/>
      <c r="DQ129" s="95"/>
      <c r="DR129" s="95"/>
      <c r="DS129" s="95"/>
      <c r="DT129" s="95"/>
      <c r="DU129" s="95"/>
      <c r="DV129" s="95"/>
      <c r="DW129" s="95"/>
      <c r="DX129" s="95"/>
      <c r="EC129" s="95"/>
      <c r="ED129" s="95"/>
      <c r="EE129" s="95"/>
      <c r="EF129" s="95"/>
      <c r="EG129" s="95"/>
      <c r="EH129" s="95"/>
      <c r="EI129" s="95"/>
      <c r="EJ129" s="95"/>
      <c r="EK129" s="95"/>
      <c r="EL129" s="95"/>
      <c r="EM129" s="95"/>
      <c r="EN129" s="95"/>
      <c r="EO129" s="95"/>
      <c r="EP129" s="95"/>
      <c r="EQ129" s="95"/>
      <c r="ER129" s="95"/>
      <c r="ES129" s="95"/>
      <c r="ET129" s="95"/>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row>
    <row r="130" spans="3:201" s="49" customFormat="1" ht="30" customHeight="1">
      <c r="C130" s="100" t="s">
        <v>585</v>
      </c>
      <c r="D130" s="76"/>
      <c r="E130" s="76"/>
      <c r="F130" s="76"/>
      <c r="G130" s="76"/>
      <c r="H130" s="76"/>
      <c r="I130" s="76"/>
      <c r="J130" s="76"/>
      <c r="K130" s="76"/>
      <c r="L130" s="76"/>
      <c r="M130" s="94"/>
      <c r="N130" s="76"/>
      <c r="O130" s="76"/>
      <c r="P130" s="204"/>
      <c r="Q130" s="76"/>
      <c r="R130" s="95"/>
      <c r="S130" s="76"/>
      <c r="T130" s="76"/>
      <c r="U130" s="76"/>
      <c r="V130" s="76"/>
      <c r="W130" s="76"/>
      <c r="X130" s="76"/>
      <c r="Y130" s="76"/>
      <c r="Z130" s="76"/>
      <c r="AA130" s="76"/>
      <c r="AB130" s="76"/>
      <c r="AC130" s="76"/>
      <c r="AD130" s="76"/>
      <c r="AE130" s="76"/>
      <c r="AF130" s="76"/>
      <c r="AG130" s="95"/>
      <c r="AH130" s="95"/>
      <c r="AI130" s="95"/>
      <c r="AJ130" s="76"/>
      <c r="AK130" s="76"/>
      <c r="AL130" s="76"/>
      <c r="AM130" s="76"/>
      <c r="AN130" s="76"/>
      <c r="AO130" s="76"/>
      <c r="AP130" s="76"/>
      <c r="AQ130" s="76"/>
      <c r="AX130" s="97"/>
      <c r="AY130" s="97"/>
      <c r="AZ130" s="97"/>
      <c r="BA130" s="97"/>
      <c r="BB130" s="97"/>
      <c r="BE130" s="117"/>
      <c r="BF130" s="117"/>
      <c r="BG130" s="117"/>
      <c r="BH130" s="117"/>
      <c r="CL130" s="76"/>
      <c r="CM130" s="76"/>
      <c r="CN130" s="76"/>
      <c r="CO130" s="95"/>
      <c r="CP130" s="76"/>
      <c r="CQ130" s="96"/>
      <c r="CR130" s="96"/>
      <c r="CS130" s="96"/>
      <c r="CT130" s="96"/>
      <c r="CU130" s="96"/>
      <c r="CV130" s="96"/>
      <c r="CW130" s="96"/>
      <c r="CX130" s="96"/>
      <c r="CY130" s="96"/>
      <c r="CZ130" s="96"/>
      <c r="DA130" s="98"/>
      <c r="DB130" s="76"/>
      <c r="DC130" s="76"/>
      <c r="DD130" s="76"/>
      <c r="DE130" s="76"/>
      <c r="DF130" s="99"/>
      <c r="DG130" s="96"/>
      <c r="DH130" s="96"/>
      <c r="DI130" s="96"/>
      <c r="DJ130" s="96"/>
      <c r="DK130" s="96"/>
      <c r="DL130" s="96"/>
      <c r="DM130" s="96"/>
      <c r="DN130" s="96"/>
      <c r="DO130" s="95"/>
      <c r="DP130" s="95"/>
      <c r="DQ130" s="95"/>
      <c r="DR130" s="95"/>
      <c r="DS130" s="95"/>
      <c r="DT130" s="95"/>
      <c r="DU130" s="95"/>
      <c r="DV130" s="95"/>
      <c r="DW130" s="95"/>
      <c r="DX130" s="95"/>
      <c r="EC130" s="95"/>
      <c r="ED130" s="95"/>
      <c r="EE130" s="95"/>
      <c r="EF130" s="95"/>
      <c r="EG130" s="95"/>
      <c r="EH130" s="95"/>
      <c r="EI130" s="95"/>
      <c r="EJ130" s="95"/>
      <c r="EK130" s="95"/>
      <c r="EL130" s="95"/>
      <c r="EM130" s="95"/>
      <c r="EN130" s="95"/>
      <c r="EO130" s="95"/>
      <c r="EP130" s="95"/>
      <c r="EQ130" s="95"/>
      <c r="ER130" s="95"/>
      <c r="ES130" s="95"/>
      <c r="ET130" s="95"/>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row>
    <row r="131" spans="3:201" s="49" customFormat="1" ht="30" customHeight="1">
      <c r="C131" s="100" t="s">
        <v>586</v>
      </c>
      <c r="D131" s="76"/>
      <c r="E131" s="76"/>
      <c r="F131" s="76"/>
      <c r="G131" s="76"/>
      <c r="H131" s="76"/>
      <c r="I131" s="76"/>
      <c r="J131" s="76"/>
      <c r="K131" s="76"/>
      <c r="L131" s="76"/>
      <c r="M131" s="94"/>
      <c r="N131" s="76"/>
      <c r="O131" s="76"/>
      <c r="P131" s="206"/>
      <c r="Q131" s="76"/>
      <c r="R131" s="95"/>
      <c r="S131" s="76"/>
      <c r="T131" s="76"/>
      <c r="U131" s="76"/>
      <c r="V131" s="76"/>
      <c r="W131" s="76"/>
      <c r="X131" s="76"/>
      <c r="Y131" s="76"/>
      <c r="Z131" s="76"/>
      <c r="AA131" s="76"/>
      <c r="AB131" s="76"/>
      <c r="AC131" s="76"/>
      <c r="AD131" s="76"/>
      <c r="AE131" s="76"/>
      <c r="AF131" s="76"/>
      <c r="AG131" s="95"/>
      <c r="AH131" s="95"/>
      <c r="AI131" s="95"/>
      <c r="AJ131" s="76"/>
      <c r="AK131" s="76"/>
      <c r="AL131" s="76"/>
      <c r="AM131" s="76"/>
      <c r="AN131" s="76"/>
      <c r="AO131" s="76"/>
      <c r="AP131" s="76"/>
      <c r="AQ131" s="76"/>
      <c r="AX131" s="97"/>
      <c r="AY131" s="97"/>
      <c r="AZ131" s="97"/>
      <c r="BA131" s="97"/>
      <c r="BB131" s="97"/>
      <c r="BE131" s="117"/>
      <c r="BF131" s="117"/>
      <c r="BG131" s="117"/>
      <c r="BH131" s="117"/>
      <c r="CL131" s="76"/>
      <c r="CM131" s="76"/>
      <c r="CN131" s="76"/>
      <c r="CO131" s="95"/>
      <c r="CP131" s="76"/>
      <c r="CQ131" s="96"/>
      <c r="CR131" s="96"/>
      <c r="CS131" s="96"/>
      <c r="CT131" s="96"/>
      <c r="CU131" s="96"/>
      <c r="CV131" s="96"/>
      <c r="CW131" s="96"/>
      <c r="CX131" s="96"/>
      <c r="CY131" s="96"/>
      <c r="CZ131" s="96"/>
      <c r="DA131" s="98"/>
      <c r="DB131" s="76"/>
      <c r="DC131" s="76"/>
      <c r="DD131" s="76"/>
      <c r="DE131" s="76"/>
      <c r="DF131" s="99"/>
      <c r="DG131" s="96"/>
      <c r="DH131" s="96"/>
      <c r="DI131" s="96"/>
      <c r="DJ131" s="96"/>
      <c r="DK131" s="96"/>
      <c r="DL131" s="96"/>
      <c r="DM131" s="96"/>
      <c r="DN131" s="96"/>
      <c r="DO131" s="95"/>
      <c r="DP131" s="95"/>
      <c r="DQ131" s="95"/>
      <c r="DR131" s="95"/>
      <c r="DS131" s="95"/>
      <c r="DT131" s="95"/>
      <c r="DU131" s="95"/>
      <c r="DV131" s="95"/>
      <c r="DW131" s="95"/>
      <c r="DX131" s="95"/>
      <c r="EC131" s="95"/>
      <c r="ED131" s="95"/>
      <c r="EE131" s="95"/>
      <c r="EF131" s="95"/>
      <c r="EG131" s="95"/>
      <c r="EH131" s="95"/>
      <c r="EI131" s="95"/>
      <c r="EJ131" s="95"/>
      <c r="EK131" s="95"/>
      <c r="EL131" s="95"/>
      <c r="EM131" s="95"/>
      <c r="EN131" s="95"/>
      <c r="EO131" s="95"/>
      <c r="EP131" s="95"/>
      <c r="EQ131" s="95"/>
      <c r="ER131" s="95"/>
      <c r="ES131" s="95"/>
      <c r="ET131" s="95"/>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row>
    <row r="132" spans="3:201" s="49" customFormat="1" ht="30" customHeight="1">
      <c r="C132" s="100" t="s">
        <v>587</v>
      </c>
      <c r="D132" s="76"/>
      <c r="E132" s="76"/>
      <c r="F132" s="76"/>
      <c r="G132" s="76"/>
      <c r="H132" s="76"/>
      <c r="I132" s="76"/>
      <c r="J132" s="76"/>
      <c r="K132" s="76"/>
      <c r="L132" s="76"/>
      <c r="M132" s="94"/>
      <c r="N132" s="76"/>
      <c r="O132" s="76"/>
      <c r="P132" s="207"/>
      <c r="Q132" s="76"/>
      <c r="R132" s="95"/>
      <c r="S132" s="76"/>
      <c r="T132" s="76"/>
      <c r="U132" s="76"/>
      <c r="V132" s="76"/>
      <c r="W132" s="76"/>
      <c r="X132" s="76"/>
      <c r="Y132" s="76"/>
      <c r="Z132" s="76"/>
      <c r="AA132" s="76"/>
      <c r="AB132" s="76"/>
      <c r="AC132" s="76"/>
      <c r="AD132" s="76"/>
      <c r="AE132" s="76"/>
      <c r="AF132" s="76"/>
      <c r="AG132" s="95"/>
      <c r="AH132" s="95"/>
      <c r="AI132" s="95"/>
      <c r="AJ132" s="76"/>
      <c r="AK132" s="76"/>
      <c r="AL132" s="76"/>
      <c r="AM132" s="76"/>
      <c r="AN132" s="76"/>
      <c r="AO132" s="76"/>
      <c r="AP132" s="76"/>
      <c r="AQ132" s="76"/>
      <c r="AX132" s="97"/>
      <c r="AY132" s="97"/>
      <c r="AZ132" s="97"/>
      <c r="BA132" s="97"/>
      <c r="BB132" s="97"/>
      <c r="BE132" s="117"/>
      <c r="BF132" s="117"/>
      <c r="BG132" s="117"/>
      <c r="BH132" s="117"/>
      <c r="CL132" s="76"/>
      <c r="CM132" s="76"/>
      <c r="CN132" s="76"/>
      <c r="CO132" s="95"/>
      <c r="CP132" s="76"/>
      <c r="CQ132" s="96"/>
      <c r="CR132" s="96"/>
      <c r="CS132" s="96"/>
      <c r="CT132" s="96"/>
      <c r="CU132" s="96"/>
      <c r="CV132" s="96"/>
      <c r="CW132" s="96"/>
      <c r="CX132" s="96"/>
      <c r="CY132" s="96"/>
      <c r="CZ132" s="96"/>
      <c r="DA132" s="98"/>
      <c r="DB132" s="76"/>
      <c r="DC132" s="76"/>
      <c r="DD132" s="76"/>
      <c r="DE132" s="76"/>
      <c r="DF132" s="99"/>
      <c r="DG132" s="96"/>
      <c r="DH132" s="96"/>
      <c r="DI132" s="96"/>
      <c r="DJ132" s="96"/>
      <c r="DK132" s="96"/>
      <c r="DL132" s="96"/>
      <c r="DM132" s="96"/>
      <c r="DN132" s="96"/>
      <c r="DO132" s="95"/>
      <c r="DP132" s="95"/>
      <c r="DQ132" s="95"/>
      <c r="DR132" s="95"/>
      <c r="DS132" s="95"/>
      <c r="DT132" s="95"/>
      <c r="DU132" s="95"/>
      <c r="DV132" s="95"/>
      <c r="DW132" s="95"/>
      <c r="DX132" s="95"/>
      <c r="EC132" s="95"/>
      <c r="ED132" s="95"/>
      <c r="EE132" s="95"/>
      <c r="EF132" s="95"/>
      <c r="EG132" s="95"/>
      <c r="EH132" s="95"/>
      <c r="EI132" s="95"/>
      <c r="EJ132" s="95"/>
      <c r="EK132" s="95"/>
      <c r="EL132" s="95"/>
      <c r="EM132" s="95"/>
      <c r="EN132" s="95"/>
      <c r="EO132" s="95"/>
      <c r="EP132" s="95"/>
      <c r="EQ132" s="95"/>
      <c r="ER132" s="95"/>
      <c r="ES132" s="95"/>
      <c r="ET132" s="95"/>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row>
    <row r="133" spans="3:201" s="49" customFormat="1" ht="30" customHeight="1">
      <c r="C133" s="131" t="s">
        <v>588</v>
      </c>
      <c r="D133" s="76"/>
      <c r="E133" s="76"/>
      <c r="F133" s="76"/>
      <c r="G133" s="76"/>
      <c r="H133" s="76"/>
      <c r="I133" s="76"/>
      <c r="J133" s="76"/>
      <c r="K133" s="76"/>
      <c r="L133" s="76"/>
      <c r="M133" s="94"/>
      <c r="N133" s="76"/>
      <c r="O133" s="76"/>
      <c r="P133" s="207"/>
      <c r="Q133" s="76"/>
      <c r="R133" s="95"/>
      <c r="S133" s="76"/>
      <c r="T133" s="76"/>
      <c r="U133" s="76"/>
      <c r="V133" s="76"/>
      <c r="W133" s="76"/>
      <c r="X133" s="76"/>
      <c r="Y133" s="76"/>
      <c r="Z133" s="76"/>
      <c r="AA133" s="76"/>
      <c r="AB133" s="76"/>
      <c r="AC133" s="76"/>
      <c r="AD133" s="76"/>
      <c r="AE133" s="76"/>
      <c r="AF133" s="76"/>
      <c r="AG133" s="95"/>
      <c r="AH133" s="95"/>
      <c r="AI133" s="95"/>
      <c r="AJ133" s="76"/>
      <c r="AK133" s="76"/>
      <c r="AL133" s="76"/>
      <c r="AM133" s="76"/>
      <c r="AN133" s="76"/>
      <c r="AO133" s="76"/>
      <c r="AP133" s="76"/>
      <c r="AQ133" s="76"/>
      <c r="AX133" s="97"/>
      <c r="AY133" s="97"/>
      <c r="AZ133" s="97"/>
      <c r="BA133" s="97"/>
      <c r="BB133" s="97"/>
      <c r="BE133" s="117"/>
      <c r="BF133" s="117"/>
      <c r="BG133" s="117"/>
      <c r="BH133" s="117"/>
      <c r="CL133" s="76"/>
      <c r="CM133" s="76"/>
      <c r="CN133" s="76"/>
      <c r="CO133" s="95"/>
      <c r="CP133" s="76"/>
      <c r="CQ133" s="96"/>
      <c r="CR133" s="96"/>
      <c r="CS133" s="96"/>
      <c r="CT133" s="96"/>
      <c r="CU133" s="96"/>
      <c r="CV133" s="96"/>
      <c r="CW133" s="96"/>
      <c r="CX133" s="96"/>
      <c r="CY133" s="96"/>
      <c r="CZ133" s="96"/>
      <c r="DA133" s="98"/>
      <c r="DB133" s="76"/>
      <c r="DC133" s="76"/>
      <c r="DD133" s="76"/>
      <c r="DE133" s="76"/>
      <c r="DF133" s="99"/>
      <c r="DG133" s="96"/>
      <c r="DH133" s="96"/>
      <c r="DI133" s="96"/>
      <c r="DJ133" s="96"/>
      <c r="DK133" s="96"/>
      <c r="DL133" s="96"/>
      <c r="DM133" s="96"/>
      <c r="DN133" s="96"/>
      <c r="DO133" s="95"/>
      <c r="DP133" s="95"/>
      <c r="DQ133" s="95"/>
      <c r="DR133" s="95"/>
      <c r="DS133" s="95"/>
      <c r="DT133" s="95"/>
      <c r="DU133" s="95"/>
      <c r="DV133" s="95"/>
      <c r="DW133" s="95"/>
      <c r="DX133" s="95"/>
      <c r="EC133" s="95"/>
      <c r="ED133" s="95"/>
      <c r="EE133" s="95"/>
      <c r="EF133" s="95"/>
      <c r="EG133" s="95"/>
      <c r="EH133" s="95"/>
      <c r="EI133" s="95"/>
      <c r="EJ133" s="95"/>
      <c r="EK133" s="95"/>
      <c r="EL133" s="95"/>
      <c r="EM133" s="95"/>
      <c r="EN133" s="95"/>
      <c r="EO133" s="95"/>
      <c r="EP133" s="95"/>
      <c r="EQ133" s="95"/>
      <c r="ER133" s="95"/>
      <c r="ES133" s="95"/>
      <c r="ET133" s="95"/>
      <c r="EX133" s="98"/>
      <c r="EY133" s="98"/>
      <c r="EZ133" s="98"/>
      <c r="FA133" s="98"/>
      <c r="FB133" s="98"/>
      <c r="FC133" s="98"/>
      <c r="FD133" s="98"/>
      <c r="FE133" s="98"/>
      <c r="FF133" s="98"/>
      <c r="FG133" s="98"/>
      <c r="FH133" s="98"/>
      <c r="FI133" s="98"/>
      <c r="FJ133" s="98"/>
      <c r="FK133" s="98"/>
      <c r="FL133" s="98"/>
      <c r="FM133" s="98"/>
      <c r="FN133" s="98"/>
      <c r="FO133" s="98"/>
      <c r="FP133" s="98"/>
      <c r="FQ133" s="98"/>
      <c r="FR133" s="98"/>
      <c r="FS133" s="98"/>
      <c r="FT133" s="98"/>
      <c r="FU133" s="98"/>
      <c r="FV133" s="98"/>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row>
    <row r="134" spans="3:201" s="49" customFormat="1" ht="30" customHeight="1">
      <c r="C134" s="133" t="s">
        <v>589</v>
      </c>
      <c r="D134" s="76"/>
      <c r="E134" s="76"/>
      <c r="F134" s="76"/>
      <c r="G134" s="76"/>
      <c r="H134" s="76"/>
      <c r="I134" s="76"/>
      <c r="J134" s="76"/>
      <c r="K134" s="76"/>
      <c r="L134" s="76"/>
      <c r="M134" s="94"/>
      <c r="N134" s="76"/>
      <c r="O134" s="76"/>
      <c r="P134" s="204"/>
      <c r="Q134" s="76"/>
      <c r="R134" s="95"/>
      <c r="S134" s="76"/>
      <c r="T134" s="76"/>
      <c r="U134" s="76"/>
      <c r="V134" s="76"/>
      <c r="W134" s="76"/>
      <c r="X134" s="76"/>
      <c r="Y134" s="76"/>
      <c r="Z134" s="76"/>
      <c r="AA134" s="76"/>
      <c r="AB134" s="76"/>
      <c r="AC134" s="76"/>
      <c r="AD134" s="76"/>
      <c r="AE134" s="76"/>
      <c r="AF134" s="76"/>
      <c r="AG134" s="95"/>
      <c r="AH134" s="95"/>
      <c r="AI134" s="95"/>
      <c r="AJ134" s="76"/>
      <c r="AK134" s="76"/>
      <c r="AL134" s="76"/>
      <c r="AM134" s="76"/>
      <c r="AN134" s="76"/>
      <c r="AO134" s="76"/>
      <c r="AP134" s="76"/>
      <c r="AQ134" s="76"/>
      <c r="AX134" s="97"/>
      <c r="AY134" s="97"/>
      <c r="AZ134" s="97"/>
      <c r="BA134" s="97"/>
      <c r="BB134" s="97"/>
      <c r="BE134" s="117"/>
      <c r="BF134" s="117"/>
      <c r="BG134" s="117"/>
      <c r="BH134" s="117"/>
      <c r="CL134" s="76"/>
      <c r="CM134" s="76"/>
      <c r="CN134" s="76"/>
      <c r="CO134" s="95"/>
      <c r="CP134" s="76"/>
      <c r="CQ134" s="96"/>
      <c r="CR134" s="96"/>
      <c r="CS134" s="96"/>
      <c r="CT134" s="96"/>
      <c r="CU134" s="96"/>
      <c r="CV134" s="96"/>
      <c r="CW134" s="96"/>
      <c r="CX134" s="96"/>
      <c r="CY134" s="96"/>
      <c r="CZ134" s="96"/>
      <c r="DA134" s="98"/>
      <c r="DB134" s="76"/>
      <c r="DC134" s="76"/>
      <c r="DD134" s="76"/>
      <c r="DE134" s="76"/>
      <c r="DF134" s="99"/>
      <c r="DG134" s="96"/>
      <c r="DH134" s="96"/>
      <c r="DI134" s="96"/>
      <c r="DJ134" s="96"/>
      <c r="DK134" s="96"/>
      <c r="DL134" s="96"/>
      <c r="DM134" s="96"/>
      <c r="DN134" s="96"/>
      <c r="DO134" s="95"/>
      <c r="DP134" s="95"/>
      <c r="DQ134" s="95"/>
      <c r="DR134" s="95"/>
      <c r="DS134" s="95"/>
      <c r="DT134" s="95"/>
      <c r="DU134" s="95"/>
      <c r="DV134" s="95"/>
      <c r="DW134" s="95"/>
      <c r="DX134" s="95"/>
      <c r="EC134" s="95"/>
      <c r="ED134" s="95"/>
      <c r="EE134" s="95"/>
      <c r="EF134" s="95"/>
      <c r="EG134" s="95"/>
      <c r="EH134" s="95"/>
      <c r="EI134" s="95"/>
      <c r="EJ134" s="95"/>
      <c r="EK134" s="95"/>
      <c r="EL134" s="95"/>
      <c r="EM134" s="95"/>
      <c r="EN134" s="95"/>
      <c r="EO134" s="95"/>
      <c r="EP134" s="95"/>
      <c r="EQ134" s="95"/>
      <c r="ER134" s="95"/>
      <c r="ES134" s="95"/>
      <c r="ET134" s="95"/>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row>
    <row r="135" spans="3:201" s="49" customFormat="1" ht="30" customHeight="1">
      <c r="C135" s="133" t="s">
        <v>590</v>
      </c>
      <c r="D135" s="76"/>
      <c r="E135" s="76"/>
      <c r="F135" s="76"/>
      <c r="G135" s="76"/>
      <c r="H135" s="76"/>
      <c r="I135" s="76"/>
      <c r="J135" s="76"/>
      <c r="K135" s="76"/>
      <c r="L135" s="76"/>
      <c r="M135" s="94"/>
      <c r="N135" s="76"/>
      <c r="O135" s="76"/>
      <c r="P135" s="204"/>
      <c r="Q135" s="76"/>
      <c r="R135" s="95"/>
      <c r="S135" s="76"/>
      <c r="T135" s="76"/>
      <c r="U135" s="76"/>
      <c r="V135" s="76"/>
      <c r="W135" s="76"/>
      <c r="X135" s="76"/>
      <c r="Y135" s="76"/>
      <c r="Z135" s="76"/>
      <c r="AA135" s="76"/>
      <c r="AB135" s="76"/>
      <c r="AC135" s="76"/>
      <c r="AD135" s="76"/>
      <c r="AE135" s="76"/>
      <c r="AF135" s="76"/>
      <c r="AG135" s="95"/>
      <c r="AH135" s="95"/>
      <c r="AI135" s="95"/>
      <c r="AJ135" s="76"/>
      <c r="AK135" s="76"/>
      <c r="AL135" s="76"/>
      <c r="AM135" s="76"/>
      <c r="AN135" s="76"/>
      <c r="AO135" s="76"/>
      <c r="AP135" s="76"/>
      <c r="AQ135" s="76"/>
      <c r="AX135" s="97"/>
      <c r="AY135" s="97"/>
      <c r="AZ135" s="97"/>
      <c r="BA135" s="97"/>
      <c r="BB135" s="97"/>
      <c r="BE135" s="117"/>
      <c r="BF135" s="117"/>
      <c r="BG135" s="117"/>
      <c r="BH135" s="117"/>
      <c r="CL135" s="76"/>
      <c r="CM135" s="76"/>
      <c r="CN135" s="76"/>
      <c r="CO135" s="95"/>
      <c r="CP135" s="76"/>
      <c r="CQ135" s="96"/>
      <c r="CR135" s="96"/>
      <c r="CS135" s="96"/>
      <c r="CT135" s="96"/>
      <c r="CU135" s="96"/>
      <c r="CV135" s="96"/>
      <c r="CW135" s="96"/>
      <c r="CX135" s="96"/>
      <c r="CY135" s="96"/>
      <c r="CZ135" s="96"/>
      <c r="DA135" s="98"/>
      <c r="DB135" s="76"/>
      <c r="DC135" s="76"/>
      <c r="DD135" s="76"/>
      <c r="DE135" s="76"/>
      <c r="DF135" s="99"/>
      <c r="DG135" s="96"/>
      <c r="DH135" s="96"/>
      <c r="DI135" s="96"/>
      <c r="DJ135" s="96"/>
      <c r="DK135" s="96"/>
      <c r="DL135" s="96"/>
      <c r="DM135" s="96"/>
      <c r="DN135" s="96"/>
      <c r="DO135" s="95"/>
      <c r="DP135" s="95"/>
      <c r="DQ135" s="95"/>
      <c r="DR135" s="95"/>
      <c r="DS135" s="95"/>
      <c r="DT135" s="95"/>
      <c r="DU135" s="95"/>
      <c r="DV135" s="95"/>
      <c r="DW135" s="95"/>
      <c r="DX135" s="95"/>
      <c r="EC135" s="95"/>
      <c r="ED135" s="95"/>
      <c r="EE135" s="95"/>
      <c r="EF135" s="95"/>
      <c r="EG135" s="95"/>
      <c r="EH135" s="95"/>
      <c r="EI135" s="95"/>
      <c r="EJ135" s="95"/>
      <c r="EK135" s="95"/>
      <c r="EL135" s="95"/>
      <c r="EM135" s="95"/>
      <c r="EN135" s="95"/>
      <c r="EO135" s="95"/>
      <c r="EP135" s="95"/>
      <c r="EQ135" s="95"/>
      <c r="ER135" s="95"/>
      <c r="ES135" s="95"/>
      <c r="ET135" s="95"/>
      <c r="EX135" s="98"/>
      <c r="EY135" s="98"/>
      <c r="EZ135" s="98"/>
      <c r="FA135" s="98"/>
      <c r="FB135" s="98"/>
      <c r="FC135" s="98"/>
      <c r="FD135" s="98"/>
      <c r="FE135" s="98"/>
      <c r="FF135" s="98"/>
      <c r="FG135" s="98"/>
      <c r="FH135" s="98"/>
      <c r="FI135" s="98"/>
      <c r="FJ135" s="98"/>
      <c r="FK135" s="98"/>
      <c r="FL135" s="98"/>
      <c r="FM135" s="98"/>
      <c r="FN135" s="98"/>
      <c r="FO135" s="98"/>
      <c r="FP135" s="98"/>
      <c r="FQ135" s="98"/>
      <c r="FR135" s="98"/>
      <c r="FS135" s="98"/>
      <c r="FT135" s="98"/>
      <c r="FU135" s="98"/>
      <c r="FV135" s="98"/>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row>
    <row r="136" spans="3:201" s="49" customFormat="1" ht="30" customHeight="1">
      <c r="C136" s="100" t="s">
        <v>591</v>
      </c>
      <c r="D136" s="76"/>
      <c r="E136" s="76"/>
      <c r="F136" s="76"/>
      <c r="G136" s="76"/>
      <c r="H136" s="76"/>
      <c r="I136" s="76"/>
      <c r="J136" s="76"/>
      <c r="K136" s="76"/>
      <c r="L136" s="76"/>
      <c r="M136" s="94"/>
      <c r="N136" s="76"/>
      <c r="O136" s="76"/>
      <c r="P136" s="204"/>
      <c r="Q136" s="76"/>
      <c r="R136" s="95"/>
      <c r="S136" s="76"/>
      <c r="T136" s="76"/>
      <c r="U136" s="76"/>
      <c r="V136" s="76"/>
      <c r="W136" s="76"/>
      <c r="X136" s="76"/>
      <c r="Y136" s="76"/>
      <c r="Z136" s="76"/>
      <c r="AA136" s="76"/>
      <c r="AB136" s="76"/>
      <c r="AC136" s="76"/>
      <c r="AD136" s="76"/>
      <c r="AE136" s="76"/>
      <c r="AF136" s="76"/>
      <c r="AG136" s="95"/>
      <c r="AH136" s="95"/>
      <c r="AI136" s="95"/>
      <c r="AJ136" s="76"/>
      <c r="AK136" s="76"/>
      <c r="AL136" s="76"/>
      <c r="AM136" s="76"/>
      <c r="AN136" s="76"/>
      <c r="AO136" s="76"/>
      <c r="AP136" s="76"/>
      <c r="AQ136" s="76"/>
      <c r="AX136" s="97"/>
      <c r="AY136" s="97"/>
      <c r="AZ136" s="97"/>
      <c r="BA136" s="97"/>
      <c r="BB136" s="97"/>
      <c r="BE136" s="117"/>
      <c r="BF136" s="117"/>
      <c r="BG136" s="117"/>
      <c r="BH136" s="117"/>
      <c r="CL136" s="76"/>
      <c r="CM136" s="76"/>
      <c r="CN136" s="76"/>
      <c r="CO136" s="95"/>
      <c r="CP136" s="76"/>
      <c r="CQ136" s="96"/>
      <c r="CR136" s="96"/>
      <c r="CS136" s="96"/>
      <c r="CT136" s="96"/>
      <c r="CU136" s="96"/>
      <c r="CV136" s="96"/>
      <c r="CW136" s="96"/>
      <c r="CX136" s="96"/>
      <c r="CY136" s="96"/>
      <c r="CZ136" s="96"/>
      <c r="DA136" s="98"/>
      <c r="DB136" s="76"/>
      <c r="DC136" s="76"/>
      <c r="DD136" s="76"/>
      <c r="DE136" s="76"/>
      <c r="DF136" s="99"/>
      <c r="DG136" s="96"/>
      <c r="DH136" s="96"/>
      <c r="DI136" s="96"/>
      <c r="DJ136" s="96"/>
      <c r="DK136" s="96"/>
      <c r="DL136" s="96"/>
      <c r="DM136" s="96"/>
      <c r="DN136" s="96"/>
      <c r="DO136" s="95"/>
      <c r="DP136" s="95"/>
      <c r="DQ136" s="95"/>
      <c r="DR136" s="95"/>
      <c r="DS136" s="95"/>
      <c r="DT136" s="95"/>
      <c r="DU136" s="95"/>
      <c r="DV136" s="95"/>
      <c r="DW136" s="95"/>
      <c r="DX136" s="95"/>
      <c r="EC136" s="95"/>
      <c r="ED136" s="95"/>
      <c r="EE136" s="95"/>
      <c r="EF136" s="95"/>
      <c r="EG136" s="95"/>
      <c r="EH136" s="95"/>
      <c r="EI136" s="95"/>
      <c r="EJ136" s="95"/>
      <c r="EK136" s="95"/>
      <c r="EL136" s="95"/>
      <c r="EM136" s="95"/>
      <c r="EN136" s="95"/>
      <c r="EO136" s="95"/>
      <c r="EP136" s="95"/>
      <c r="EQ136" s="95"/>
      <c r="ER136" s="95"/>
      <c r="ES136" s="95"/>
      <c r="ET136" s="95"/>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row>
    <row r="137" spans="3:201" s="49" customFormat="1" ht="30" customHeight="1">
      <c r="C137" s="100" t="s">
        <v>592</v>
      </c>
      <c r="D137" s="76"/>
      <c r="E137" s="76"/>
      <c r="F137" s="76"/>
      <c r="G137" s="76"/>
      <c r="H137" s="76"/>
      <c r="I137" s="76"/>
      <c r="J137" s="76"/>
      <c r="K137" s="76"/>
      <c r="L137" s="76"/>
      <c r="M137" s="94"/>
      <c r="N137" s="76"/>
      <c r="O137" s="76"/>
      <c r="P137" s="204"/>
      <c r="Q137" s="76"/>
      <c r="R137" s="95"/>
      <c r="S137" s="76"/>
      <c r="T137" s="76"/>
      <c r="U137" s="76"/>
      <c r="V137" s="76"/>
      <c r="W137" s="76"/>
      <c r="X137" s="76"/>
      <c r="Y137" s="76"/>
      <c r="Z137" s="76"/>
      <c r="AA137" s="76"/>
      <c r="AB137" s="76"/>
      <c r="AC137" s="76"/>
      <c r="AD137" s="76"/>
      <c r="AE137" s="76"/>
      <c r="AF137" s="76"/>
      <c r="AG137" s="95"/>
      <c r="AH137" s="95"/>
      <c r="AI137" s="95"/>
      <c r="AJ137" s="76"/>
      <c r="AK137" s="76"/>
      <c r="AL137" s="76"/>
      <c r="AM137" s="76"/>
      <c r="AN137" s="76"/>
      <c r="AO137" s="76"/>
      <c r="AP137" s="76"/>
      <c r="AQ137" s="76"/>
      <c r="AX137" s="97"/>
      <c r="AY137" s="97"/>
      <c r="AZ137" s="97"/>
      <c r="BA137" s="97"/>
      <c r="BB137" s="97"/>
      <c r="BE137" s="117"/>
      <c r="BF137" s="117"/>
      <c r="BG137" s="117"/>
      <c r="BH137" s="117"/>
      <c r="CL137" s="76"/>
      <c r="CM137" s="76"/>
      <c r="CN137" s="76"/>
      <c r="CO137" s="95"/>
      <c r="CP137" s="76"/>
      <c r="CQ137" s="96"/>
      <c r="CR137" s="96"/>
      <c r="CS137" s="96"/>
      <c r="CT137" s="96"/>
      <c r="CU137" s="96"/>
      <c r="CV137" s="96"/>
      <c r="CW137" s="96"/>
      <c r="CX137" s="96"/>
      <c r="CY137" s="96"/>
      <c r="CZ137" s="96"/>
      <c r="DA137" s="98"/>
      <c r="DB137" s="76"/>
      <c r="DC137" s="76"/>
      <c r="DD137" s="76"/>
      <c r="DE137" s="76"/>
      <c r="DF137" s="99"/>
      <c r="DG137" s="96"/>
      <c r="DH137" s="96"/>
      <c r="DI137" s="96"/>
      <c r="DJ137" s="96"/>
      <c r="DK137" s="96"/>
      <c r="DL137" s="96"/>
      <c r="DM137" s="96"/>
      <c r="DN137" s="96"/>
      <c r="DO137" s="95"/>
      <c r="DP137" s="95"/>
      <c r="DQ137" s="95"/>
      <c r="DR137" s="95"/>
      <c r="DS137" s="95"/>
      <c r="DT137" s="95"/>
      <c r="DU137" s="95"/>
      <c r="DV137" s="95"/>
      <c r="DW137" s="95"/>
      <c r="DX137" s="95"/>
      <c r="EC137" s="95"/>
      <c r="ED137" s="95"/>
      <c r="EE137" s="95"/>
      <c r="EF137" s="95"/>
      <c r="EG137" s="95"/>
      <c r="EH137" s="95"/>
      <c r="EI137" s="95"/>
      <c r="EJ137" s="95"/>
      <c r="EK137" s="95"/>
      <c r="EL137" s="95"/>
      <c r="EM137" s="95"/>
      <c r="EN137" s="95"/>
      <c r="EO137" s="95"/>
      <c r="EP137" s="95"/>
      <c r="EQ137" s="95"/>
      <c r="ER137" s="95"/>
      <c r="ES137" s="95"/>
      <c r="ET137" s="95"/>
      <c r="EX137" s="98"/>
      <c r="EY137" s="98"/>
      <c r="EZ137" s="98"/>
      <c r="FA137" s="98"/>
      <c r="FB137" s="98"/>
      <c r="FC137" s="98"/>
      <c r="FD137" s="98"/>
      <c r="FE137" s="98"/>
      <c r="FF137" s="98"/>
      <c r="FG137" s="98"/>
      <c r="FH137" s="98"/>
      <c r="FI137" s="98"/>
      <c r="FJ137" s="98"/>
      <c r="FK137" s="98"/>
      <c r="FL137" s="98"/>
      <c r="FM137" s="98"/>
      <c r="FN137" s="98"/>
      <c r="FO137" s="98"/>
      <c r="FP137" s="98"/>
      <c r="FQ137" s="98"/>
      <c r="FR137" s="98"/>
      <c r="FS137" s="98"/>
      <c r="FT137" s="98"/>
      <c r="FU137" s="98"/>
      <c r="FV137" s="98"/>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row>
    <row r="138" spans="3:201" s="49" customFormat="1" ht="30" customHeight="1">
      <c r="C138" s="100" t="s">
        <v>593</v>
      </c>
      <c r="D138" s="76"/>
      <c r="E138" s="76"/>
      <c r="F138" s="76"/>
      <c r="G138" s="76"/>
      <c r="H138" s="76"/>
      <c r="I138" s="76"/>
      <c r="J138" s="76"/>
      <c r="K138" s="76"/>
      <c r="L138" s="76"/>
      <c r="M138" s="94"/>
      <c r="N138" s="76"/>
      <c r="O138" s="76"/>
      <c r="P138" s="204"/>
      <c r="Q138" s="76"/>
      <c r="R138" s="95"/>
      <c r="S138" s="76"/>
      <c r="T138" s="76"/>
      <c r="U138" s="76"/>
      <c r="V138" s="76"/>
      <c r="W138" s="76"/>
      <c r="X138" s="76"/>
      <c r="Y138" s="76"/>
      <c r="Z138" s="76"/>
      <c r="AA138" s="76"/>
      <c r="AB138" s="76"/>
      <c r="AC138" s="76"/>
      <c r="AD138" s="76"/>
      <c r="AE138" s="76"/>
      <c r="AF138" s="76"/>
      <c r="AG138" s="95"/>
      <c r="AH138" s="95"/>
      <c r="AI138" s="95"/>
      <c r="AJ138" s="76"/>
      <c r="AK138" s="76"/>
      <c r="AL138" s="76"/>
      <c r="AM138" s="76"/>
      <c r="AN138" s="76"/>
      <c r="AO138" s="76"/>
      <c r="AP138" s="76"/>
      <c r="AQ138" s="76"/>
      <c r="AX138" s="97"/>
      <c r="AY138" s="97"/>
      <c r="AZ138" s="97"/>
      <c r="BA138" s="97"/>
      <c r="BB138" s="97"/>
      <c r="BE138" s="117"/>
      <c r="BF138" s="117"/>
      <c r="BG138" s="117"/>
      <c r="BH138" s="117"/>
      <c r="CL138" s="76"/>
      <c r="CM138" s="76"/>
      <c r="CN138" s="76"/>
      <c r="CO138" s="95"/>
      <c r="CP138" s="76"/>
      <c r="CQ138" s="96"/>
      <c r="CR138" s="96"/>
      <c r="CS138" s="96"/>
      <c r="CT138" s="96"/>
      <c r="CU138" s="96"/>
      <c r="CV138" s="96"/>
      <c r="CW138" s="96"/>
      <c r="CX138" s="96"/>
      <c r="CY138" s="96"/>
      <c r="CZ138" s="96"/>
      <c r="DA138" s="98"/>
      <c r="DB138" s="76"/>
      <c r="DC138" s="76"/>
      <c r="DD138" s="76"/>
      <c r="DE138" s="76"/>
      <c r="DF138" s="99"/>
      <c r="DG138" s="96"/>
      <c r="DH138" s="96"/>
      <c r="DI138" s="96"/>
      <c r="DJ138" s="96"/>
      <c r="DK138" s="96"/>
      <c r="DL138" s="96"/>
      <c r="DM138" s="96"/>
      <c r="DN138" s="96"/>
      <c r="DO138" s="95"/>
      <c r="DP138" s="95"/>
      <c r="DQ138" s="95"/>
      <c r="DR138" s="95"/>
      <c r="DS138" s="95"/>
      <c r="DT138" s="95"/>
      <c r="DU138" s="95"/>
      <c r="DV138" s="95"/>
      <c r="DW138" s="95"/>
      <c r="DX138" s="95"/>
      <c r="EC138" s="95"/>
      <c r="ED138" s="95"/>
      <c r="EE138" s="95"/>
      <c r="EF138" s="95"/>
      <c r="EG138" s="95"/>
      <c r="EH138" s="95"/>
      <c r="EI138" s="95"/>
      <c r="EJ138" s="95"/>
      <c r="EK138" s="95"/>
      <c r="EL138" s="95"/>
      <c r="EM138" s="95"/>
      <c r="EN138" s="95"/>
      <c r="EO138" s="95"/>
      <c r="EP138" s="95"/>
      <c r="EQ138" s="95"/>
      <c r="ER138" s="95"/>
      <c r="ES138" s="95"/>
      <c r="ET138" s="95"/>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row>
    <row r="139" spans="3:201" s="49" customFormat="1" ht="30" customHeight="1">
      <c r="C139" s="100" t="s">
        <v>594</v>
      </c>
      <c r="D139" s="76"/>
      <c r="E139" s="76"/>
      <c r="F139" s="76"/>
      <c r="G139" s="76"/>
      <c r="H139" s="76"/>
      <c r="I139" s="76"/>
      <c r="J139" s="76"/>
      <c r="K139" s="76"/>
      <c r="L139" s="76"/>
      <c r="M139" s="94"/>
      <c r="N139" s="76"/>
      <c r="O139" s="76"/>
      <c r="P139" s="204"/>
      <c r="Q139" s="76"/>
      <c r="R139" s="95"/>
      <c r="S139" s="76"/>
      <c r="T139" s="76"/>
      <c r="U139" s="76"/>
      <c r="V139" s="76"/>
      <c r="W139" s="76"/>
      <c r="X139" s="76"/>
      <c r="Y139" s="76"/>
      <c r="Z139" s="76"/>
      <c r="AA139" s="76"/>
      <c r="AB139" s="76"/>
      <c r="AC139" s="76"/>
      <c r="AD139" s="76"/>
      <c r="AE139" s="76"/>
      <c r="AF139" s="76"/>
      <c r="AG139" s="95"/>
      <c r="AH139" s="95"/>
      <c r="AI139" s="95"/>
      <c r="AJ139" s="76"/>
      <c r="AK139" s="76"/>
      <c r="AL139" s="76"/>
      <c r="AM139" s="76"/>
      <c r="AN139" s="76"/>
      <c r="AO139" s="76"/>
      <c r="AP139" s="76"/>
      <c r="AQ139" s="76"/>
      <c r="AX139" s="97"/>
      <c r="AY139" s="97"/>
      <c r="AZ139" s="97"/>
      <c r="BA139" s="97"/>
      <c r="BB139" s="97"/>
      <c r="BE139" s="117"/>
      <c r="BF139" s="117"/>
      <c r="BG139" s="117"/>
      <c r="BH139" s="117"/>
      <c r="CL139" s="76"/>
      <c r="CM139" s="76"/>
      <c r="CN139" s="76"/>
      <c r="CO139" s="95"/>
      <c r="CP139" s="76"/>
      <c r="CQ139" s="96"/>
      <c r="CR139" s="96"/>
      <c r="CS139" s="96"/>
      <c r="CT139" s="96"/>
      <c r="CU139" s="96"/>
      <c r="CV139" s="96"/>
      <c r="CW139" s="96"/>
      <c r="CX139" s="96"/>
      <c r="CY139" s="96"/>
      <c r="CZ139" s="96"/>
      <c r="DA139" s="98"/>
      <c r="DB139" s="76"/>
      <c r="DC139" s="76"/>
      <c r="DD139" s="76"/>
      <c r="DE139" s="76"/>
      <c r="DF139" s="99"/>
      <c r="DG139" s="96"/>
      <c r="DH139" s="96"/>
      <c r="DI139" s="96"/>
      <c r="DJ139" s="96"/>
      <c r="DK139" s="96"/>
      <c r="DL139" s="96"/>
      <c r="DM139" s="96"/>
      <c r="DN139" s="96"/>
      <c r="DO139" s="95"/>
      <c r="DP139" s="95"/>
      <c r="DQ139" s="95"/>
      <c r="DR139" s="95"/>
      <c r="DS139" s="95"/>
      <c r="DT139" s="95"/>
      <c r="DU139" s="95"/>
      <c r="DV139" s="95"/>
      <c r="DW139" s="95"/>
      <c r="DX139" s="95"/>
      <c r="EC139" s="95"/>
      <c r="ED139" s="95"/>
      <c r="EE139" s="95"/>
      <c r="EF139" s="95"/>
      <c r="EG139" s="95"/>
      <c r="EH139" s="95"/>
      <c r="EI139" s="95"/>
      <c r="EJ139" s="95"/>
      <c r="EK139" s="95"/>
      <c r="EL139" s="95"/>
      <c r="EM139" s="95"/>
      <c r="EN139" s="95"/>
      <c r="EO139" s="95"/>
      <c r="EP139" s="95"/>
      <c r="EQ139" s="95"/>
      <c r="ER139" s="95"/>
      <c r="ES139" s="95"/>
      <c r="ET139" s="95"/>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row>
    <row r="140" spans="3:201" s="49" customFormat="1" ht="30" customHeight="1">
      <c r="C140" s="100" t="s">
        <v>595</v>
      </c>
      <c r="D140" s="76"/>
      <c r="E140" s="76"/>
      <c r="F140" s="76"/>
      <c r="G140" s="76"/>
      <c r="H140" s="76"/>
      <c r="I140" s="76"/>
      <c r="J140" s="76"/>
      <c r="K140" s="76"/>
      <c r="L140" s="76"/>
      <c r="M140" s="94"/>
      <c r="N140" s="76"/>
      <c r="O140" s="76"/>
      <c r="P140" s="204"/>
      <c r="Q140" s="76"/>
      <c r="R140" s="95"/>
      <c r="S140" s="76"/>
      <c r="T140" s="76"/>
      <c r="U140" s="76"/>
      <c r="V140" s="76"/>
      <c r="W140" s="76"/>
      <c r="X140" s="76"/>
      <c r="Y140" s="76"/>
      <c r="Z140" s="76"/>
      <c r="AA140" s="76"/>
      <c r="AB140" s="76"/>
      <c r="AC140" s="76"/>
      <c r="AD140" s="76"/>
      <c r="AE140" s="76"/>
      <c r="AF140" s="76"/>
      <c r="AG140" s="95"/>
      <c r="AH140" s="95"/>
      <c r="AI140" s="95"/>
      <c r="AJ140" s="76"/>
      <c r="AK140" s="76"/>
      <c r="AL140" s="76"/>
      <c r="AM140" s="76"/>
      <c r="AN140" s="76"/>
      <c r="AO140" s="76"/>
      <c r="AP140" s="76"/>
      <c r="AQ140" s="76"/>
      <c r="AX140" s="97"/>
      <c r="AY140" s="97"/>
      <c r="AZ140" s="97"/>
      <c r="BA140" s="97"/>
      <c r="BB140" s="97"/>
      <c r="BE140" s="117"/>
      <c r="BF140" s="117"/>
      <c r="BG140" s="117"/>
      <c r="BH140" s="117"/>
      <c r="CL140" s="76"/>
      <c r="CM140" s="76"/>
      <c r="CN140" s="76"/>
      <c r="CO140" s="95"/>
      <c r="CP140" s="76"/>
      <c r="CQ140" s="96"/>
      <c r="CR140" s="96"/>
      <c r="CS140" s="96"/>
      <c r="CT140" s="96"/>
      <c r="CU140" s="96"/>
      <c r="CV140" s="96"/>
      <c r="CW140" s="96"/>
      <c r="CX140" s="96"/>
      <c r="CY140" s="96"/>
      <c r="CZ140" s="96"/>
      <c r="DA140" s="98"/>
      <c r="DB140" s="76"/>
      <c r="DC140" s="76"/>
      <c r="DD140" s="76"/>
      <c r="DE140" s="76"/>
      <c r="DF140" s="99"/>
      <c r="DG140" s="96"/>
      <c r="DH140" s="96"/>
      <c r="DI140" s="96"/>
      <c r="DJ140" s="96"/>
      <c r="DK140" s="96"/>
      <c r="DL140" s="96"/>
      <c r="DM140" s="96"/>
      <c r="DN140" s="96"/>
      <c r="DO140" s="95"/>
      <c r="DP140" s="95"/>
      <c r="DQ140" s="95"/>
      <c r="DR140" s="95"/>
      <c r="DS140" s="95"/>
      <c r="DT140" s="95"/>
      <c r="DU140" s="95"/>
      <c r="DV140" s="95"/>
      <c r="DW140" s="95"/>
      <c r="DX140" s="95"/>
      <c r="EC140" s="95"/>
      <c r="ED140" s="95"/>
      <c r="EE140" s="95"/>
      <c r="EF140" s="95"/>
      <c r="EG140" s="95"/>
      <c r="EH140" s="95"/>
      <c r="EI140" s="95"/>
      <c r="EJ140" s="95"/>
      <c r="EK140" s="95"/>
      <c r="EL140" s="95"/>
      <c r="EM140" s="95"/>
      <c r="EN140" s="95"/>
      <c r="EO140" s="95"/>
      <c r="EP140" s="95"/>
      <c r="EQ140" s="95"/>
      <c r="ER140" s="95"/>
      <c r="ES140" s="95"/>
      <c r="ET140" s="95"/>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row>
    <row r="141" spans="3:201" s="49" customFormat="1" ht="30" customHeight="1">
      <c r="C141" s="100" t="s">
        <v>596</v>
      </c>
      <c r="D141" s="76"/>
      <c r="E141" s="76"/>
      <c r="F141" s="76"/>
      <c r="G141" s="76"/>
      <c r="H141" s="76"/>
      <c r="I141" s="76"/>
      <c r="J141" s="76"/>
      <c r="K141" s="76"/>
      <c r="L141" s="76"/>
      <c r="M141" s="94"/>
      <c r="N141" s="76"/>
      <c r="O141" s="76"/>
      <c r="P141" s="204"/>
      <c r="Q141" s="76"/>
      <c r="R141" s="95"/>
      <c r="S141" s="76"/>
      <c r="T141" s="76"/>
      <c r="U141" s="76"/>
      <c r="V141" s="76"/>
      <c r="W141" s="76"/>
      <c r="X141" s="76"/>
      <c r="Y141" s="76"/>
      <c r="Z141" s="76"/>
      <c r="AA141" s="76"/>
      <c r="AB141" s="76"/>
      <c r="AC141" s="76"/>
      <c r="AD141" s="76"/>
      <c r="AE141" s="76"/>
      <c r="AF141" s="76"/>
      <c r="AG141" s="95"/>
      <c r="AH141" s="95"/>
      <c r="AI141" s="95"/>
      <c r="AJ141" s="76"/>
      <c r="AK141" s="76"/>
      <c r="AL141" s="76"/>
      <c r="AM141" s="76"/>
      <c r="AN141" s="76"/>
      <c r="AO141" s="76"/>
      <c r="AP141" s="76"/>
      <c r="AQ141" s="76"/>
      <c r="AX141" s="97"/>
      <c r="AY141" s="97"/>
      <c r="AZ141" s="97"/>
      <c r="BA141" s="97"/>
      <c r="BB141" s="97"/>
      <c r="BE141" s="117"/>
      <c r="BF141" s="117"/>
      <c r="BG141" s="117"/>
      <c r="BH141" s="117"/>
      <c r="CL141" s="76"/>
      <c r="CM141" s="76"/>
      <c r="CN141" s="76"/>
      <c r="CO141" s="95"/>
      <c r="CP141" s="76"/>
      <c r="CQ141" s="96"/>
      <c r="CR141" s="96"/>
      <c r="CS141" s="96"/>
      <c r="CT141" s="96"/>
      <c r="CU141" s="96"/>
      <c r="CV141" s="96"/>
      <c r="CW141" s="96"/>
      <c r="CX141" s="96"/>
      <c r="CY141" s="96"/>
      <c r="CZ141" s="96"/>
      <c r="DA141" s="98"/>
      <c r="DB141" s="76"/>
      <c r="DC141" s="76"/>
      <c r="DD141" s="76"/>
      <c r="DE141" s="76"/>
      <c r="DF141" s="99"/>
      <c r="DG141" s="96"/>
      <c r="DH141" s="96"/>
      <c r="DI141" s="96"/>
      <c r="DJ141" s="96"/>
      <c r="DK141" s="96"/>
      <c r="DL141" s="96"/>
      <c r="DM141" s="96"/>
      <c r="DN141" s="96"/>
      <c r="DO141" s="95"/>
      <c r="DP141" s="95"/>
      <c r="DQ141" s="95"/>
      <c r="DR141" s="95"/>
      <c r="DS141" s="95"/>
      <c r="DT141" s="95"/>
      <c r="DU141" s="95"/>
      <c r="DV141" s="95"/>
      <c r="DW141" s="95"/>
      <c r="DX141" s="95"/>
      <c r="EC141" s="95"/>
      <c r="ED141" s="95"/>
      <c r="EE141" s="95"/>
      <c r="EF141" s="95"/>
      <c r="EG141" s="95"/>
      <c r="EH141" s="95"/>
      <c r="EI141" s="95"/>
      <c r="EJ141" s="95"/>
      <c r="EK141" s="95"/>
      <c r="EL141" s="95"/>
      <c r="EM141" s="95"/>
      <c r="EN141" s="95"/>
      <c r="EO141" s="95"/>
      <c r="EP141" s="95"/>
      <c r="EQ141" s="95"/>
      <c r="ER141" s="95"/>
      <c r="ES141" s="95"/>
      <c r="ET141" s="95"/>
      <c r="EX141" s="98"/>
      <c r="EY141" s="98"/>
      <c r="EZ141" s="98"/>
      <c r="FA141" s="98"/>
      <c r="FB141" s="98"/>
      <c r="FC141" s="98"/>
      <c r="FD141" s="98"/>
      <c r="FE141" s="98"/>
      <c r="FF141" s="98"/>
      <c r="FG141" s="98"/>
      <c r="FH141" s="98"/>
      <c r="FI141" s="98"/>
      <c r="FJ141" s="98"/>
      <c r="FK141" s="98"/>
      <c r="FL141" s="98"/>
      <c r="FM141" s="98"/>
      <c r="FN141" s="98"/>
      <c r="FO141" s="98"/>
      <c r="FP141" s="98"/>
      <c r="FQ141" s="98"/>
      <c r="FR141" s="98"/>
      <c r="FS141" s="98"/>
      <c r="FT141" s="98"/>
      <c r="FU141" s="98"/>
      <c r="FV141" s="98"/>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row>
    <row r="142" spans="3:201" s="49" customFormat="1" ht="30" customHeight="1">
      <c r="C142" s="100" t="s">
        <v>597</v>
      </c>
      <c r="D142" s="76"/>
      <c r="E142" s="76"/>
      <c r="F142" s="76"/>
      <c r="G142" s="76"/>
      <c r="H142" s="76"/>
      <c r="I142" s="76"/>
      <c r="J142" s="76"/>
      <c r="K142" s="76"/>
      <c r="L142" s="76"/>
      <c r="M142" s="94"/>
      <c r="N142" s="76"/>
      <c r="O142" s="76"/>
      <c r="P142" s="204"/>
      <c r="Q142" s="76"/>
      <c r="R142" s="95"/>
      <c r="S142" s="76"/>
      <c r="T142" s="76"/>
      <c r="U142" s="76"/>
      <c r="V142" s="76"/>
      <c r="W142" s="76"/>
      <c r="X142" s="76"/>
      <c r="Y142" s="76"/>
      <c r="Z142" s="76"/>
      <c r="AA142" s="76"/>
      <c r="AB142" s="76"/>
      <c r="AC142" s="76"/>
      <c r="AD142" s="76"/>
      <c r="AE142" s="76"/>
      <c r="AF142" s="76"/>
      <c r="AG142" s="95"/>
      <c r="AH142" s="95"/>
      <c r="AI142" s="95"/>
      <c r="AJ142" s="76"/>
      <c r="AK142" s="76"/>
      <c r="AL142" s="76"/>
      <c r="AM142" s="76"/>
      <c r="AN142" s="76"/>
      <c r="AO142" s="76"/>
      <c r="AP142" s="76"/>
      <c r="AQ142" s="76"/>
      <c r="AX142" s="97"/>
      <c r="AY142" s="97"/>
      <c r="AZ142" s="97"/>
      <c r="BA142" s="97"/>
      <c r="BB142" s="97"/>
      <c r="BE142" s="117"/>
      <c r="BF142" s="117"/>
      <c r="BG142" s="117"/>
      <c r="BH142" s="117"/>
      <c r="CL142" s="76"/>
      <c r="CM142" s="76"/>
      <c r="CN142" s="76"/>
      <c r="CO142" s="95"/>
      <c r="CP142" s="76"/>
      <c r="CQ142" s="96"/>
      <c r="CR142" s="96"/>
      <c r="CS142" s="96"/>
      <c r="CT142" s="96"/>
      <c r="CU142" s="96"/>
      <c r="CV142" s="96"/>
      <c r="CW142" s="96"/>
      <c r="CX142" s="96"/>
      <c r="CY142" s="96"/>
      <c r="CZ142" s="96"/>
      <c r="DA142" s="98"/>
      <c r="DB142" s="76"/>
      <c r="DC142" s="76"/>
      <c r="DD142" s="76"/>
      <c r="DE142" s="76"/>
      <c r="DF142" s="99"/>
      <c r="DG142" s="96"/>
      <c r="DH142" s="96"/>
      <c r="DI142" s="96"/>
      <c r="DJ142" s="96"/>
      <c r="DK142" s="96"/>
      <c r="DL142" s="96"/>
      <c r="DM142" s="96"/>
      <c r="DN142" s="96"/>
      <c r="DO142" s="95"/>
      <c r="DP142" s="95"/>
      <c r="DQ142" s="95"/>
      <c r="DR142" s="95"/>
      <c r="DS142" s="95"/>
      <c r="DT142" s="95"/>
      <c r="DU142" s="95"/>
      <c r="DV142" s="95"/>
      <c r="DW142" s="95"/>
      <c r="DX142" s="95"/>
      <c r="EC142" s="95"/>
      <c r="ED142" s="95"/>
      <c r="EE142" s="95"/>
      <c r="EF142" s="95"/>
      <c r="EG142" s="95"/>
      <c r="EH142" s="95"/>
      <c r="EI142" s="95"/>
      <c r="EJ142" s="95"/>
      <c r="EK142" s="95"/>
      <c r="EL142" s="95"/>
      <c r="EM142" s="95"/>
      <c r="EN142" s="95"/>
      <c r="EO142" s="95"/>
      <c r="EP142" s="95"/>
      <c r="EQ142" s="95"/>
      <c r="ER142" s="95"/>
      <c r="ES142" s="95"/>
      <c r="ET142" s="95"/>
      <c r="EX142" s="98"/>
      <c r="EY142" s="98"/>
      <c r="EZ142" s="98"/>
      <c r="FA142" s="98"/>
      <c r="FB142" s="98"/>
      <c r="FC142" s="98"/>
      <c r="FD142" s="98"/>
      <c r="FE142" s="98"/>
      <c r="FF142" s="98"/>
      <c r="FG142" s="98"/>
      <c r="FH142" s="98"/>
      <c r="FI142" s="98"/>
      <c r="FJ142" s="98"/>
      <c r="FK142" s="98"/>
      <c r="FL142" s="98"/>
      <c r="FM142" s="98"/>
      <c r="FN142" s="98"/>
      <c r="FO142" s="98"/>
      <c r="FP142" s="98"/>
      <c r="FQ142" s="98"/>
      <c r="FR142" s="98"/>
      <c r="FS142" s="98"/>
      <c r="FT142" s="98"/>
      <c r="FU142" s="98"/>
      <c r="FV142" s="98"/>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row>
    <row r="143" spans="3:201" s="49" customFormat="1" ht="30" customHeight="1">
      <c r="C143" s="100" t="s">
        <v>598</v>
      </c>
      <c r="D143" s="76"/>
      <c r="E143" s="76"/>
      <c r="F143" s="76"/>
      <c r="G143" s="76"/>
      <c r="H143" s="76"/>
      <c r="I143" s="76"/>
      <c r="J143" s="76"/>
      <c r="K143" s="76"/>
      <c r="L143" s="76"/>
      <c r="M143" s="94"/>
      <c r="N143" s="76"/>
      <c r="O143" s="76"/>
      <c r="P143" s="204"/>
      <c r="Q143" s="76"/>
      <c r="R143" s="95"/>
      <c r="S143" s="76"/>
      <c r="T143" s="76"/>
      <c r="U143" s="76"/>
      <c r="V143" s="76"/>
      <c r="W143" s="76"/>
      <c r="X143" s="76"/>
      <c r="Y143" s="76"/>
      <c r="Z143" s="76"/>
      <c r="AA143" s="76"/>
      <c r="AB143" s="76"/>
      <c r="AC143" s="76"/>
      <c r="AD143" s="76"/>
      <c r="AE143" s="76"/>
      <c r="AF143" s="76"/>
      <c r="AG143" s="95"/>
      <c r="AH143" s="95"/>
      <c r="AI143" s="95"/>
      <c r="AJ143" s="76"/>
      <c r="AK143" s="76"/>
      <c r="AL143" s="76"/>
      <c r="AM143" s="76"/>
      <c r="AN143" s="76"/>
      <c r="AO143" s="76"/>
      <c r="AP143" s="76"/>
      <c r="AQ143" s="76"/>
      <c r="AX143" s="97"/>
      <c r="AY143" s="97"/>
      <c r="AZ143" s="97"/>
      <c r="BA143" s="97"/>
      <c r="BB143" s="97"/>
      <c r="BE143" s="117"/>
      <c r="BF143" s="117"/>
      <c r="BG143" s="117"/>
      <c r="BH143" s="117"/>
      <c r="CL143" s="76"/>
      <c r="CM143" s="76"/>
      <c r="CN143" s="76"/>
      <c r="CO143" s="95"/>
      <c r="CP143" s="76"/>
      <c r="CQ143" s="96"/>
      <c r="CR143" s="96"/>
      <c r="CS143" s="96"/>
      <c r="CT143" s="96"/>
      <c r="CU143" s="96"/>
      <c r="CV143" s="96"/>
      <c r="CW143" s="96"/>
      <c r="CX143" s="96"/>
      <c r="CY143" s="96"/>
      <c r="CZ143" s="96"/>
      <c r="DA143" s="98"/>
      <c r="DB143" s="76"/>
      <c r="DC143" s="76"/>
      <c r="DD143" s="76"/>
      <c r="DE143" s="76"/>
      <c r="DF143" s="99"/>
      <c r="DG143" s="96"/>
      <c r="DH143" s="96"/>
      <c r="DI143" s="96"/>
      <c r="DJ143" s="96"/>
      <c r="DK143" s="96"/>
      <c r="DL143" s="96"/>
      <c r="DM143" s="96"/>
      <c r="DN143" s="96"/>
      <c r="DO143" s="95"/>
      <c r="DP143" s="95"/>
      <c r="DQ143" s="95"/>
      <c r="DR143" s="95"/>
      <c r="DS143" s="95"/>
      <c r="DT143" s="95"/>
      <c r="DU143" s="95"/>
      <c r="DV143" s="95"/>
      <c r="DW143" s="95"/>
      <c r="DX143" s="95"/>
      <c r="EC143" s="95"/>
      <c r="ED143" s="95"/>
      <c r="EE143" s="95"/>
      <c r="EF143" s="95"/>
      <c r="EG143" s="95"/>
      <c r="EH143" s="95"/>
      <c r="EI143" s="95"/>
      <c r="EJ143" s="95"/>
      <c r="EK143" s="95"/>
      <c r="EL143" s="95"/>
      <c r="EM143" s="95"/>
      <c r="EN143" s="95"/>
      <c r="EO143" s="95"/>
      <c r="EP143" s="95"/>
      <c r="EQ143" s="95"/>
      <c r="ER143" s="95"/>
      <c r="ES143" s="95"/>
      <c r="ET143" s="95"/>
      <c r="EX143" s="98"/>
      <c r="EY143" s="98"/>
      <c r="EZ143" s="98"/>
      <c r="FA143" s="98"/>
      <c r="FB143" s="98"/>
      <c r="FC143" s="98"/>
      <c r="FD143" s="98"/>
      <c r="FE143" s="98"/>
      <c r="FF143" s="98"/>
      <c r="FG143" s="98"/>
      <c r="FH143" s="98"/>
      <c r="FI143" s="98"/>
      <c r="FJ143" s="98"/>
      <c r="FK143" s="98"/>
      <c r="FL143" s="98"/>
      <c r="FM143" s="98"/>
      <c r="FN143" s="98"/>
      <c r="FO143" s="98"/>
      <c r="FP143" s="98"/>
      <c r="FQ143" s="98"/>
      <c r="FR143" s="98"/>
      <c r="FS143" s="98"/>
      <c r="FT143" s="98"/>
      <c r="FU143" s="98"/>
      <c r="FV143" s="98"/>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row>
    <row r="144" spans="3:201" s="49" customFormat="1" ht="30" customHeight="1">
      <c r="C144" s="100" t="s">
        <v>599</v>
      </c>
      <c r="D144" s="76"/>
      <c r="E144" s="76"/>
      <c r="F144" s="76"/>
      <c r="G144" s="76"/>
      <c r="H144" s="76"/>
      <c r="I144" s="76"/>
      <c r="J144" s="76"/>
      <c r="K144" s="76"/>
      <c r="L144" s="76"/>
      <c r="M144" s="94"/>
      <c r="N144" s="76"/>
      <c r="O144" s="76"/>
      <c r="P144" s="204"/>
      <c r="Q144" s="76"/>
      <c r="R144" s="95"/>
      <c r="S144" s="76"/>
      <c r="T144" s="76"/>
      <c r="U144" s="76"/>
      <c r="V144" s="76"/>
      <c r="W144" s="76"/>
      <c r="X144" s="76"/>
      <c r="Y144" s="76"/>
      <c r="Z144" s="76"/>
      <c r="AA144" s="76"/>
      <c r="AB144" s="76"/>
      <c r="AC144" s="76"/>
      <c r="AD144" s="76"/>
      <c r="AE144" s="76"/>
      <c r="AF144" s="76"/>
      <c r="AG144" s="95"/>
      <c r="AH144" s="95"/>
      <c r="AI144" s="95"/>
      <c r="AJ144" s="76"/>
      <c r="AK144" s="76"/>
      <c r="AL144" s="76"/>
      <c r="AM144" s="76"/>
      <c r="AN144" s="76"/>
      <c r="AO144" s="76"/>
      <c r="AP144" s="76"/>
      <c r="AQ144" s="76"/>
      <c r="AX144" s="97"/>
      <c r="AY144" s="97"/>
      <c r="AZ144" s="97"/>
      <c r="BA144" s="97"/>
      <c r="BB144" s="97"/>
      <c r="BE144" s="117"/>
      <c r="BF144" s="117"/>
      <c r="BG144" s="117"/>
      <c r="BH144" s="117"/>
      <c r="CL144" s="76"/>
      <c r="CM144" s="76"/>
      <c r="CN144" s="76"/>
      <c r="CO144" s="95"/>
      <c r="CP144" s="76"/>
      <c r="CQ144" s="96"/>
      <c r="CR144" s="96"/>
      <c r="CS144" s="96"/>
      <c r="CT144" s="96"/>
      <c r="CU144" s="96"/>
      <c r="CV144" s="96"/>
      <c r="CW144" s="96"/>
      <c r="CX144" s="96"/>
      <c r="CY144" s="96"/>
      <c r="CZ144" s="96"/>
      <c r="DA144" s="98"/>
      <c r="DB144" s="76"/>
      <c r="DC144" s="76"/>
      <c r="DD144" s="76"/>
      <c r="DE144" s="76"/>
      <c r="DF144" s="99"/>
      <c r="DG144" s="96"/>
      <c r="DH144" s="96"/>
      <c r="DI144" s="96"/>
      <c r="DJ144" s="96"/>
      <c r="DK144" s="96"/>
      <c r="DL144" s="96"/>
      <c r="DM144" s="96"/>
      <c r="DN144" s="96"/>
      <c r="DO144" s="95"/>
      <c r="DP144" s="95"/>
      <c r="DQ144" s="95"/>
      <c r="DR144" s="95"/>
      <c r="DS144" s="95"/>
      <c r="DT144" s="95"/>
      <c r="DU144" s="95"/>
      <c r="DV144" s="95"/>
      <c r="DW144" s="95"/>
      <c r="DX144" s="95"/>
      <c r="EC144" s="95"/>
      <c r="ED144" s="95"/>
      <c r="EE144" s="95"/>
      <c r="EF144" s="95"/>
      <c r="EG144" s="95"/>
      <c r="EH144" s="95"/>
      <c r="EI144" s="95"/>
      <c r="EJ144" s="95"/>
      <c r="EK144" s="95"/>
      <c r="EL144" s="95"/>
      <c r="EM144" s="95"/>
      <c r="EN144" s="95"/>
      <c r="EO144" s="95"/>
      <c r="EP144" s="95"/>
      <c r="EQ144" s="95"/>
      <c r="ER144" s="95"/>
      <c r="ES144" s="95"/>
      <c r="ET144" s="95"/>
      <c r="EX144" s="98"/>
      <c r="EY144" s="98"/>
      <c r="EZ144" s="98"/>
      <c r="FA144" s="98"/>
      <c r="FB144" s="98"/>
      <c r="FC144" s="98"/>
      <c r="FD144" s="98"/>
      <c r="FE144" s="98"/>
      <c r="FF144" s="98"/>
      <c r="FG144" s="98"/>
      <c r="FH144" s="98"/>
      <c r="FI144" s="98"/>
      <c r="FJ144" s="98"/>
      <c r="FK144" s="98"/>
      <c r="FL144" s="98"/>
      <c r="FM144" s="98"/>
      <c r="FN144" s="98"/>
      <c r="FO144" s="98"/>
      <c r="FP144" s="98"/>
      <c r="FQ144" s="98"/>
      <c r="FR144" s="98"/>
      <c r="FS144" s="98"/>
      <c r="FT144" s="98"/>
      <c r="FU144" s="98"/>
      <c r="FV144" s="98"/>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row>
    <row r="145" spans="3:201" s="49" customFormat="1" ht="30" customHeight="1">
      <c r="C145" s="100" t="s">
        <v>600</v>
      </c>
      <c r="D145" s="76"/>
      <c r="E145" s="76"/>
      <c r="F145" s="76"/>
      <c r="G145" s="76"/>
      <c r="H145" s="76"/>
      <c r="I145" s="76"/>
      <c r="J145" s="76"/>
      <c r="K145" s="76"/>
      <c r="L145" s="76"/>
      <c r="M145" s="94"/>
      <c r="N145" s="76"/>
      <c r="O145" s="76"/>
      <c r="P145" s="204"/>
      <c r="Q145" s="76"/>
      <c r="R145" s="95"/>
      <c r="S145" s="76"/>
      <c r="T145" s="76"/>
      <c r="U145" s="76"/>
      <c r="V145" s="76"/>
      <c r="W145" s="76"/>
      <c r="X145" s="76"/>
      <c r="Y145" s="76"/>
      <c r="Z145" s="76"/>
      <c r="AA145" s="76"/>
      <c r="AB145" s="76"/>
      <c r="AC145" s="76"/>
      <c r="AD145" s="76"/>
      <c r="AE145" s="76"/>
      <c r="AF145" s="76"/>
      <c r="AG145" s="95"/>
      <c r="AH145" s="95"/>
      <c r="AI145" s="95"/>
      <c r="AJ145" s="76"/>
      <c r="AK145" s="76"/>
      <c r="AL145" s="76"/>
      <c r="AM145" s="76"/>
      <c r="AN145" s="76"/>
      <c r="AO145" s="76"/>
      <c r="AP145" s="76"/>
      <c r="AQ145" s="76"/>
      <c r="AX145" s="97"/>
      <c r="AY145" s="97"/>
      <c r="AZ145" s="97"/>
      <c r="BA145" s="97"/>
      <c r="BB145" s="97"/>
      <c r="BE145" s="117"/>
      <c r="BF145" s="117"/>
      <c r="BG145" s="117"/>
      <c r="BH145" s="117"/>
      <c r="CL145" s="76"/>
      <c r="CM145" s="76"/>
      <c r="CN145" s="76"/>
      <c r="CO145" s="95"/>
      <c r="CP145" s="76"/>
      <c r="CQ145" s="96"/>
      <c r="CR145" s="96"/>
      <c r="CS145" s="96"/>
      <c r="CT145" s="96"/>
      <c r="CU145" s="96"/>
      <c r="CV145" s="96"/>
      <c r="CW145" s="96"/>
      <c r="CX145" s="96"/>
      <c r="CY145" s="96"/>
      <c r="CZ145" s="96"/>
      <c r="DA145" s="98"/>
      <c r="DB145" s="76"/>
      <c r="DC145" s="76"/>
      <c r="DD145" s="76"/>
      <c r="DE145" s="76"/>
      <c r="DF145" s="99"/>
      <c r="DG145" s="96"/>
      <c r="DH145" s="96"/>
      <c r="DI145" s="96"/>
      <c r="DJ145" s="96"/>
      <c r="DK145" s="96"/>
      <c r="DL145" s="96"/>
      <c r="DM145" s="96"/>
      <c r="DN145" s="96"/>
      <c r="DO145" s="95"/>
      <c r="DP145" s="95"/>
      <c r="DQ145" s="95"/>
      <c r="DR145" s="95"/>
      <c r="DS145" s="95"/>
      <c r="DT145" s="95"/>
      <c r="DU145" s="95"/>
      <c r="DV145" s="95"/>
      <c r="DW145" s="95"/>
      <c r="DX145" s="95"/>
      <c r="EC145" s="95"/>
      <c r="ED145" s="95"/>
      <c r="EE145" s="95"/>
      <c r="EF145" s="95"/>
      <c r="EG145" s="95"/>
      <c r="EH145" s="95"/>
      <c r="EI145" s="95"/>
      <c r="EJ145" s="95"/>
      <c r="EK145" s="95"/>
      <c r="EL145" s="95"/>
      <c r="EM145" s="95"/>
      <c r="EN145" s="95"/>
      <c r="EO145" s="95"/>
      <c r="EP145" s="95"/>
      <c r="EQ145" s="95"/>
      <c r="ER145" s="95"/>
      <c r="ES145" s="95"/>
      <c r="ET145" s="95"/>
      <c r="EX145" s="98"/>
      <c r="EY145" s="98"/>
      <c r="EZ145" s="98"/>
      <c r="FA145" s="98"/>
      <c r="FB145" s="98"/>
      <c r="FC145" s="98"/>
      <c r="FD145" s="98"/>
      <c r="FE145" s="98"/>
      <c r="FF145" s="98"/>
      <c r="FG145" s="98"/>
      <c r="FH145" s="98"/>
      <c r="FI145" s="98"/>
      <c r="FJ145" s="98"/>
      <c r="FK145" s="98"/>
      <c r="FL145" s="98"/>
      <c r="FM145" s="98"/>
      <c r="FN145" s="98"/>
      <c r="FO145" s="98"/>
      <c r="FP145" s="98"/>
      <c r="FQ145" s="98"/>
      <c r="FR145" s="98"/>
      <c r="FS145" s="98"/>
      <c r="FT145" s="98"/>
      <c r="FU145" s="98"/>
      <c r="FV145" s="98"/>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row>
    <row r="146" spans="3:201" s="49" customFormat="1" ht="30" customHeight="1">
      <c r="C146" s="100" t="s">
        <v>601</v>
      </c>
      <c r="D146" s="76"/>
      <c r="E146" s="76"/>
      <c r="F146" s="76"/>
      <c r="G146" s="76"/>
      <c r="H146" s="76"/>
      <c r="I146" s="76"/>
      <c r="J146" s="76"/>
      <c r="K146" s="76"/>
      <c r="L146" s="76"/>
      <c r="M146" s="94"/>
      <c r="N146" s="76"/>
      <c r="O146" s="76"/>
      <c r="P146" s="206"/>
      <c r="Q146" s="76"/>
      <c r="R146" s="95"/>
      <c r="S146" s="76"/>
      <c r="T146" s="76"/>
      <c r="U146" s="76"/>
      <c r="V146" s="76"/>
      <c r="W146" s="76"/>
      <c r="X146" s="76"/>
      <c r="Y146" s="76"/>
      <c r="Z146" s="76"/>
      <c r="AA146" s="76"/>
      <c r="AB146" s="76"/>
      <c r="AC146" s="76"/>
      <c r="AD146" s="76"/>
      <c r="AE146" s="76"/>
      <c r="AF146" s="76"/>
      <c r="AG146" s="95"/>
      <c r="AH146" s="95"/>
      <c r="AI146" s="95"/>
      <c r="AJ146" s="76"/>
      <c r="AK146" s="76"/>
      <c r="AL146" s="76"/>
      <c r="AM146" s="76"/>
      <c r="AN146" s="76"/>
      <c r="AO146" s="76"/>
      <c r="AP146" s="76"/>
      <c r="AQ146" s="76"/>
      <c r="AX146" s="97"/>
      <c r="AY146" s="97"/>
      <c r="AZ146" s="97"/>
      <c r="BA146" s="97"/>
      <c r="BB146" s="97"/>
      <c r="BE146" s="117"/>
      <c r="BF146" s="117"/>
      <c r="BG146" s="117"/>
      <c r="BH146" s="117"/>
      <c r="CL146" s="76"/>
      <c r="CM146" s="76"/>
      <c r="CN146" s="76"/>
      <c r="CO146" s="95"/>
      <c r="CP146" s="76"/>
      <c r="CQ146" s="96"/>
      <c r="CR146" s="96"/>
      <c r="CS146" s="96"/>
      <c r="CT146" s="96"/>
      <c r="CU146" s="96"/>
      <c r="CV146" s="96"/>
      <c r="CW146" s="96"/>
      <c r="CX146" s="96"/>
      <c r="CY146" s="96"/>
      <c r="CZ146" s="96"/>
      <c r="DA146" s="98"/>
      <c r="DB146" s="76"/>
      <c r="DC146" s="76"/>
      <c r="DD146" s="76"/>
      <c r="DE146" s="76"/>
      <c r="DF146" s="99"/>
      <c r="DG146" s="96"/>
      <c r="DH146" s="96"/>
      <c r="DI146" s="96"/>
      <c r="DJ146" s="96"/>
      <c r="DK146" s="96"/>
      <c r="DL146" s="96"/>
      <c r="DM146" s="96"/>
      <c r="DN146" s="96"/>
      <c r="DO146" s="95"/>
      <c r="DP146" s="95"/>
      <c r="DQ146" s="95"/>
      <c r="DR146" s="95"/>
      <c r="DS146" s="95"/>
      <c r="DT146" s="95"/>
      <c r="DU146" s="95"/>
      <c r="DV146" s="95"/>
      <c r="DW146" s="95"/>
      <c r="DX146" s="95"/>
      <c r="EC146" s="95"/>
      <c r="ED146" s="95"/>
      <c r="EE146" s="95"/>
      <c r="EF146" s="95"/>
      <c r="EG146" s="95"/>
      <c r="EH146" s="95"/>
      <c r="EI146" s="95"/>
      <c r="EJ146" s="95"/>
      <c r="EK146" s="95"/>
      <c r="EL146" s="95"/>
      <c r="EM146" s="95"/>
      <c r="EN146" s="95"/>
      <c r="EO146" s="95"/>
      <c r="EP146" s="95"/>
      <c r="EQ146" s="95"/>
      <c r="ER146" s="95"/>
      <c r="ES146" s="95"/>
      <c r="ET146" s="95"/>
      <c r="EX146" s="98"/>
      <c r="EY146" s="98"/>
      <c r="EZ146" s="98"/>
      <c r="FA146" s="98"/>
      <c r="FB146" s="98"/>
      <c r="FC146" s="98"/>
      <c r="FD146" s="98"/>
      <c r="FE146" s="98"/>
      <c r="FF146" s="98"/>
      <c r="FG146" s="98"/>
      <c r="FH146" s="98"/>
      <c r="FI146" s="98"/>
      <c r="FJ146" s="98"/>
      <c r="FK146" s="98"/>
      <c r="FL146" s="98"/>
      <c r="FM146" s="98"/>
      <c r="FN146" s="98"/>
      <c r="FO146" s="98"/>
      <c r="FP146" s="98"/>
      <c r="FQ146" s="98"/>
      <c r="FR146" s="98"/>
      <c r="FS146" s="98"/>
      <c r="FT146" s="98"/>
      <c r="FU146" s="98"/>
      <c r="FV146" s="98"/>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row>
    <row r="147" spans="3:201" s="49" customFormat="1" ht="30" customHeight="1">
      <c r="C147" s="100" t="s">
        <v>602</v>
      </c>
      <c r="D147" s="76"/>
      <c r="E147" s="76"/>
      <c r="F147" s="76"/>
      <c r="G147" s="76"/>
      <c r="H147" s="76"/>
      <c r="I147" s="76"/>
      <c r="J147" s="76"/>
      <c r="K147" s="76"/>
      <c r="L147" s="76"/>
      <c r="M147" s="94"/>
      <c r="N147" s="76"/>
      <c r="O147" s="76"/>
      <c r="P147" s="206"/>
      <c r="Q147" s="76"/>
      <c r="R147" s="95"/>
      <c r="S147" s="76"/>
      <c r="T147" s="76"/>
      <c r="U147" s="76"/>
      <c r="V147" s="76"/>
      <c r="W147" s="76"/>
      <c r="X147" s="76"/>
      <c r="Y147" s="76"/>
      <c r="Z147" s="76"/>
      <c r="AA147" s="76"/>
      <c r="AB147" s="76"/>
      <c r="AC147" s="76"/>
      <c r="AD147" s="76"/>
      <c r="AE147" s="76"/>
      <c r="AF147" s="76"/>
      <c r="AG147" s="95"/>
      <c r="AH147" s="95"/>
      <c r="AI147" s="95"/>
      <c r="AJ147" s="76"/>
      <c r="AK147" s="76"/>
      <c r="AL147" s="76"/>
      <c r="AM147" s="76"/>
      <c r="AN147" s="76"/>
      <c r="AO147" s="76"/>
      <c r="AP147" s="76"/>
      <c r="AQ147" s="76"/>
      <c r="AX147" s="97"/>
      <c r="AY147" s="97"/>
      <c r="AZ147" s="97"/>
      <c r="BA147" s="97"/>
      <c r="BB147" s="97"/>
      <c r="BE147" s="117"/>
      <c r="BF147" s="117"/>
      <c r="BG147" s="117"/>
      <c r="BH147" s="117"/>
      <c r="CL147" s="76"/>
      <c r="CM147" s="76"/>
      <c r="CN147" s="76"/>
      <c r="CO147" s="95"/>
      <c r="CP147" s="76"/>
      <c r="CQ147" s="96"/>
      <c r="CR147" s="96"/>
      <c r="CS147" s="96"/>
      <c r="CT147" s="96"/>
      <c r="CU147" s="96"/>
      <c r="CV147" s="96"/>
      <c r="CW147" s="96"/>
      <c r="CX147" s="96"/>
      <c r="CY147" s="96"/>
      <c r="CZ147" s="96"/>
      <c r="DA147" s="98"/>
      <c r="DB147" s="76"/>
      <c r="DC147" s="76"/>
      <c r="DD147" s="76"/>
      <c r="DE147" s="76"/>
      <c r="DF147" s="99"/>
      <c r="DG147" s="96"/>
      <c r="DH147" s="96"/>
      <c r="DI147" s="96"/>
      <c r="DJ147" s="96"/>
      <c r="DK147" s="96"/>
      <c r="DL147" s="96"/>
      <c r="DM147" s="96"/>
      <c r="DN147" s="96"/>
      <c r="DO147" s="95"/>
      <c r="DP147" s="95"/>
      <c r="DQ147" s="95"/>
      <c r="DR147" s="95"/>
      <c r="DS147" s="95"/>
      <c r="DT147" s="95"/>
      <c r="DU147" s="95"/>
      <c r="DV147" s="95"/>
      <c r="DW147" s="95"/>
      <c r="DX147" s="95"/>
      <c r="EC147" s="95"/>
      <c r="ED147" s="95"/>
      <c r="EE147" s="95"/>
      <c r="EF147" s="95"/>
      <c r="EG147" s="95"/>
      <c r="EH147" s="95"/>
      <c r="EI147" s="95"/>
      <c r="EJ147" s="95"/>
      <c r="EK147" s="95"/>
      <c r="EL147" s="95"/>
      <c r="EM147" s="95"/>
      <c r="EN147" s="95"/>
      <c r="EO147" s="95"/>
      <c r="EP147" s="95"/>
      <c r="EQ147" s="95"/>
      <c r="ER147" s="95"/>
      <c r="ES147" s="95"/>
      <c r="ET147" s="95"/>
      <c r="EX147" s="98"/>
      <c r="EY147" s="98"/>
      <c r="EZ147" s="98"/>
      <c r="FA147" s="98"/>
      <c r="FB147" s="98"/>
      <c r="FC147" s="98"/>
      <c r="FD147" s="98"/>
      <c r="FE147" s="98"/>
      <c r="FF147" s="98"/>
      <c r="FG147" s="98"/>
      <c r="FH147" s="98"/>
      <c r="FI147" s="98"/>
      <c r="FJ147" s="98"/>
      <c r="FK147" s="98"/>
      <c r="FL147" s="98"/>
      <c r="FM147" s="98"/>
      <c r="FN147" s="98"/>
      <c r="FO147" s="98"/>
      <c r="FP147" s="98"/>
      <c r="FQ147" s="98"/>
      <c r="FR147" s="98"/>
      <c r="FS147" s="98"/>
      <c r="FT147" s="98"/>
      <c r="FU147" s="98"/>
      <c r="FV147" s="98"/>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row>
    <row r="148" spans="3:201" s="49" customFormat="1" ht="30" customHeight="1">
      <c r="C148" s="131" t="s">
        <v>603</v>
      </c>
      <c r="D148" s="76"/>
      <c r="E148" s="76"/>
      <c r="F148" s="76"/>
      <c r="G148" s="76"/>
      <c r="H148" s="76"/>
      <c r="I148" s="76"/>
      <c r="J148" s="76"/>
      <c r="K148" s="76"/>
      <c r="L148" s="76"/>
      <c r="M148" s="94"/>
      <c r="N148" s="76"/>
      <c r="O148" s="76"/>
      <c r="P148" s="204"/>
      <c r="Q148" s="76"/>
      <c r="R148" s="95"/>
      <c r="S148" s="76"/>
      <c r="T148" s="76"/>
      <c r="U148" s="76"/>
      <c r="V148" s="76"/>
      <c r="W148" s="76"/>
      <c r="X148" s="76"/>
      <c r="Y148" s="76"/>
      <c r="Z148" s="76"/>
      <c r="AA148" s="76"/>
      <c r="AB148" s="76"/>
      <c r="AC148" s="76"/>
      <c r="AD148" s="76"/>
      <c r="AE148" s="76"/>
      <c r="AF148" s="76"/>
      <c r="AG148" s="95"/>
      <c r="AH148" s="95"/>
      <c r="AI148" s="95"/>
      <c r="AJ148" s="76"/>
      <c r="AK148" s="76"/>
      <c r="AL148" s="76"/>
      <c r="AM148" s="76"/>
      <c r="AN148" s="76"/>
      <c r="AO148" s="76"/>
      <c r="AP148" s="76"/>
      <c r="AQ148" s="76"/>
      <c r="AX148" s="97"/>
      <c r="AY148" s="97"/>
      <c r="AZ148" s="97"/>
      <c r="BA148" s="97"/>
      <c r="BB148" s="97"/>
      <c r="BE148" s="117"/>
      <c r="BF148" s="117"/>
      <c r="BG148" s="117"/>
      <c r="BH148" s="117"/>
      <c r="CL148" s="76"/>
      <c r="CM148" s="76"/>
      <c r="CN148" s="76"/>
      <c r="CO148" s="95"/>
      <c r="CP148" s="76"/>
      <c r="CQ148" s="96"/>
      <c r="CR148" s="96"/>
      <c r="CS148" s="96"/>
      <c r="CT148" s="96"/>
      <c r="CU148" s="96"/>
      <c r="CV148" s="96"/>
      <c r="CW148" s="96"/>
      <c r="CX148" s="96"/>
      <c r="CY148" s="96"/>
      <c r="CZ148" s="96"/>
      <c r="DA148" s="98"/>
      <c r="DB148" s="76"/>
      <c r="DC148" s="76"/>
      <c r="DD148" s="76"/>
      <c r="DE148" s="76"/>
      <c r="DF148" s="99"/>
      <c r="DG148" s="96"/>
      <c r="DH148" s="96"/>
      <c r="DI148" s="96"/>
      <c r="DJ148" s="96"/>
      <c r="DK148" s="96"/>
      <c r="DL148" s="96"/>
      <c r="DM148" s="96"/>
      <c r="DN148" s="96"/>
      <c r="DO148" s="95"/>
      <c r="DP148" s="95"/>
      <c r="DQ148" s="95"/>
      <c r="DR148" s="95"/>
      <c r="DS148" s="95"/>
      <c r="DT148" s="95"/>
      <c r="DU148" s="95"/>
      <c r="DV148" s="95"/>
      <c r="DW148" s="95"/>
      <c r="DX148" s="95"/>
      <c r="EC148" s="95"/>
      <c r="ED148" s="95"/>
      <c r="EE148" s="95"/>
      <c r="EF148" s="95"/>
      <c r="EG148" s="95"/>
      <c r="EH148" s="95"/>
      <c r="EI148" s="95"/>
      <c r="EJ148" s="95"/>
      <c r="EK148" s="95"/>
      <c r="EL148" s="95"/>
      <c r="EM148" s="95"/>
      <c r="EN148" s="95"/>
      <c r="EO148" s="95"/>
      <c r="EP148" s="95"/>
      <c r="EQ148" s="95"/>
      <c r="ER148" s="95"/>
      <c r="ES148" s="95"/>
      <c r="ET148" s="95"/>
      <c r="EX148" s="98"/>
      <c r="EY148" s="98"/>
      <c r="EZ148" s="98"/>
      <c r="FA148" s="98"/>
      <c r="FB148" s="98"/>
      <c r="FC148" s="98"/>
      <c r="FD148" s="98"/>
      <c r="FE148" s="98"/>
      <c r="FF148" s="98"/>
      <c r="FG148" s="98"/>
      <c r="FH148" s="98"/>
      <c r="FI148" s="98"/>
      <c r="FJ148" s="98"/>
      <c r="FK148" s="98"/>
      <c r="FL148" s="98"/>
      <c r="FM148" s="98"/>
      <c r="FN148" s="98"/>
      <c r="FO148" s="98"/>
      <c r="FP148" s="98"/>
      <c r="FQ148" s="98"/>
      <c r="FR148" s="98"/>
      <c r="FS148" s="98"/>
      <c r="FT148" s="98"/>
      <c r="FU148" s="98"/>
      <c r="FV148" s="98"/>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row>
    <row r="149" spans="3:201" s="49" customFormat="1" ht="30" customHeight="1">
      <c r="C149" s="131" t="s">
        <v>604</v>
      </c>
      <c r="D149" s="76"/>
      <c r="E149" s="76"/>
      <c r="F149" s="76"/>
      <c r="G149" s="76"/>
      <c r="H149" s="76"/>
      <c r="I149" s="76"/>
      <c r="J149" s="76"/>
      <c r="K149" s="76"/>
      <c r="L149" s="76"/>
      <c r="M149" s="94"/>
      <c r="N149" s="76"/>
      <c r="O149" s="76"/>
      <c r="P149" s="207"/>
      <c r="Q149" s="76"/>
      <c r="R149" s="95"/>
      <c r="S149" s="76"/>
      <c r="T149" s="76"/>
      <c r="U149" s="76"/>
      <c r="V149" s="76"/>
      <c r="W149" s="76"/>
      <c r="X149" s="76"/>
      <c r="Y149" s="76"/>
      <c r="Z149" s="76"/>
      <c r="AA149" s="76"/>
      <c r="AB149" s="76"/>
      <c r="AC149" s="76"/>
      <c r="AD149" s="76"/>
      <c r="AE149" s="76"/>
      <c r="AF149" s="76"/>
      <c r="AG149" s="95"/>
      <c r="AH149" s="95"/>
      <c r="AI149" s="95"/>
      <c r="AJ149" s="76"/>
      <c r="AK149" s="76"/>
      <c r="AL149" s="76"/>
      <c r="AM149" s="76"/>
      <c r="AN149" s="76"/>
      <c r="AO149" s="76"/>
      <c r="AP149" s="76"/>
      <c r="AQ149" s="76"/>
      <c r="AX149" s="97"/>
      <c r="AY149" s="97"/>
      <c r="AZ149" s="97"/>
      <c r="BA149" s="97"/>
      <c r="BB149" s="97"/>
      <c r="BE149" s="117"/>
      <c r="BF149" s="117"/>
      <c r="BG149" s="117"/>
      <c r="BH149" s="117"/>
      <c r="CL149" s="76"/>
      <c r="CM149" s="76"/>
      <c r="CN149" s="76"/>
      <c r="CO149" s="95"/>
      <c r="CP149" s="76"/>
      <c r="CQ149" s="96"/>
      <c r="CR149" s="96"/>
      <c r="CS149" s="96"/>
      <c r="CT149" s="96"/>
      <c r="CU149" s="96"/>
      <c r="CV149" s="96"/>
      <c r="CW149" s="96"/>
      <c r="CX149" s="96"/>
      <c r="CY149" s="96"/>
      <c r="CZ149" s="96"/>
      <c r="DA149" s="98"/>
      <c r="DB149" s="76"/>
      <c r="DC149" s="76"/>
      <c r="DD149" s="76"/>
      <c r="DE149" s="76"/>
      <c r="DF149" s="99"/>
      <c r="DG149" s="96"/>
      <c r="DH149" s="96"/>
      <c r="DI149" s="96"/>
      <c r="DJ149" s="96"/>
      <c r="DK149" s="96"/>
      <c r="DL149" s="96"/>
      <c r="DM149" s="96"/>
      <c r="DN149" s="96"/>
      <c r="DO149" s="95"/>
      <c r="DP149" s="95"/>
      <c r="DQ149" s="95"/>
      <c r="DR149" s="95"/>
      <c r="DS149" s="95"/>
      <c r="DT149" s="95"/>
      <c r="DU149" s="95"/>
      <c r="DV149" s="95"/>
      <c r="DW149" s="95"/>
      <c r="DX149" s="95"/>
      <c r="EC149" s="95"/>
      <c r="ED149" s="95"/>
      <c r="EE149" s="95"/>
      <c r="EF149" s="95"/>
      <c r="EG149" s="95"/>
      <c r="EH149" s="95"/>
      <c r="EI149" s="95"/>
      <c r="EJ149" s="95"/>
      <c r="EK149" s="95"/>
      <c r="EL149" s="95"/>
      <c r="EM149" s="95"/>
      <c r="EN149" s="95"/>
      <c r="EO149" s="95"/>
      <c r="EP149" s="95"/>
      <c r="EQ149" s="95"/>
      <c r="ER149" s="95"/>
      <c r="ES149" s="95"/>
      <c r="ET149" s="95"/>
      <c r="EX149" s="98"/>
      <c r="EY149" s="98"/>
      <c r="EZ149" s="98"/>
      <c r="FA149" s="98"/>
      <c r="FB149" s="98"/>
      <c r="FC149" s="98"/>
      <c r="FD149" s="98"/>
      <c r="FE149" s="98"/>
      <c r="FF149" s="98"/>
      <c r="FG149" s="98"/>
      <c r="FH149" s="98"/>
      <c r="FI149" s="98"/>
      <c r="FJ149" s="98"/>
      <c r="FK149" s="98"/>
      <c r="FL149" s="98"/>
      <c r="FM149" s="98"/>
      <c r="FN149" s="98"/>
      <c r="FO149" s="98"/>
      <c r="FP149" s="98"/>
      <c r="FQ149" s="98"/>
      <c r="FR149" s="98"/>
      <c r="FS149" s="98"/>
      <c r="FT149" s="98"/>
      <c r="FU149" s="98"/>
      <c r="FV149" s="98"/>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row>
    <row r="150" spans="3:201" s="49" customFormat="1" ht="30" customHeight="1">
      <c r="C150" s="100" t="s">
        <v>605</v>
      </c>
      <c r="D150" s="76"/>
      <c r="E150" s="76"/>
      <c r="F150" s="76"/>
      <c r="G150" s="76"/>
      <c r="H150" s="76"/>
      <c r="I150" s="76"/>
      <c r="J150" s="76"/>
      <c r="K150" s="76"/>
      <c r="L150" s="76"/>
      <c r="M150" s="94"/>
      <c r="N150" s="76"/>
      <c r="O150" s="76"/>
      <c r="P150" s="204"/>
      <c r="Q150" s="76"/>
      <c r="R150" s="95"/>
      <c r="S150" s="76"/>
      <c r="T150" s="76"/>
      <c r="U150" s="76"/>
      <c r="V150" s="76"/>
      <c r="W150" s="76"/>
      <c r="X150" s="76"/>
      <c r="Y150" s="76"/>
      <c r="Z150" s="76"/>
      <c r="AA150" s="76"/>
      <c r="AB150" s="76"/>
      <c r="AC150" s="76"/>
      <c r="AD150" s="76"/>
      <c r="AE150" s="76"/>
      <c r="AF150" s="76"/>
      <c r="AG150" s="95"/>
      <c r="AH150" s="95"/>
      <c r="AI150" s="95"/>
      <c r="AJ150" s="76"/>
      <c r="AK150" s="76"/>
      <c r="AL150" s="76"/>
      <c r="AM150" s="76"/>
      <c r="AN150" s="76"/>
      <c r="AO150" s="76"/>
      <c r="AP150" s="76"/>
      <c r="AQ150" s="76"/>
      <c r="AX150" s="97"/>
      <c r="AY150" s="97"/>
      <c r="AZ150" s="97"/>
      <c r="BA150" s="97"/>
      <c r="BB150" s="97"/>
      <c r="BE150" s="117"/>
      <c r="BF150" s="117"/>
      <c r="BG150" s="117"/>
      <c r="BH150" s="117"/>
      <c r="CL150" s="76"/>
      <c r="CM150" s="76"/>
      <c r="CN150" s="76"/>
      <c r="CO150" s="95"/>
      <c r="CP150" s="76"/>
      <c r="CQ150" s="96"/>
      <c r="CR150" s="96"/>
      <c r="CS150" s="96"/>
      <c r="CT150" s="96"/>
      <c r="CU150" s="96"/>
      <c r="CV150" s="96"/>
      <c r="CW150" s="96"/>
      <c r="CX150" s="96"/>
      <c r="CY150" s="96"/>
      <c r="CZ150" s="96"/>
      <c r="DA150" s="98"/>
      <c r="DB150" s="76"/>
      <c r="DC150" s="76"/>
      <c r="DD150" s="76"/>
      <c r="DE150" s="76"/>
      <c r="DF150" s="99"/>
      <c r="DG150" s="96"/>
      <c r="DH150" s="96"/>
      <c r="DI150" s="96"/>
      <c r="DJ150" s="96"/>
      <c r="DK150" s="96"/>
      <c r="DL150" s="96"/>
      <c r="DM150" s="96"/>
      <c r="DN150" s="96"/>
      <c r="DO150" s="95"/>
      <c r="DP150" s="95"/>
      <c r="DQ150" s="95"/>
      <c r="DR150" s="95"/>
      <c r="DS150" s="95"/>
      <c r="DT150" s="95"/>
      <c r="DU150" s="95"/>
      <c r="DV150" s="95"/>
      <c r="DW150" s="95"/>
      <c r="DX150" s="95"/>
      <c r="EC150" s="95"/>
      <c r="ED150" s="95"/>
      <c r="EE150" s="95"/>
      <c r="EF150" s="95"/>
      <c r="EG150" s="95"/>
      <c r="EH150" s="95"/>
      <c r="EI150" s="95"/>
      <c r="EJ150" s="95"/>
      <c r="EK150" s="95"/>
      <c r="EL150" s="95"/>
      <c r="EM150" s="95"/>
      <c r="EN150" s="95"/>
      <c r="EO150" s="95"/>
      <c r="EP150" s="95"/>
      <c r="EQ150" s="95"/>
      <c r="ER150" s="95"/>
      <c r="ES150" s="95"/>
      <c r="ET150" s="95"/>
      <c r="EX150" s="98"/>
      <c r="EY150" s="98"/>
      <c r="EZ150" s="98"/>
      <c r="FA150" s="98"/>
      <c r="FB150" s="98"/>
      <c r="FC150" s="98"/>
      <c r="FD150" s="98"/>
      <c r="FE150" s="98"/>
      <c r="FF150" s="98"/>
      <c r="FG150" s="98"/>
      <c r="FH150" s="98"/>
      <c r="FI150" s="98"/>
      <c r="FJ150" s="98"/>
      <c r="FK150" s="98"/>
      <c r="FL150" s="98"/>
      <c r="FM150" s="98"/>
      <c r="FN150" s="98"/>
      <c r="FO150" s="98"/>
      <c r="FP150" s="98"/>
      <c r="FQ150" s="98"/>
      <c r="FR150" s="98"/>
      <c r="FS150" s="98"/>
      <c r="FT150" s="98"/>
      <c r="FU150" s="98"/>
      <c r="FV150" s="98"/>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row>
    <row r="151" spans="3:201" s="49" customFormat="1" ht="30" customHeight="1">
      <c r="C151" s="133" t="s">
        <v>606</v>
      </c>
      <c r="D151" s="76"/>
      <c r="E151" s="76"/>
      <c r="F151" s="76"/>
      <c r="G151" s="76"/>
      <c r="H151" s="76"/>
      <c r="I151" s="76"/>
      <c r="J151" s="76"/>
      <c r="K151" s="76"/>
      <c r="L151" s="76"/>
      <c r="M151" s="94"/>
      <c r="N151" s="76"/>
      <c r="O151" s="76"/>
      <c r="P151" s="204"/>
      <c r="Q151" s="76"/>
      <c r="R151" s="95"/>
      <c r="S151" s="76"/>
      <c r="T151" s="76"/>
      <c r="U151" s="76"/>
      <c r="V151" s="76"/>
      <c r="W151" s="76"/>
      <c r="X151" s="76"/>
      <c r="Y151" s="76"/>
      <c r="Z151" s="76"/>
      <c r="AA151" s="76"/>
      <c r="AB151" s="76"/>
      <c r="AC151" s="76"/>
      <c r="AD151" s="76"/>
      <c r="AE151" s="76"/>
      <c r="AF151" s="76"/>
      <c r="AG151" s="95"/>
      <c r="AH151" s="95"/>
      <c r="AI151" s="95"/>
      <c r="AJ151" s="76"/>
      <c r="AK151" s="76"/>
      <c r="AL151" s="76"/>
      <c r="AM151" s="76"/>
      <c r="AN151" s="76"/>
      <c r="AO151" s="76"/>
      <c r="AP151" s="76"/>
      <c r="AQ151" s="76"/>
      <c r="AX151" s="97"/>
      <c r="AY151" s="97"/>
      <c r="AZ151" s="97"/>
      <c r="BA151" s="97"/>
      <c r="BB151" s="97"/>
      <c r="BE151" s="117"/>
      <c r="BF151" s="117"/>
      <c r="BG151" s="117"/>
      <c r="BH151" s="117"/>
      <c r="CL151" s="76"/>
      <c r="CM151" s="76"/>
      <c r="CN151" s="76"/>
      <c r="CO151" s="95"/>
      <c r="CP151" s="76"/>
      <c r="CQ151" s="96"/>
      <c r="CR151" s="96"/>
      <c r="CS151" s="96"/>
      <c r="CT151" s="96"/>
      <c r="CU151" s="96"/>
      <c r="CV151" s="96"/>
      <c r="CW151" s="96"/>
      <c r="CX151" s="96"/>
      <c r="CY151" s="96"/>
      <c r="CZ151" s="96"/>
      <c r="DA151" s="98"/>
      <c r="DB151" s="76"/>
      <c r="DC151" s="76"/>
      <c r="DD151" s="76"/>
      <c r="DE151" s="76"/>
      <c r="DF151" s="99"/>
      <c r="DG151" s="96"/>
      <c r="DH151" s="96"/>
      <c r="DI151" s="96"/>
      <c r="DJ151" s="96"/>
      <c r="DK151" s="96"/>
      <c r="DL151" s="96"/>
      <c r="DM151" s="96"/>
      <c r="DN151" s="96"/>
      <c r="DO151" s="95"/>
      <c r="DP151" s="95"/>
      <c r="DQ151" s="95"/>
      <c r="DR151" s="95"/>
      <c r="DS151" s="95"/>
      <c r="DT151" s="95"/>
      <c r="DU151" s="95"/>
      <c r="DV151" s="95"/>
      <c r="DW151" s="95"/>
      <c r="DX151" s="95"/>
      <c r="EC151" s="95"/>
      <c r="ED151" s="95"/>
      <c r="EE151" s="95"/>
      <c r="EF151" s="95"/>
      <c r="EG151" s="95"/>
      <c r="EH151" s="95"/>
      <c r="EI151" s="95"/>
      <c r="EJ151" s="95"/>
      <c r="EK151" s="95"/>
      <c r="EL151" s="95"/>
      <c r="EM151" s="95"/>
      <c r="EN151" s="95"/>
      <c r="EO151" s="95"/>
      <c r="EP151" s="95"/>
      <c r="EQ151" s="95"/>
      <c r="ER151" s="95"/>
      <c r="ES151" s="95"/>
      <c r="ET151" s="95"/>
      <c r="EX151" s="98"/>
      <c r="EY151" s="98"/>
      <c r="EZ151" s="98"/>
      <c r="FA151" s="98"/>
      <c r="FB151" s="98"/>
      <c r="FC151" s="98"/>
      <c r="FD151" s="98"/>
      <c r="FE151" s="98"/>
      <c r="FF151" s="98"/>
      <c r="FG151" s="98"/>
      <c r="FH151" s="98"/>
      <c r="FI151" s="98"/>
      <c r="FJ151" s="98"/>
      <c r="FK151" s="98"/>
      <c r="FL151" s="98"/>
      <c r="FM151" s="98"/>
      <c r="FN151" s="98"/>
      <c r="FO151" s="98"/>
      <c r="FP151" s="98"/>
      <c r="FQ151" s="98"/>
      <c r="FR151" s="98"/>
      <c r="FS151" s="98"/>
      <c r="FT151" s="98"/>
      <c r="FU151" s="98"/>
      <c r="FV151" s="98"/>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row>
    <row r="152" spans="3:201" s="49" customFormat="1" ht="30" customHeight="1">
      <c r="C152" s="100" t="s">
        <v>607</v>
      </c>
      <c r="D152" s="76"/>
      <c r="E152" s="76"/>
      <c r="F152" s="76"/>
      <c r="G152" s="76"/>
      <c r="H152" s="76"/>
      <c r="I152" s="76"/>
      <c r="J152" s="76"/>
      <c r="K152" s="76"/>
      <c r="L152" s="76"/>
      <c r="M152" s="94"/>
      <c r="N152" s="76"/>
      <c r="O152" s="76"/>
      <c r="P152" s="204"/>
      <c r="Q152" s="76"/>
      <c r="R152" s="95"/>
      <c r="S152" s="76"/>
      <c r="T152" s="76"/>
      <c r="U152" s="76"/>
      <c r="V152" s="76"/>
      <c r="W152" s="76"/>
      <c r="X152" s="76"/>
      <c r="Y152" s="76"/>
      <c r="Z152" s="76"/>
      <c r="AA152" s="76"/>
      <c r="AB152" s="76"/>
      <c r="AC152" s="76"/>
      <c r="AD152" s="76"/>
      <c r="AE152" s="76"/>
      <c r="AF152" s="76"/>
      <c r="AG152" s="95"/>
      <c r="AH152" s="95"/>
      <c r="AI152" s="95"/>
      <c r="AJ152" s="76"/>
      <c r="AK152" s="76"/>
      <c r="AL152" s="76"/>
      <c r="AM152" s="76"/>
      <c r="AN152" s="76"/>
      <c r="AO152" s="76"/>
      <c r="AP152" s="76"/>
      <c r="AQ152" s="76"/>
      <c r="AX152" s="97"/>
      <c r="AY152" s="97"/>
      <c r="AZ152" s="97"/>
      <c r="BA152" s="97"/>
      <c r="BB152" s="97"/>
      <c r="BE152" s="117"/>
      <c r="BF152" s="117"/>
      <c r="BG152" s="117"/>
      <c r="BH152" s="117"/>
      <c r="CL152" s="76"/>
      <c r="CM152" s="76"/>
      <c r="CN152" s="76"/>
      <c r="CO152" s="95"/>
      <c r="CP152" s="76"/>
      <c r="CQ152" s="96"/>
      <c r="CR152" s="96"/>
      <c r="CS152" s="96"/>
      <c r="CT152" s="96"/>
      <c r="CU152" s="96"/>
      <c r="CV152" s="96"/>
      <c r="CW152" s="96"/>
      <c r="CX152" s="96"/>
      <c r="CY152" s="96"/>
      <c r="CZ152" s="96"/>
      <c r="DA152" s="98"/>
      <c r="DB152" s="76"/>
      <c r="DC152" s="76"/>
      <c r="DD152" s="76"/>
      <c r="DE152" s="76"/>
      <c r="DF152" s="99"/>
      <c r="DG152" s="96"/>
      <c r="DH152" s="96"/>
      <c r="DI152" s="96"/>
      <c r="DJ152" s="96"/>
      <c r="DK152" s="96"/>
      <c r="DL152" s="96"/>
      <c r="DM152" s="96"/>
      <c r="DN152" s="96"/>
      <c r="DO152" s="95"/>
      <c r="DP152" s="95"/>
      <c r="DQ152" s="95"/>
      <c r="DR152" s="95"/>
      <c r="DS152" s="95"/>
      <c r="DT152" s="95"/>
      <c r="DU152" s="95"/>
      <c r="DV152" s="95"/>
      <c r="DW152" s="95"/>
      <c r="DX152" s="95"/>
      <c r="EC152" s="95"/>
      <c r="ED152" s="95"/>
      <c r="EE152" s="95"/>
      <c r="EF152" s="95"/>
      <c r="EG152" s="95"/>
      <c r="EH152" s="95"/>
      <c r="EI152" s="95"/>
      <c r="EJ152" s="95"/>
      <c r="EK152" s="95"/>
      <c r="EL152" s="95"/>
      <c r="EM152" s="95"/>
      <c r="EN152" s="95"/>
      <c r="EO152" s="95"/>
      <c r="EP152" s="95"/>
      <c r="EQ152" s="95"/>
      <c r="ER152" s="95"/>
      <c r="ES152" s="95"/>
      <c r="ET152" s="95"/>
      <c r="EX152" s="98"/>
      <c r="EY152" s="98"/>
      <c r="EZ152" s="98"/>
      <c r="FA152" s="98"/>
      <c r="FB152" s="98"/>
      <c r="FC152" s="98"/>
      <c r="FD152" s="98"/>
      <c r="FE152" s="98"/>
      <c r="FF152" s="98"/>
      <c r="FG152" s="98"/>
      <c r="FH152" s="98"/>
      <c r="FI152" s="98"/>
      <c r="FJ152" s="98"/>
      <c r="FK152" s="98"/>
      <c r="FL152" s="98"/>
      <c r="FM152" s="98"/>
      <c r="FN152" s="98"/>
      <c r="FO152" s="98"/>
      <c r="FP152" s="98"/>
      <c r="FQ152" s="98"/>
      <c r="FR152" s="98"/>
      <c r="FS152" s="98"/>
      <c r="FT152" s="98"/>
      <c r="FU152" s="98"/>
      <c r="FV152" s="98"/>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row>
    <row r="153" spans="3:201" s="49" customFormat="1" ht="30" customHeight="1">
      <c r="C153" s="100" t="s">
        <v>1074</v>
      </c>
      <c r="D153" s="76"/>
      <c r="E153" s="76"/>
      <c r="F153" s="76"/>
      <c r="G153" s="76"/>
      <c r="H153" s="76"/>
      <c r="I153" s="76"/>
      <c r="J153" s="76"/>
      <c r="K153" s="76"/>
      <c r="L153" s="76"/>
      <c r="M153" s="94"/>
      <c r="N153" s="76"/>
      <c r="O153" s="76"/>
      <c r="P153" s="204"/>
      <c r="Q153" s="76"/>
      <c r="R153" s="95"/>
      <c r="S153" s="76"/>
      <c r="T153" s="76"/>
      <c r="U153" s="76"/>
      <c r="V153" s="76"/>
      <c r="W153" s="76"/>
      <c r="X153" s="76"/>
      <c r="Y153" s="76"/>
      <c r="Z153" s="76"/>
      <c r="AA153" s="76"/>
      <c r="AB153" s="76"/>
      <c r="AC153" s="76"/>
      <c r="AD153" s="76"/>
      <c r="AE153" s="76"/>
      <c r="AF153" s="76"/>
      <c r="AG153" s="95"/>
      <c r="AH153" s="95"/>
      <c r="AI153" s="95"/>
      <c r="AJ153" s="76"/>
      <c r="AK153" s="76"/>
      <c r="AL153" s="76"/>
      <c r="AM153" s="76"/>
      <c r="AN153" s="76"/>
      <c r="AO153" s="76"/>
      <c r="AP153" s="76"/>
      <c r="AQ153" s="76"/>
      <c r="AX153" s="97"/>
      <c r="AY153" s="97"/>
      <c r="AZ153" s="97"/>
      <c r="BA153" s="97"/>
      <c r="BB153" s="97"/>
      <c r="BE153" s="117"/>
      <c r="BF153" s="117"/>
      <c r="BG153" s="117"/>
      <c r="BH153" s="117"/>
      <c r="CL153" s="76"/>
      <c r="CM153" s="76"/>
      <c r="CN153" s="76"/>
      <c r="CO153" s="95"/>
      <c r="CP153" s="76"/>
      <c r="CQ153" s="96"/>
      <c r="CR153" s="96"/>
      <c r="CS153" s="96"/>
      <c r="CT153" s="96"/>
      <c r="CU153" s="96"/>
      <c r="CV153" s="96"/>
      <c r="CW153" s="96"/>
      <c r="CX153" s="96"/>
      <c r="CY153" s="96"/>
      <c r="CZ153" s="96"/>
      <c r="DA153" s="98"/>
      <c r="DB153" s="76"/>
      <c r="DC153" s="76"/>
      <c r="DD153" s="76"/>
      <c r="DE153" s="76"/>
      <c r="DF153" s="99"/>
      <c r="DG153" s="96"/>
      <c r="DH153" s="96"/>
      <c r="DI153" s="96"/>
      <c r="DJ153" s="96"/>
      <c r="DK153" s="96"/>
      <c r="DL153" s="96"/>
      <c r="DM153" s="96"/>
      <c r="DN153" s="96"/>
      <c r="DO153" s="95"/>
      <c r="DP153" s="95"/>
      <c r="DQ153" s="95"/>
      <c r="DR153" s="95"/>
      <c r="DS153" s="95"/>
      <c r="DT153" s="95"/>
      <c r="DU153" s="95"/>
      <c r="DV153" s="95"/>
      <c r="DW153" s="95"/>
      <c r="DX153" s="95"/>
      <c r="EC153" s="95"/>
      <c r="ED153" s="95"/>
      <c r="EE153" s="95"/>
      <c r="EF153" s="95"/>
      <c r="EG153" s="95"/>
      <c r="EH153" s="95"/>
      <c r="EI153" s="95"/>
      <c r="EJ153" s="95"/>
      <c r="EK153" s="95"/>
      <c r="EL153" s="95"/>
      <c r="EM153" s="95"/>
      <c r="EN153" s="95"/>
      <c r="EO153" s="95"/>
      <c r="EP153" s="95"/>
      <c r="EQ153" s="95"/>
      <c r="ER153" s="95"/>
      <c r="ES153" s="95"/>
      <c r="ET153" s="95"/>
      <c r="EX153" s="98"/>
      <c r="EY153" s="98"/>
      <c r="EZ153" s="98"/>
      <c r="FA153" s="98"/>
      <c r="FB153" s="98"/>
      <c r="FC153" s="98"/>
      <c r="FD153" s="98"/>
      <c r="FE153" s="98"/>
      <c r="FF153" s="98"/>
      <c r="FG153" s="98"/>
      <c r="FH153" s="98"/>
      <c r="FI153" s="98"/>
      <c r="FJ153" s="98"/>
      <c r="FK153" s="98"/>
      <c r="FL153" s="98"/>
      <c r="FM153" s="98"/>
      <c r="FN153" s="98"/>
      <c r="FO153" s="98"/>
      <c r="FP153" s="98"/>
      <c r="FQ153" s="98"/>
      <c r="FR153" s="98"/>
      <c r="FS153" s="98"/>
      <c r="FT153" s="98"/>
      <c r="FU153" s="98"/>
      <c r="FV153" s="98"/>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row>
    <row r="154" spans="3:201" s="49" customFormat="1" ht="30" customHeight="1">
      <c r="C154" s="100" t="s">
        <v>608</v>
      </c>
      <c r="D154" s="76"/>
      <c r="E154" s="76"/>
      <c r="F154" s="76"/>
      <c r="G154" s="76"/>
      <c r="H154" s="76"/>
      <c r="I154" s="76"/>
      <c r="J154" s="76"/>
      <c r="K154" s="76"/>
      <c r="L154" s="76"/>
      <c r="M154" s="94"/>
      <c r="N154" s="76"/>
      <c r="O154" s="76"/>
      <c r="P154" s="204"/>
      <c r="Q154" s="76"/>
      <c r="R154" s="95"/>
      <c r="S154" s="76"/>
      <c r="T154" s="76"/>
      <c r="U154" s="76"/>
      <c r="V154" s="76"/>
      <c r="W154" s="76"/>
      <c r="X154" s="76"/>
      <c r="Y154" s="76"/>
      <c r="Z154" s="76"/>
      <c r="AA154" s="76"/>
      <c r="AB154" s="76"/>
      <c r="AC154" s="76"/>
      <c r="AD154" s="76"/>
      <c r="AE154" s="76"/>
      <c r="AF154" s="76"/>
      <c r="AG154" s="95"/>
      <c r="AH154" s="95"/>
      <c r="AI154" s="95"/>
      <c r="AJ154" s="76"/>
      <c r="AK154" s="76"/>
      <c r="AL154" s="76"/>
      <c r="AM154" s="76"/>
      <c r="AN154" s="76"/>
      <c r="AO154" s="76"/>
      <c r="AP154" s="76"/>
      <c r="AQ154" s="76"/>
      <c r="AX154" s="97"/>
      <c r="AY154" s="97"/>
      <c r="AZ154" s="97"/>
      <c r="BA154" s="97"/>
      <c r="BB154" s="97"/>
      <c r="BE154" s="117"/>
      <c r="BF154" s="117"/>
      <c r="BG154" s="117"/>
      <c r="BH154" s="117"/>
      <c r="CL154" s="76"/>
      <c r="CM154" s="76"/>
      <c r="CN154" s="76"/>
      <c r="CO154" s="95"/>
      <c r="CP154" s="76"/>
      <c r="CQ154" s="96"/>
      <c r="CR154" s="96"/>
      <c r="CS154" s="96"/>
      <c r="CT154" s="96"/>
      <c r="CU154" s="96"/>
      <c r="CV154" s="96"/>
      <c r="CW154" s="96"/>
      <c r="CX154" s="96"/>
      <c r="CY154" s="96"/>
      <c r="CZ154" s="96"/>
      <c r="DA154" s="98"/>
      <c r="DB154" s="76"/>
      <c r="DC154" s="76"/>
      <c r="DD154" s="76"/>
      <c r="DE154" s="76"/>
      <c r="DF154" s="99"/>
      <c r="DG154" s="96"/>
      <c r="DH154" s="96"/>
      <c r="DI154" s="96"/>
      <c r="DJ154" s="96"/>
      <c r="DK154" s="96"/>
      <c r="DL154" s="96"/>
      <c r="DM154" s="96"/>
      <c r="DN154" s="96"/>
      <c r="DO154" s="95"/>
      <c r="DP154" s="95"/>
      <c r="DQ154" s="95"/>
      <c r="DR154" s="95"/>
      <c r="DS154" s="95"/>
      <c r="DT154" s="95"/>
      <c r="DU154" s="95"/>
      <c r="DV154" s="95"/>
      <c r="DW154" s="95"/>
      <c r="DX154" s="95"/>
      <c r="EC154" s="95"/>
      <c r="ED154" s="95"/>
      <c r="EE154" s="95"/>
      <c r="EF154" s="95"/>
      <c r="EG154" s="95"/>
      <c r="EH154" s="95"/>
      <c r="EI154" s="95"/>
      <c r="EJ154" s="95"/>
      <c r="EK154" s="95"/>
      <c r="EL154" s="95"/>
      <c r="EM154" s="95"/>
      <c r="EN154" s="95"/>
      <c r="EO154" s="95"/>
      <c r="EP154" s="95"/>
      <c r="EQ154" s="95"/>
      <c r="ER154" s="95"/>
      <c r="ES154" s="95"/>
      <c r="ET154" s="95"/>
      <c r="EX154" s="98"/>
      <c r="EY154" s="98"/>
      <c r="EZ154" s="98"/>
      <c r="FA154" s="98"/>
      <c r="FB154" s="98"/>
      <c r="FC154" s="98"/>
      <c r="FD154" s="98"/>
      <c r="FE154" s="98"/>
      <c r="FF154" s="98"/>
      <c r="FG154" s="98"/>
      <c r="FH154" s="98"/>
      <c r="FI154" s="98"/>
      <c r="FJ154" s="98"/>
      <c r="FK154" s="98"/>
      <c r="FL154" s="98"/>
      <c r="FM154" s="98"/>
      <c r="FN154" s="98"/>
      <c r="FO154" s="98"/>
      <c r="FP154" s="98"/>
      <c r="FQ154" s="98"/>
      <c r="FR154" s="98"/>
      <c r="FS154" s="98"/>
      <c r="FT154" s="98"/>
      <c r="FU154" s="98"/>
      <c r="FV154" s="98"/>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row>
    <row r="155" spans="3:201" s="49" customFormat="1" ht="30" customHeight="1">
      <c r="C155" s="100" t="s">
        <v>672</v>
      </c>
      <c r="D155" s="76"/>
      <c r="E155" s="76"/>
      <c r="F155" s="76"/>
      <c r="G155" s="76"/>
      <c r="H155" s="76"/>
      <c r="I155" s="76"/>
      <c r="J155" s="76"/>
      <c r="K155" s="76"/>
      <c r="L155" s="76"/>
      <c r="M155" s="94"/>
      <c r="N155" s="76"/>
      <c r="O155" s="76"/>
      <c r="P155" s="204"/>
      <c r="Q155" s="76"/>
      <c r="R155" s="95"/>
      <c r="S155" s="76"/>
      <c r="T155" s="76"/>
      <c r="U155" s="76"/>
      <c r="V155" s="76"/>
      <c r="W155" s="76"/>
      <c r="X155" s="76"/>
      <c r="Y155" s="76"/>
      <c r="Z155" s="76"/>
      <c r="AA155" s="76"/>
      <c r="AB155" s="76"/>
      <c r="AC155" s="76"/>
      <c r="AD155" s="76"/>
      <c r="AE155" s="76"/>
      <c r="AF155" s="76"/>
      <c r="AG155" s="95"/>
      <c r="AH155" s="95"/>
      <c r="AI155" s="95"/>
      <c r="AJ155" s="76"/>
      <c r="AK155" s="76"/>
      <c r="AL155" s="76"/>
      <c r="AM155" s="76"/>
      <c r="AN155" s="76"/>
      <c r="AO155" s="76"/>
      <c r="AP155" s="76"/>
      <c r="AQ155" s="76"/>
      <c r="AX155" s="97"/>
      <c r="AY155" s="97"/>
      <c r="AZ155" s="97"/>
      <c r="BA155" s="97"/>
      <c r="BB155" s="97"/>
      <c r="BE155" s="117"/>
      <c r="BF155" s="117"/>
      <c r="BG155" s="117"/>
      <c r="BH155" s="117"/>
      <c r="CL155" s="76"/>
      <c r="CM155" s="76"/>
      <c r="CN155" s="76"/>
      <c r="CO155" s="95"/>
      <c r="CP155" s="76"/>
      <c r="CQ155" s="96"/>
      <c r="CR155" s="96"/>
      <c r="CS155" s="96"/>
      <c r="CT155" s="96"/>
      <c r="CU155" s="96"/>
      <c r="CV155" s="96"/>
      <c r="CW155" s="96"/>
      <c r="CX155" s="96"/>
      <c r="CY155" s="96"/>
      <c r="CZ155" s="96"/>
      <c r="DA155" s="98"/>
      <c r="DB155" s="76"/>
      <c r="DC155" s="76"/>
      <c r="DD155" s="76"/>
      <c r="DE155" s="76"/>
      <c r="DF155" s="99"/>
      <c r="DG155" s="96"/>
      <c r="DH155" s="96"/>
      <c r="DI155" s="96"/>
      <c r="DJ155" s="96"/>
      <c r="DK155" s="96"/>
      <c r="DL155" s="96"/>
      <c r="DM155" s="96"/>
      <c r="DN155" s="96"/>
      <c r="DO155" s="95"/>
      <c r="DP155" s="95"/>
      <c r="DQ155" s="95"/>
      <c r="DR155" s="95"/>
      <c r="DS155" s="95"/>
      <c r="DT155" s="95"/>
      <c r="DU155" s="95"/>
      <c r="DV155" s="95"/>
      <c r="DW155" s="95"/>
      <c r="DX155" s="95"/>
      <c r="EC155" s="95"/>
      <c r="ED155" s="95"/>
      <c r="EE155" s="95"/>
      <c r="EF155" s="95"/>
      <c r="EG155" s="95"/>
      <c r="EH155" s="95"/>
      <c r="EI155" s="95"/>
      <c r="EJ155" s="95"/>
      <c r="EK155" s="95"/>
      <c r="EL155" s="95"/>
      <c r="EM155" s="95"/>
      <c r="EN155" s="95"/>
      <c r="EO155" s="95"/>
      <c r="EP155" s="95"/>
      <c r="EQ155" s="95"/>
      <c r="ER155" s="95"/>
      <c r="ES155" s="95"/>
      <c r="ET155" s="95"/>
      <c r="EX155" s="98"/>
      <c r="EY155" s="98"/>
      <c r="EZ155" s="98"/>
      <c r="FA155" s="98"/>
      <c r="FB155" s="98"/>
      <c r="FC155" s="98"/>
      <c r="FD155" s="98"/>
      <c r="FE155" s="98"/>
      <c r="FF155" s="98"/>
      <c r="FG155" s="98"/>
      <c r="FH155" s="98"/>
      <c r="FI155" s="98"/>
      <c r="FJ155" s="98"/>
      <c r="FK155" s="98"/>
      <c r="FL155" s="98"/>
      <c r="FM155" s="98"/>
      <c r="FN155" s="98"/>
      <c r="FO155" s="98"/>
      <c r="FP155" s="98"/>
      <c r="FQ155" s="98"/>
      <c r="FR155" s="98"/>
      <c r="FS155" s="98"/>
      <c r="FT155" s="98"/>
      <c r="FU155" s="98"/>
      <c r="FV155" s="98"/>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row>
    <row r="156" spans="3:201" s="49" customFormat="1" ht="30" customHeight="1">
      <c r="C156" s="100" t="s">
        <v>609</v>
      </c>
      <c r="D156" s="76"/>
      <c r="E156" s="76"/>
      <c r="F156" s="76"/>
      <c r="G156" s="76"/>
      <c r="H156" s="76"/>
      <c r="I156" s="76"/>
      <c r="J156" s="76"/>
      <c r="K156" s="76"/>
      <c r="L156" s="76"/>
      <c r="M156" s="94"/>
      <c r="N156" s="76"/>
      <c r="O156" s="76"/>
      <c r="P156" s="204"/>
      <c r="Q156" s="76"/>
      <c r="R156" s="95"/>
      <c r="S156" s="76"/>
      <c r="T156" s="76"/>
      <c r="U156" s="76"/>
      <c r="V156" s="76"/>
      <c r="W156" s="76"/>
      <c r="X156" s="76"/>
      <c r="Y156" s="76"/>
      <c r="Z156" s="76"/>
      <c r="AA156" s="76"/>
      <c r="AB156" s="76"/>
      <c r="AC156" s="76"/>
      <c r="AD156" s="76"/>
      <c r="AE156" s="76"/>
      <c r="AF156" s="76"/>
      <c r="AG156" s="95"/>
      <c r="AH156" s="95"/>
      <c r="AI156" s="95"/>
      <c r="AJ156" s="76"/>
      <c r="AK156" s="76"/>
      <c r="AL156" s="76"/>
      <c r="AM156" s="76"/>
      <c r="AN156" s="76"/>
      <c r="AO156" s="76"/>
      <c r="AP156" s="76"/>
      <c r="AQ156" s="76"/>
      <c r="AX156" s="97"/>
      <c r="AY156" s="97"/>
      <c r="AZ156" s="97"/>
      <c r="BA156" s="97"/>
      <c r="BB156" s="97"/>
      <c r="BE156" s="117"/>
      <c r="BF156" s="117"/>
      <c r="BG156" s="117"/>
      <c r="BH156" s="117"/>
      <c r="CL156" s="76"/>
      <c r="CM156" s="76"/>
      <c r="CN156" s="76"/>
      <c r="CO156" s="95"/>
      <c r="CP156" s="76"/>
      <c r="CQ156" s="96"/>
      <c r="CR156" s="96"/>
      <c r="CS156" s="96"/>
      <c r="CT156" s="96"/>
      <c r="CU156" s="96"/>
      <c r="CV156" s="96"/>
      <c r="CW156" s="96"/>
      <c r="CX156" s="96"/>
      <c r="CY156" s="96"/>
      <c r="CZ156" s="96"/>
      <c r="DA156" s="98"/>
      <c r="DB156" s="76"/>
      <c r="DC156" s="76"/>
      <c r="DD156" s="76"/>
      <c r="DE156" s="76"/>
      <c r="DF156" s="99"/>
      <c r="DG156" s="96"/>
      <c r="DH156" s="96"/>
      <c r="DI156" s="96"/>
      <c r="DJ156" s="96"/>
      <c r="DK156" s="96"/>
      <c r="DL156" s="96"/>
      <c r="DM156" s="96"/>
      <c r="DN156" s="96"/>
      <c r="DO156" s="95"/>
      <c r="DP156" s="95"/>
      <c r="DQ156" s="95"/>
      <c r="DR156" s="95"/>
      <c r="DS156" s="95"/>
      <c r="DT156" s="95"/>
      <c r="DU156" s="95"/>
      <c r="DV156" s="95"/>
      <c r="DW156" s="95"/>
      <c r="DX156" s="95"/>
      <c r="EC156" s="95"/>
      <c r="ED156" s="95"/>
      <c r="EE156" s="95"/>
      <c r="EF156" s="95"/>
      <c r="EG156" s="95"/>
      <c r="EH156" s="95"/>
      <c r="EI156" s="95"/>
      <c r="EJ156" s="95"/>
      <c r="EK156" s="95"/>
      <c r="EL156" s="95"/>
      <c r="EM156" s="95"/>
      <c r="EN156" s="95"/>
      <c r="EO156" s="95"/>
      <c r="EP156" s="95"/>
      <c r="EQ156" s="95"/>
      <c r="ER156" s="95"/>
      <c r="ES156" s="95"/>
      <c r="ET156" s="95"/>
      <c r="EX156" s="98"/>
      <c r="EY156" s="98"/>
      <c r="EZ156" s="98"/>
      <c r="FA156" s="98"/>
      <c r="FB156" s="98"/>
      <c r="FC156" s="98"/>
      <c r="FD156" s="98"/>
      <c r="FE156" s="98"/>
      <c r="FF156" s="98"/>
      <c r="FG156" s="98"/>
      <c r="FH156" s="98"/>
      <c r="FI156" s="98"/>
      <c r="FJ156" s="98"/>
      <c r="FK156" s="98"/>
      <c r="FL156" s="98"/>
      <c r="FM156" s="98"/>
      <c r="FN156" s="98"/>
      <c r="FO156" s="98"/>
      <c r="FP156" s="98"/>
      <c r="FQ156" s="98"/>
      <c r="FR156" s="98"/>
      <c r="FS156" s="98"/>
      <c r="FT156" s="98"/>
      <c r="FU156" s="98"/>
      <c r="FV156" s="98"/>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row>
    <row r="157" spans="3:201" s="49" customFormat="1" ht="30" customHeight="1">
      <c r="C157" s="100" t="s">
        <v>610</v>
      </c>
      <c r="D157" s="76"/>
      <c r="E157" s="76"/>
      <c r="F157" s="76"/>
      <c r="G157" s="76"/>
      <c r="H157" s="76"/>
      <c r="I157" s="76"/>
      <c r="J157" s="76"/>
      <c r="K157" s="76"/>
      <c r="L157" s="76"/>
      <c r="M157" s="94"/>
      <c r="N157" s="76"/>
      <c r="O157" s="76"/>
      <c r="P157" s="204"/>
      <c r="Q157" s="76"/>
      <c r="R157" s="95"/>
      <c r="S157" s="76"/>
      <c r="T157" s="76"/>
      <c r="U157" s="76"/>
      <c r="V157" s="76"/>
      <c r="W157" s="76"/>
      <c r="X157" s="76"/>
      <c r="Y157" s="76"/>
      <c r="Z157" s="76"/>
      <c r="AA157" s="76"/>
      <c r="AB157" s="76"/>
      <c r="AC157" s="76"/>
      <c r="AD157" s="76"/>
      <c r="AE157" s="76"/>
      <c r="AF157" s="76"/>
      <c r="AG157" s="95"/>
      <c r="AH157" s="95"/>
      <c r="AI157" s="95"/>
      <c r="AJ157" s="76"/>
      <c r="AK157" s="76"/>
      <c r="AL157" s="76"/>
      <c r="AM157" s="76"/>
      <c r="AN157" s="76"/>
      <c r="AO157" s="76"/>
      <c r="AP157" s="76"/>
      <c r="AQ157" s="76"/>
      <c r="AX157" s="97"/>
      <c r="AY157" s="97"/>
      <c r="AZ157" s="97"/>
      <c r="BA157" s="97"/>
      <c r="BB157" s="97"/>
      <c r="BE157" s="117"/>
      <c r="BF157" s="117"/>
      <c r="BG157" s="117"/>
      <c r="BH157" s="117"/>
      <c r="CL157" s="76"/>
      <c r="CM157" s="76"/>
      <c r="CN157" s="76"/>
      <c r="CO157" s="95"/>
      <c r="CP157" s="76"/>
      <c r="CQ157" s="96"/>
      <c r="CR157" s="96"/>
      <c r="CS157" s="96"/>
      <c r="CT157" s="96"/>
      <c r="CU157" s="96"/>
      <c r="CV157" s="96"/>
      <c r="CW157" s="96"/>
      <c r="CX157" s="96"/>
      <c r="CY157" s="96"/>
      <c r="CZ157" s="96"/>
      <c r="DA157" s="98"/>
      <c r="DB157" s="76"/>
      <c r="DC157" s="76"/>
      <c r="DD157" s="76"/>
      <c r="DE157" s="76"/>
      <c r="DF157" s="99"/>
      <c r="DG157" s="96"/>
      <c r="DH157" s="96"/>
      <c r="DI157" s="96"/>
      <c r="DJ157" s="96"/>
      <c r="DK157" s="96"/>
      <c r="DL157" s="96"/>
      <c r="DM157" s="96"/>
      <c r="DN157" s="96"/>
      <c r="DO157" s="95"/>
      <c r="DP157" s="95"/>
      <c r="DQ157" s="95"/>
      <c r="DR157" s="95"/>
      <c r="DS157" s="95"/>
      <c r="DT157" s="95"/>
      <c r="DU157" s="95"/>
      <c r="DV157" s="95"/>
      <c r="DW157" s="95"/>
      <c r="DX157" s="95"/>
      <c r="EC157" s="95"/>
      <c r="ED157" s="95"/>
      <c r="EE157" s="95"/>
      <c r="EF157" s="95"/>
      <c r="EG157" s="95"/>
      <c r="EH157" s="95"/>
      <c r="EI157" s="95"/>
      <c r="EJ157" s="95"/>
      <c r="EK157" s="95"/>
      <c r="EL157" s="95"/>
      <c r="EM157" s="95"/>
      <c r="EN157" s="95"/>
      <c r="EO157" s="95"/>
      <c r="EP157" s="95"/>
      <c r="EQ157" s="95"/>
      <c r="ER157" s="95"/>
      <c r="ES157" s="95"/>
      <c r="ET157" s="95"/>
      <c r="EX157" s="98"/>
      <c r="EY157" s="98"/>
      <c r="EZ157" s="98"/>
      <c r="FA157" s="98"/>
      <c r="FB157" s="98"/>
      <c r="FC157" s="98"/>
      <c r="FD157" s="98"/>
      <c r="FE157" s="98"/>
      <c r="FF157" s="98"/>
      <c r="FG157" s="98"/>
      <c r="FH157" s="98"/>
      <c r="FI157" s="98"/>
      <c r="FJ157" s="98"/>
      <c r="FK157" s="98"/>
      <c r="FL157" s="98"/>
      <c r="FM157" s="98"/>
      <c r="FN157" s="98"/>
      <c r="FO157" s="98"/>
      <c r="FP157" s="98"/>
      <c r="FQ157" s="98"/>
      <c r="FR157" s="98"/>
      <c r="FS157" s="98"/>
      <c r="FT157" s="98"/>
      <c r="FU157" s="98"/>
      <c r="FV157" s="98"/>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row>
    <row r="158" spans="3:201" s="49" customFormat="1" ht="30" customHeight="1">
      <c r="C158" s="100" t="s">
        <v>611</v>
      </c>
      <c r="D158" s="76"/>
      <c r="E158" s="76"/>
      <c r="F158" s="76"/>
      <c r="G158" s="76"/>
      <c r="H158" s="76"/>
      <c r="I158" s="76"/>
      <c r="J158" s="76"/>
      <c r="K158" s="76"/>
      <c r="L158" s="76"/>
      <c r="M158" s="94"/>
      <c r="N158" s="76"/>
      <c r="O158" s="76"/>
      <c r="P158" s="204"/>
      <c r="Q158" s="76"/>
      <c r="R158" s="95"/>
      <c r="S158" s="76"/>
      <c r="T158" s="76"/>
      <c r="U158" s="76"/>
      <c r="V158" s="76"/>
      <c r="W158" s="76"/>
      <c r="X158" s="76"/>
      <c r="Y158" s="76"/>
      <c r="Z158" s="76"/>
      <c r="AA158" s="76"/>
      <c r="AB158" s="76"/>
      <c r="AC158" s="76"/>
      <c r="AD158" s="76"/>
      <c r="AE158" s="76"/>
      <c r="AF158" s="76"/>
      <c r="AG158" s="95"/>
      <c r="AH158" s="95"/>
      <c r="AI158" s="95"/>
      <c r="AJ158" s="76"/>
      <c r="AK158" s="76"/>
      <c r="AL158" s="76"/>
      <c r="AM158" s="76"/>
      <c r="AN158" s="76"/>
      <c r="AO158" s="76"/>
      <c r="AP158" s="76"/>
      <c r="AQ158" s="76"/>
      <c r="AX158" s="97"/>
      <c r="AY158" s="97"/>
      <c r="AZ158" s="97"/>
      <c r="BA158" s="97"/>
      <c r="BB158" s="97"/>
      <c r="BE158" s="117"/>
      <c r="BF158" s="117"/>
      <c r="BG158" s="117"/>
      <c r="BH158" s="117"/>
      <c r="CL158" s="76"/>
      <c r="CM158" s="76"/>
      <c r="CN158" s="76"/>
      <c r="CO158" s="95"/>
      <c r="CP158" s="76"/>
      <c r="CQ158" s="96"/>
      <c r="CR158" s="96"/>
      <c r="CS158" s="96"/>
      <c r="CT158" s="96"/>
      <c r="CU158" s="96"/>
      <c r="CV158" s="96"/>
      <c r="CW158" s="96"/>
      <c r="CX158" s="96"/>
      <c r="CY158" s="96"/>
      <c r="CZ158" s="96"/>
      <c r="DA158" s="98"/>
      <c r="DB158" s="76"/>
      <c r="DC158" s="76"/>
      <c r="DD158" s="76"/>
      <c r="DE158" s="76"/>
      <c r="DF158" s="99"/>
      <c r="DG158" s="96"/>
      <c r="DH158" s="96"/>
      <c r="DI158" s="96"/>
      <c r="DJ158" s="96"/>
      <c r="DK158" s="96"/>
      <c r="DL158" s="96"/>
      <c r="DM158" s="96"/>
      <c r="DN158" s="96"/>
      <c r="DO158" s="95"/>
      <c r="DP158" s="95"/>
      <c r="DQ158" s="95"/>
      <c r="DR158" s="95"/>
      <c r="DS158" s="95"/>
      <c r="DT158" s="95"/>
      <c r="DU158" s="95"/>
      <c r="DV158" s="95"/>
      <c r="DW158" s="95"/>
      <c r="DX158" s="95"/>
      <c r="EC158" s="95"/>
      <c r="ED158" s="95"/>
      <c r="EE158" s="95"/>
      <c r="EF158" s="95"/>
      <c r="EG158" s="95"/>
      <c r="EH158" s="95"/>
      <c r="EI158" s="95"/>
      <c r="EJ158" s="95"/>
      <c r="EK158" s="95"/>
      <c r="EL158" s="95"/>
      <c r="EM158" s="95"/>
      <c r="EN158" s="95"/>
      <c r="EO158" s="95"/>
      <c r="EP158" s="95"/>
      <c r="EQ158" s="95"/>
      <c r="ER158" s="95"/>
      <c r="ES158" s="95"/>
      <c r="ET158" s="95"/>
      <c r="EX158" s="98"/>
      <c r="EY158" s="98"/>
      <c r="EZ158" s="98"/>
      <c r="FA158" s="98"/>
      <c r="FB158" s="98"/>
      <c r="FC158" s="98"/>
      <c r="FD158" s="98"/>
      <c r="FE158" s="98"/>
      <c r="FF158" s="98"/>
      <c r="FG158" s="98"/>
      <c r="FH158" s="98"/>
      <c r="FI158" s="98"/>
      <c r="FJ158" s="98"/>
      <c r="FK158" s="98"/>
      <c r="FL158" s="98"/>
      <c r="FM158" s="98"/>
      <c r="FN158" s="98"/>
      <c r="FO158" s="98"/>
      <c r="FP158" s="98"/>
      <c r="FQ158" s="98"/>
      <c r="FR158" s="98"/>
      <c r="FS158" s="98"/>
      <c r="FT158" s="98"/>
      <c r="FU158" s="98"/>
      <c r="FV158" s="98"/>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row>
    <row r="159" spans="3:201" s="49" customFormat="1" ht="30" customHeight="1">
      <c r="C159" s="100" t="s">
        <v>612</v>
      </c>
      <c r="D159" s="76"/>
      <c r="E159" s="76"/>
      <c r="F159" s="76"/>
      <c r="G159" s="76"/>
      <c r="H159" s="76"/>
      <c r="I159" s="76"/>
      <c r="J159" s="76"/>
      <c r="K159" s="76"/>
      <c r="L159" s="76"/>
      <c r="M159" s="94"/>
      <c r="N159" s="76"/>
      <c r="O159" s="76"/>
      <c r="P159" s="204"/>
      <c r="Q159" s="76"/>
      <c r="R159" s="95"/>
      <c r="S159" s="76"/>
      <c r="T159" s="76"/>
      <c r="U159" s="76"/>
      <c r="V159" s="76"/>
      <c r="W159" s="76"/>
      <c r="X159" s="76"/>
      <c r="Y159" s="76"/>
      <c r="Z159" s="76"/>
      <c r="AA159" s="76"/>
      <c r="AB159" s="76"/>
      <c r="AC159" s="76"/>
      <c r="AD159" s="76"/>
      <c r="AE159" s="76"/>
      <c r="AF159" s="76"/>
      <c r="AG159" s="95"/>
      <c r="AH159" s="95"/>
      <c r="AI159" s="95"/>
      <c r="AJ159" s="76"/>
      <c r="AK159" s="76"/>
      <c r="AL159" s="76"/>
      <c r="AM159" s="76"/>
      <c r="AN159" s="76"/>
      <c r="AO159" s="76"/>
      <c r="AP159" s="76"/>
      <c r="AQ159" s="76"/>
      <c r="AX159" s="97"/>
      <c r="AY159" s="97"/>
      <c r="AZ159" s="97"/>
      <c r="BA159" s="97"/>
      <c r="BB159" s="97"/>
      <c r="BE159" s="117"/>
      <c r="BF159" s="117"/>
      <c r="BG159" s="117"/>
      <c r="BH159" s="117"/>
      <c r="CL159" s="76"/>
      <c r="CM159" s="76"/>
      <c r="CN159" s="76"/>
      <c r="CO159" s="95"/>
      <c r="CP159" s="76"/>
      <c r="CQ159" s="96"/>
      <c r="CR159" s="96"/>
      <c r="CS159" s="96"/>
      <c r="CT159" s="96"/>
      <c r="CU159" s="96"/>
      <c r="CV159" s="96"/>
      <c r="CW159" s="96"/>
      <c r="CX159" s="96"/>
      <c r="CY159" s="96"/>
      <c r="CZ159" s="96"/>
      <c r="DA159" s="98"/>
      <c r="DB159" s="76"/>
      <c r="DC159" s="76"/>
      <c r="DD159" s="76"/>
      <c r="DE159" s="76"/>
      <c r="DF159" s="99"/>
      <c r="DG159" s="96"/>
      <c r="DH159" s="96"/>
      <c r="DI159" s="96"/>
      <c r="DJ159" s="96"/>
      <c r="DK159" s="96"/>
      <c r="DL159" s="96"/>
      <c r="DM159" s="96"/>
      <c r="DN159" s="96"/>
      <c r="DO159" s="95"/>
      <c r="DP159" s="95"/>
      <c r="DQ159" s="95"/>
      <c r="DR159" s="95"/>
      <c r="DS159" s="95"/>
      <c r="DT159" s="95"/>
      <c r="DU159" s="95"/>
      <c r="DV159" s="95"/>
      <c r="DW159" s="95"/>
      <c r="DX159" s="95"/>
      <c r="EC159" s="95"/>
      <c r="ED159" s="95"/>
      <c r="EE159" s="95"/>
      <c r="EF159" s="95"/>
      <c r="EG159" s="95"/>
      <c r="EH159" s="95"/>
      <c r="EI159" s="95"/>
      <c r="EJ159" s="95"/>
      <c r="EK159" s="95"/>
      <c r="EL159" s="95"/>
      <c r="EM159" s="95"/>
      <c r="EN159" s="95"/>
      <c r="EO159" s="95"/>
      <c r="EP159" s="95"/>
      <c r="EQ159" s="95"/>
      <c r="ER159" s="95"/>
      <c r="ES159" s="95"/>
      <c r="ET159" s="95"/>
      <c r="EX159" s="98"/>
      <c r="EY159" s="98"/>
      <c r="EZ159" s="98"/>
      <c r="FA159" s="98"/>
      <c r="FB159" s="98"/>
      <c r="FC159" s="98"/>
      <c r="FD159" s="98"/>
      <c r="FE159" s="98"/>
      <c r="FF159" s="98"/>
      <c r="FG159" s="98"/>
      <c r="FH159" s="98"/>
      <c r="FI159" s="98"/>
      <c r="FJ159" s="98"/>
      <c r="FK159" s="98"/>
      <c r="FL159" s="98"/>
      <c r="FM159" s="98"/>
      <c r="FN159" s="98"/>
      <c r="FO159" s="98"/>
      <c r="FP159" s="98"/>
      <c r="FQ159" s="98"/>
      <c r="FR159" s="98"/>
      <c r="FS159" s="98"/>
      <c r="FT159" s="98"/>
      <c r="FU159" s="98"/>
      <c r="FV159" s="98"/>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row>
    <row r="160" spans="3:201" s="49" customFormat="1" ht="30" customHeight="1">
      <c r="C160" s="100" t="s">
        <v>613</v>
      </c>
      <c r="D160" s="76"/>
      <c r="E160" s="76"/>
      <c r="F160" s="76"/>
      <c r="G160" s="76"/>
      <c r="H160" s="76"/>
      <c r="I160" s="76"/>
      <c r="J160" s="76"/>
      <c r="K160" s="76"/>
      <c r="L160" s="76"/>
      <c r="M160" s="94"/>
      <c r="N160" s="76"/>
      <c r="O160" s="76"/>
      <c r="P160" s="204"/>
      <c r="Q160" s="76"/>
      <c r="R160" s="95"/>
      <c r="S160" s="76"/>
      <c r="T160" s="76"/>
      <c r="U160" s="76"/>
      <c r="V160" s="76"/>
      <c r="W160" s="76"/>
      <c r="X160" s="76"/>
      <c r="Y160" s="76"/>
      <c r="Z160" s="76"/>
      <c r="AA160" s="76"/>
      <c r="AB160" s="76"/>
      <c r="AC160" s="76"/>
      <c r="AD160" s="76"/>
      <c r="AE160" s="76"/>
      <c r="AF160" s="76"/>
      <c r="AG160" s="95"/>
      <c r="AH160" s="95"/>
      <c r="AI160" s="95"/>
      <c r="AJ160" s="76"/>
      <c r="AK160" s="76"/>
      <c r="AL160" s="76"/>
      <c r="AM160" s="76"/>
      <c r="AN160" s="76"/>
      <c r="AO160" s="76"/>
      <c r="AP160" s="76"/>
      <c r="AQ160" s="76"/>
      <c r="AX160" s="97"/>
      <c r="AY160" s="97"/>
      <c r="AZ160" s="97"/>
      <c r="BA160" s="97"/>
      <c r="BB160" s="97"/>
      <c r="BE160" s="117"/>
      <c r="BF160" s="117"/>
      <c r="BG160" s="117"/>
      <c r="BH160" s="117"/>
      <c r="CL160" s="76"/>
      <c r="CM160" s="76"/>
      <c r="CN160" s="76"/>
      <c r="CO160" s="95"/>
      <c r="CP160" s="76"/>
      <c r="CQ160" s="96"/>
      <c r="CR160" s="96"/>
      <c r="CS160" s="96"/>
      <c r="CT160" s="96"/>
      <c r="CU160" s="96"/>
      <c r="CV160" s="96"/>
      <c r="CW160" s="96"/>
      <c r="CX160" s="96"/>
      <c r="CY160" s="96"/>
      <c r="CZ160" s="96"/>
      <c r="DA160" s="98"/>
      <c r="DB160" s="76"/>
      <c r="DC160" s="76"/>
      <c r="DD160" s="76"/>
      <c r="DE160" s="76"/>
      <c r="DF160" s="99"/>
      <c r="DG160" s="96"/>
      <c r="DH160" s="96"/>
      <c r="DI160" s="96"/>
      <c r="DJ160" s="96"/>
      <c r="DK160" s="96"/>
      <c r="DL160" s="96"/>
      <c r="DM160" s="96"/>
      <c r="DN160" s="96"/>
      <c r="DO160" s="95"/>
      <c r="DP160" s="95"/>
      <c r="DQ160" s="95"/>
      <c r="DR160" s="95"/>
      <c r="DS160" s="95"/>
      <c r="DT160" s="95"/>
      <c r="DU160" s="95"/>
      <c r="DV160" s="95"/>
      <c r="DW160" s="95"/>
      <c r="DX160" s="95"/>
      <c r="EC160" s="95"/>
      <c r="ED160" s="95"/>
      <c r="EE160" s="95"/>
      <c r="EF160" s="95"/>
      <c r="EG160" s="95"/>
      <c r="EH160" s="95"/>
      <c r="EI160" s="95"/>
      <c r="EJ160" s="95"/>
      <c r="EK160" s="95"/>
      <c r="EL160" s="95"/>
      <c r="EM160" s="95"/>
      <c r="EN160" s="95"/>
      <c r="EO160" s="95"/>
      <c r="EP160" s="95"/>
      <c r="EQ160" s="95"/>
      <c r="ER160" s="95"/>
      <c r="ES160" s="95"/>
      <c r="ET160" s="95"/>
      <c r="EX160" s="98"/>
      <c r="EY160" s="98"/>
      <c r="EZ160" s="98"/>
      <c r="FA160" s="98"/>
      <c r="FB160" s="98"/>
      <c r="FC160" s="98"/>
      <c r="FD160" s="98"/>
      <c r="FE160" s="98"/>
      <c r="FF160" s="98"/>
      <c r="FG160" s="98"/>
      <c r="FH160" s="98"/>
      <c r="FI160" s="98"/>
      <c r="FJ160" s="98"/>
      <c r="FK160" s="98"/>
      <c r="FL160" s="98"/>
      <c r="FM160" s="98"/>
      <c r="FN160" s="98"/>
      <c r="FO160" s="98"/>
      <c r="FP160" s="98"/>
      <c r="FQ160" s="98"/>
      <c r="FR160" s="98"/>
      <c r="FS160" s="98"/>
      <c r="FT160" s="98"/>
      <c r="FU160" s="98"/>
      <c r="FV160" s="98"/>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row>
    <row r="161" spans="3:201" s="49" customFormat="1" ht="30" customHeight="1">
      <c r="C161" s="100" t="s">
        <v>614</v>
      </c>
      <c r="D161" s="76"/>
      <c r="E161" s="76"/>
      <c r="F161" s="76"/>
      <c r="G161" s="76"/>
      <c r="H161" s="76"/>
      <c r="I161" s="76"/>
      <c r="J161" s="76"/>
      <c r="K161" s="76"/>
      <c r="L161" s="76"/>
      <c r="M161" s="94"/>
      <c r="N161" s="76"/>
      <c r="O161" s="76"/>
      <c r="P161" s="204"/>
      <c r="Q161" s="76"/>
      <c r="R161" s="95"/>
      <c r="S161" s="76"/>
      <c r="T161" s="76"/>
      <c r="U161" s="76"/>
      <c r="V161" s="76"/>
      <c r="W161" s="76"/>
      <c r="X161" s="76"/>
      <c r="Y161" s="76"/>
      <c r="Z161" s="76"/>
      <c r="AA161" s="76"/>
      <c r="AB161" s="76"/>
      <c r="AC161" s="76"/>
      <c r="AD161" s="76"/>
      <c r="AE161" s="76"/>
      <c r="AF161" s="76"/>
      <c r="AG161" s="95"/>
      <c r="AH161" s="95"/>
      <c r="AI161" s="95"/>
      <c r="AJ161" s="76"/>
      <c r="AK161" s="76"/>
      <c r="AL161" s="76"/>
      <c r="AM161" s="76"/>
      <c r="AN161" s="76"/>
      <c r="AO161" s="76"/>
      <c r="AP161" s="76"/>
      <c r="AQ161" s="76"/>
      <c r="AX161" s="97"/>
      <c r="AY161" s="97"/>
      <c r="AZ161" s="97"/>
      <c r="BA161" s="97"/>
      <c r="BB161" s="97"/>
      <c r="BE161" s="117"/>
      <c r="BF161" s="117"/>
      <c r="BG161" s="117"/>
      <c r="BH161" s="117"/>
      <c r="CL161" s="76"/>
      <c r="CM161" s="76"/>
      <c r="CN161" s="76"/>
      <c r="CO161" s="95"/>
      <c r="CP161" s="76"/>
      <c r="CQ161" s="96"/>
      <c r="CR161" s="96"/>
      <c r="CS161" s="96"/>
      <c r="CT161" s="96"/>
      <c r="CU161" s="96"/>
      <c r="CV161" s="96"/>
      <c r="CW161" s="96"/>
      <c r="CX161" s="96"/>
      <c r="CY161" s="96"/>
      <c r="CZ161" s="96"/>
      <c r="DA161" s="98"/>
      <c r="DB161" s="76"/>
      <c r="DC161" s="76"/>
      <c r="DD161" s="76"/>
      <c r="DE161" s="76"/>
      <c r="DF161" s="99"/>
      <c r="DG161" s="96"/>
      <c r="DH161" s="96"/>
      <c r="DI161" s="96"/>
      <c r="DJ161" s="96"/>
      <c r="DK161" s="96"/>
      <c r="DL161" s="96"/>
      <c r="DM161" s="96"/>
      <c r="DN161" s="96"/>
      <c r="DO161" s="95"/>
      <c r="DP161" s="95"/>
      <c r="DQ161" s="95"/>
      <c r="DR161" s="95"/>
      <c r="DS161" s="95"/>
      <c r="DT161" s="95"/>
      <c r="DU161" s="95"/>
      <c r="DV161" s="95"/>
      <c r="DW161" s="95"/>
      <c r="DX161" s="95"/>
      <c r="EC161" s="95"/>
      <c r="ED161" s="95"/>
      <c r="EE161" s="95"/>
      <c r="EF161" s="95"/>
      <c r="EG161" s="95"/>
      <c r="EH161" s="95"/>
      <c r="EI161" s="95"/>
      <c r="EJ161" s="95"/>
      <c r="EK161" s="95"/>
      <c r="EL161" s="95"/>
      <c r="EM161" s="95"/>
      <c r="EN161" s="95"/>
      <c r="EO161" s="95"/>
      <c r="EP161" s="95"/>
      <c r="EQ161" s="95"/>
      <c r="ER161" s="95"/>
      <c r="ES161" s="95"/>
      <c r="ET161" s="95"/>
      <c r="EX161" s="98"/>
      <c r="EY161" s="98"/>
      <c r="EZ161" s="98"/>
      <c r="FA161" s="98"/>
      <c r="FB161" s="98"/>
      <c r="FC161" s="98"/>
      <c r="FD161" s="98"/>
      <c r="FE161" s="98"/>
      <c r="FF161" s="98"/>
      <c r="FG161" s="98"/>
      <c r="FH161" s="98"/>
      <c r="FI161" s="98"/>
      <c r="FJ161" s="98"/>
      <c r="FK161" s="98"/>
      <c r="FL161" s="98"/>
      <c r="FM161" s="98"/>
      <c r="FN161" s="98"/>
      <c r="FO161" s="98"/>
      <c r="FP161" s="98"/>
      <c r="FQ161" s="98"/>
      <c r="FR161" s="98"/>
      <c r="FS161" s="98"/>
      <c r="FT161" s="98"/>
      <c r="FU161" s="98"/>
      <c r="FV161" s="98"/>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row>
    <row r="162" spans="3:201" s="49" customFormat="1" ht="30" customHeight="1">
      <c r="C162" s="100" t="s">
        <v>615</v>
      </c>
      <c r="D162" s="76"/>
      <c r="E162" s="76"/>
      <c r="F162" s="76"/>
      <c r="G162" s="76"/>
      <c r="H162" s="76"/>
      <c r="I162" s="76"/>
      <c r="J162" s="76"/>
      <c r="K162" s="76"/>
      <c r="L162" s="76"/>
      <c r="M162" s="94"/>
      <c r="N162" s="76"/>
      <c r="O162" s="76"/>
      <c r="P162" s="204"/>
      <c r="Q162" s="76"/>
      <c r="R162" s="95"/>
      <c r="S162" s="76"/>
      <c r="T162" s="76"/>
      <c r="U162" s="76"/>
      <c r="V162" s="76"/>
      <c r="W162" s="76"/>
      <c r="X162" s="76"/>
      <c r="Y162" s="76"/>
      <c r="Z162" s="76"/>
      <c r="AA162" s="76"/>
      <c r="AB162" s="76"/>
      <c r="AC162" s="76"/>
      <c r="AD162" s="76"/>
      <c r="AE162" s="76"/>
      <c r="AF162" s="76"/>
      <c r="AG162" s="95"/>
      <c r="AH162" s="95"/>
      <c r="AI162" s="95"/>
      <c r="AJ162" s="76"/>
      <c r="AK162" s="76"/>
      <c r="AL162" s="76"/>
      <c r="AM162" s="76"/>
      <c r="AN162" s="76"/>
      <c r="AO162" s="76"/>
      <c r="AP162" s="76"/>
      <c r="AQ162" s="76"/>
      <c r="AX162" s="97"/>
      <c r="AY162" s="97"/>
      <c r="AZ162" s="97"/>
      <c r="BA162" s="97"/>
      <c r="BB162" s="97"/>
      <c r="BE162" s="117"/>
      <c r="BF162" s="117"/>
      <c r="BG162" s="117"/>
      <c r="BH162" s="117"/>
      <c r="CL162" s="76"/>
      <c r="CM162" s="76"/>
      <c r="CN162" s="76"/>
      <c r="CO162" s="95"/>
      <c r="CP162" s="76"/>
      <c r="CQ162" s="96"/>
      <c r="CR162" s="96"/>
      <c r="CS162" s="96"/>
      <c r="CT162" s="96"/>
      <c r="CU162" s="96"/>
      <c r="CV162" s="96"/>
      <c r="CW162" s="96"/>
      <c r="CX162" s="96"/>
      <c r="CY162" s="96"/>
      <c r="CZ162" s="96"/>
      <c r="DA162" s="98"/>
      <c r="DB162" s="76"/>
      <c r="DC162" s="76"/>
      <c r="DD162" s="76"/>
      <c r="DE162" s="76"/>
      <c r="DF162" s="99"/>
      <c r="DG162" s="96"/>
      <c r="DH162" s="96"/>
      <c r="DI162" s="96"/>
      <c r="DJ162" s="96"/>
      <c r="DK162" s="96"/>
      <c r="DL162" s="96"/>
      <c r="DM162" s="96"/>
      <c r="DN162" s="96"/>
      <c r="DO162" s="95"/>
      <c r="DP162" s="95"/>
      <c r="DQ162" s="95"/>
      <c r="DR162" s="95"/>
      <c r="DS162" s="95"/>
      <c r="DT162" s="95"/>
      <c r="DU162" s="95"/>
      <c r="DV162" s="95"/>
      <c r="DW162" s="95"/>
      <c r="DX162" s="95"/>
      <c r="EC162" s="95"/>
      <c r="ED162" s="95"/>
      <c r="EE162" s="95"/>
      <c r="EF162" s="95"/>
      <c r="EG162" s="95"/>
      <c r="EH162" s="95"/>
      <c r="EI162" s="95"/>
      <c r="EJ162" s="95"/>
      <c r="EK162" s="95"/>
      <c r="EL162" s="95"/>
      <c r="EM162" s="95"/>
      <c r="EN162" s="95"/>
      <c r="EO162" s="95"/>
      <c r="EP162" s="95"/>
      <c r="EQ162" s="95"/>
      <c r="ER162" s="95"/>
      <c r="ES162" s="95"/>
      <c r="ET162" s="95"/>
      <c r="EX162" s="98"/>
      <c r="EY162" s="98"/>
      <c r="EZ162" s="98"/>
      <c r="FA162" s="98"/>
      <c r="FB162" s="98"/>
      <c r="FC162" s="98"/>
      <c r="FD162" s="98"/>
      <c r="FE162" s="98"/>
      <c r="FF162" s="98"/>
      <c r="FG162" s="98"/>
      <c r="FH162" s="98"/>
      <c r="FI162" s="98"/>
      <c r="FJ162" s="98"/>
      <c r="FK162" s="98"/>
      <c r="FL162" s="98"/>
      <c r="FM162" s="98"/>
      <c r="FN162" s="98"/>
      <c r="FO162" s="98"/>
      <c r="FP162" s="98"/>
      <c r="FQ162" s="98"/>
      <c r="FR162" s="98"/>
      <c r="FS162" s="98"/>
      <c r="FT162" s="98"/>
      <c r="FU162" s="98"/>
      <c r="FV162" s="98"/>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row>
    <row r="163" spans="3:201" s="49" customFormat="1" ht="30" customHeight="1">
      <c r="C163" s="100" t="s">
        <v>616</v>
      </c>
      <c r="D163" s="76"/>
      <c r="E163" s="76"/>
      <c r="F163" s="76"/>
      <c r="G163" s="76"/>
      <c r="H163" s="76"/>
      <c r="I163" s="76"/>
      <c r="J163" s="76"/>
      <c r="K163" s="76"/>
      <c r="L163" s="76"/>
      <c r="M163" s="94"/>
      <c r="N163" s="76"/>
      <c r="O163" s="76"/>
      <c r="P163" s="204"/>
      <c r="Q163" s="76"/>
      <c r="R163" s="95"/>
      <c r="S163" s="76"/>
      <c r="T163" s="76"/>
      <c r="U163" s="76"/>
      <c r="V163" s="76"/>
      <c r="W163" s="76"/>
      <c r="X163" s="76"/>
      <c r="Y163" s="76"/>
      <c r="Z163" s="76"/>
      <c r="AA163" s="76"/>
      <c r="AB163" s="76"/>
      <c r="AC163" s="76"/>
      <c r="AD163" s="76"/>
      <c r="AE163" s="76"/>
      <c r="AF163" s="76"/>
      <c r="AG163" s="95"/>
      <c r="AH163" s="95"/>
      <c r="AI163" s="95"/>
      <c r="AJ163" s="76"/>
      <c r="AK163" s="76"/>
      <c r="AL163" s="76"/>
      <c r="AM163" s="76"/>
      <c r="AN163" s="76"/>
      <c r="AO163" s="76"/>
      <c r="AP163" s="76"/>
      <c r="AQ163" s="76"/>
      <c r="AX163" s="97"/>
      <c r="AY163" s="97"/>
      <c r="AZ163" s="97"/>
      <c r="BA163" s="97"/>
      <c r="BB163" s="97"/>
      <c r="BE163" s="117"/>
      <c r="BF163" s="117"/>
      <c r="BG163" s="117"/>
      <c r="BH163" s="117"/>
      <c r="CL163" s="76"/>
      <c r="CM163" s="76"/>
      <c r="CN163" s="76"/>
      <c r="CO163" s="95"/>
      <c r="CP163" s="76"/>
      <c r="CQ163" s="96"/>
      <c r="CR163" s="96"/>
      <c r="CS163" s="96"/>
      <c r="CT163" s="96"/>
      <c r="CU163" s="96"/>
      <c r="CV163" s="96"/>
      <c r="CW163" s="96"/>
      <c r="CX163" s="96"/>
      <c r="CY163" s="96"/>
      <c r="CZ163" s="96"/>
      <c r="DA163" s="98"/>
      <c r="DB163" s="76"/>
      <c r="DC163" s="76"/>
      <c r="DD163" s="76"/>
      <c r="DE163" s="76"/>
      <c r="DF163" s="99"/>
      <c r="DG163" s="96"/>
      <c r="DH163" s="96"/>
      <c r="DI163" s="96"/>
      <c r="DJ163" s="96"/>
      <c r="DK163" s="96"/>
      <c r="DL163" s="96"/>
      <c r="DM163" s="96"/>
      <c r="DN163" s="96"/>
      <c r="DO163" s="95"/>
      <c r="DP163" s="95"/>
      <c r="DQ163" s="95"/>
      <c r="DR163" s="95"/>
      <c r="DS163" s="95"/>
      <c r="DT163" s="95"/>
      <c r="DU163" s="95"/>
      <c r="DV163" s="95"/>
      <c r="DW163" s="95"/>
      <c r="DX163" s="95"/>
      <c r="EC163" s="95"/>
      <c r="ED163" s="95"/>
      <c r="EE163" s="95"/>
      <c r="EF163" s="95"/>
      <c r="EG163" s="95"/>
      <c r="EH163" s="95"/>
      <c r="EI163" s="95"/>
      <c r="EJ163" s="95"/>
      <c r="EK163" s="95"/>
      <c r="EL163" s="95"/>
      <c r="EM163" s="95"/>
      <c r="EN163" s="95"/>
      <c r="EO163" s="95"/>
      <c r="EP163" s="95"/>
      <c r="EQ163" s="95"/>
      <c r="ER163" s="95"/>
      <c r="ES163" s="95"/>
      <c r="ET163" s="95"/>
      <c r="EX163" s="98"/>
      <c r="EY163" s="98"/>
      <c r="EZ163" s="98"/>
      <c r="FA163" s="98"/>
      <c r="FB163" s="98"/>
      <c r="FC163" s="98"/>
      <c r="FD163" s="98"/>
      <c r="FE163" s="98"/>
      <c r="FF163" s="98"/>
      <c r="FG163" s="98"/>
      <c r="FH163" s="98"/>
      <c r="FI163" s="98"/>
      <c r="FJ163" s="98"/>
      <c r="FK163" s="98"/>
      <c r="FL163" s="98"/>
      <c r="FM163" s="98"/>
      <c r="FN163" s="98"/>
      <c r="FO163" s="98"/>
      <c r="FP163" s="98"/>
      <c r="FQ163" s="98"/>
      <c r="FR163" s="98"/>
      <c r="FS163" s="98"/>
      <c r="FT163" s="98"/>
      <c r="FU163" s="98"/>
      <c r="FV163" s="98"/>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row>
    <row r="164" spans="3:201" s="49" customFormat="1" ht="30" customHeight="1">
      <c r="C164" s="100" t="s">
        <v>617</v>
      </c>
      <c r="D164" s="76"/>
      <c r="E164" s="76"/>
      <c r="F164" s="76"/>
      <c r="G164" s="76"/>
      <c r="H164" s="76"/>
      <c r="I164" s="76"/>
      <c r="J164" s="76"/>
      <c r="K164" s="76"/>
      <c r="L164" s="76"/>
      <c r="M164" s="94"/>
      <c r="N164" s="76"/>
      <c r="O164" s="76"/>
      <c r="P164" s="204"/>
      <c r="Q164" s="76"/>
      <c r="R164" s="95"/>
      <c r="S164" s="76"/>
      <c r="T164" s="76"/>
      <c r="U164" s="76"/>
      <c r="V164" s="76"/>
      <c r="W164" s="76"/>
      <c r="X164" s="76"/>
      <c r="Y164" s="76"/>
      <c r="Z164" s="76"/>
      <c r="AA164" s="76"/>
      <c r="AB164" s="76"/>
      <c r="AC164" s="76"/>
      <c r="AD164" s="76"/>
      <c r="AE164" s="76"/>
      <c r="AF164" s="76"/>
      <c r="AG164" s="95"/>
      <c r="AH164" s="95"/>
      <c r="AI164" s="95"/>
      <c r="AJ164" s="76"/>
      <c r="AK164" s="76"/>
      <c r="AL164" s="76"/>
      <c r="AM164" s="76"/>
      <c r="AN164" s="76"/>
      <c r="AO164" s="76"/>
      <c r="AP164" s="76"/>
      <c r="AQ164" s="76"/>
      <c r="AX164" s="97"/>
      <c r="AY164" s="97"/>
      <c r="AZ164" s="97"/>
      <c r="BA164" s="97"/>
      <c r="BB164" s="97"/>
      <c r="BE164" s="117"/>
      <c r="BF164" s="117"/>
      <c r="BG164" s="117"/>
      <c r="BH164" s="117"/>
      <c r="CL164" s="76"/>
      <c r="CM164" s="76"/>
      <c r="CN164" s="76"/>
      <c r="CO164" s="95"/>
      <c r="CP164" s="76"/>
      <c r="CQ164" s="96"/>
      <c r="CR164" s="96"/>
      <c r="CS164" s="96"/>
      <c r="CT164" s="96"/>
      <c r="CU164" s="96"/>
      <c r="CV164" s="96"/>
      <c r="CW164" s="96"/>
      <c r="CX164" s="96"/>
      <c r="CY164" s="96"/>
      <c r="CZ164" s="96"/>
      <c r="DA164" s="98"/>
      <c r="DB164" s="76"/>
      <c r="DC164" s="76"/>
      <c r="DD164" s="76"/>
      <c r="DE164" s="76"/>
      <c r="DF164" s="99"/>
      <c r="DG164" s="96"/>
      <c r="DH164" s="96"/>
      <c r="DI164" s="96"/>
      <c r="DJ164" s="96"/>
      <c r="DK164" s="96"/>
      <c r="DL164" s="96"/>
      <c r="DM164" s="96"/>
      <c r="DN164" s="96"/>
      <c r="DO164" s="95"/>
      <c r="DP164" s="95"/>
      <c r="DQ164" s="95"/>
      <c r="DR164" s="95"/>
      <c r="DS164" s="95"/>
      <c r="DT164" s="95"/>
      <c r="DU164" s="95"/>
      <c r="DV164" s="95"/>
      <c r="DW164" s="95"/>
      <c r="DX164" s="95"/>
      <c r="EC164" s="95"/>
      <c r="ED164" s="95"/>
      <c r="EE164" s="95"/>
      <c r="EF164" s="95"/>
      <c r="EG164" s="95"/>
      <c r="EH164" s="95"/>
      <c r="EI164" s="95"/>
      <c r="EJ164" s="95"/>
      <c r="EK164" s="95"/>
      <c r="EL164" s="95"/>
      <c r="EM164" s="95"/>
      <c r="EN164" s="95"/>
      <c r="EO164" s="95"/>
      <c r="EP164" s="95"/>
      <c r="EQ164" s="95"/>
      <c r="ER164" s="95"/>
      <c r="ES164" s="95"/>
      <c r="ET164" s="95"/>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row>
    <row r="165" spans="3:201" s="49" customFormat="1" ht="30" customHeight="1">
      <c r="C165" s="100" t="s">
        <v>618</v>
      </c>
      <c r="D165" s="76"/>
      <c r="E165" s="76"/>
      <c r="F165" s="76"/>
      <c r="G165" s="76"/>
      <c r="H165" s="76"/>
      <c r="I165" s="76"/>
      <c r="J165" s="76"/>
      <c r="K165" s="76"/>
      <c r="L165" s="76"/>
      <c r="M165" s="94"/>
      <c r="N165" s="76"/>
      <c r="O165" s="76"/>
      <c r="P165" s="204"/>
      <c r="Q165" s="76"/>
      <c r="R165" s="95"/>
      <c r="S165" s="76"/>
      <c r="T165" s="76"/>
      <c r="U165" s="76"/>
      <c r="V165" s="76"/>
      <c r="W165" s="76"/>
      <c r="X165" s="76"/>
      <c r="Y165" s="76"/>
      <c r="Z165" s="76"/>
      <c r="AA165" s="76"/>
      <c r="AB165" s="76"/>
      <c r="AC165" s="76"/>
      <c r="AD165" s="76"/>
      <c r="AE165" s="76"/>
      <c r="AF165" s="76"/>
      <c r="AG165" s="95"/>
      <c r="AH165" s="95"/>
      <c r="AI165" s="95"/>
      <c r="AJ165" s="76"/>
      <c r="AK165" s="76"/>
      <c r="AL165" s="76"/>
      <c r="AM165" s="76"/>
      <c r="AN165" s="76"/>
      <c r="AO165" s="76"/>
      <c r="AP165" s="76"/>
      <c r="AQ165" s="76"/>
      <c r="AX165" s="97"/>
      <c r="AY165" s="97"/>
      <c r="AZ165" s="97"/>
      <c r="BA165" s="97"/>
      <c r="BB165" s="97"/>
      <c r="BE165" s="117"/>
      <c r="BF165" s="117"/>
      <c r="BG165" s="117"/>
      <c r="BH165" s="117"/>
      <c r="CL165" s="76"/>
      <c r="CM165" s="76"/>
      <c r="CN165" s="76"/>
      <c r="CO165" s="95"/>
      <c r="CP165" s="76"/>
      <c r="CQ165" s="96"/>
      <c r="CR165" s="96"/>
      <c r="CS165" s="96"/>
      <c r="CT165" s="96"/>
      <c r="CU165" s="96"/>
      <c r="CV165" s="96"/>
      <c r="CW165" s="96"/>
      <c r="CX165" s="96"/>
      <c r="CY165" s="96"/>
      <c r="CZ165" s="96"/>
      <c r="DA165" s="98"/>
      <c r="DB165" s="76"/>
      <c r="DC165" s="76"/>
      <c r="DD165" s="76"/>
      <c r="DE165" s="76"/>
      <c r="DF165" s="99"/>
      <c r="DG165" s="96"/>
      <c r="DH165" s="96"/>
      <c r="DI165" s="96"/>
      <c r="DJ165" s="96"/>
      <c r="DK165" s="96"/>
      <c r="DL165" s="96"/>
      <c r="DM165" s="96"/>
      <c r="DN165" s="96"/>
      <c r="DO165" s="95"/>
      <c r="DP165" s="95"/>
      <c r="DQ165" s="95"/>
      <c r="DR165" s="95"/>
      <c r="DS165" s="95"/>
      <c r="DT165" s="95"/>
      <c r="DU165" s="95"/>
      <c r="DV165" s="95"/>
      <c r="DW165" s="95"/>
      <c r="DX165" s="95"/>
      <c r="EC165" s="95"/>
      <c r="ED165" s="95"/>
      <c r="EE165" s="95"/>
      <c r="EF165" s="95"/>
      <c r="EG165" s="95"/>
      <c r="EH165" s="95"/>
      <c r="EI165" s="95"/>
      <c r="EJ165" s="95"/>
      <c r="EK165" s="95"/>
      <c r="EL165" s="95"/>
      <c r="EM165" s="95"/>
      <c r="EN165" s="95"/>
      <c r="EO165" s="95"/>
      <c r="EP165" s="95"/>
      <c r="EQ165" s="95"/>
      <c r="ER165" s="95"/>
      <c r="ES165" s="95"/>
      <c r="ET165" s="95"/>
      <c r="EX165" s="98"/>
      <c r="EY165" s="98"/>
      <c r="EZ165" s="98"/>
      <c r="FA165" s="98"/>
      <c r="FB165" s="98"/>
      <c r="FC165" s="98"/>
      <c r="FD165" s="98"/>
      <c r="FE165" s="98"/>
      <c r="FF165" s="98"/>
      <c r="FG165" s="98"/>
      <c r="FH165" s="98"/>
      <c r="FI165" s="98"/>
      <c r="FJ165" s="98"/>
      <c r="FK165" s="98"/>
      <c r="FL165" s="98"/>
      <c r="FM165" s="98"/>
      <c r="FN165" s="98"/>
      <c r="FO165" s="98"/>
      <c r="FP165" s="98"/>
      <c r="FQ165" s="98"/>
      <c r="FR165" s="98"/>
      <c r="FS165" s="98"/>
      <c r="FT165" s="98"/>
      <c r="FU165" s="98"/>
      <c r="FV165" s="98"/>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row>
    <row r="166" spans="3:201" s="49" customFormat="1" ht="30" customHeight="1">
      <c r="C166" s="100" t="s">
        <v>619</v>
      </c>
      <c r="D166" s="76"/>
      <c r="E166" s="76"/>
      <c r="F166" s="76"/>
      <c r="G166" s="76"/>
      <c r="H166" s="76"/>
      <c r="I166" s="76"/>
      <c r="J166" s="76"/>
      <c r="K166" s="76"/>
      <c r="L166" s="76"/>
      <c r="M166" s="94"/>
      <c r="N166" s="76"/>
      <c r="O166" s="76"/>
      <c r="P166" s="204"/>
      <c r="Q166" s="76"/>
      <c r="R166" s="95"/>
      <c r="S166" s="76"/>
      <c r="T166" s="76"/>
      <c r="U166" s="76"/>
      <c r="V166" s="76"/>
      <c r="W166" s="76"/>
      <c r="X166" s="76"/>
      <c r="Y166" s="76"/>
      <c r="Z166" s="76"/>
      <c r="AA166" s="76"/>
      <c r="AB166" s="76"/>
      <c r="AC166" s="76"/>
      <c r="AD166" s="76"/>
      <c r="AE166" s="76"/>
      <c r="AF166" s="76"/>
      <c r="AG166" s="95"/>
      <c r="AH166" s="95"/>
      <c r="AI166" s="95"/>
      <c r="AJ166" s="76"/>
      <c r="AK166" s="76"/>
      <c r="AL166" s="76"/>
      <c r="AM166" s="76"/>
      <c r="AN166" s="76"/>
      <c r="AO166" s="76"/>
      <c r="AP166" s="76"/>
      <c r="AQ166" s="76"/>
      <c r="AX166" s="97"/>
      <c r="AY166" s="97"/>
      <c r="AZ166" s="97"/>
      <c r="BA166" s="97"/>
      <c r="BB166" s="97"/>
      <c r="BE166" s="117"/>
      <c r="BF166" s="117"/>
      <c r="BG166" s="117"/>
      <c r="BH166" s="117"/>
      <c r="CL166" s="76"/>
      <c r="CM166" s="76"/>
      <c r="CN166" s="76"/>
      <c r="CO166" s="95"/>
      <c r="CP166" s="76"/>
      <c r="CQ166" s="96"/>
      <c r="CR166" s="96"/>
      <c r="CS166" s="96"/>
      <c r="CT166" s="96"/>
      <c r="CU166" s="96"/>
      <c r="CV166" s="96"/>
      <c r="CW166" s="96"/>
      <c r="CX166" s="96"/>
      <c r="CY166" s="96"/>
      <c r="CZ166" s="96"/>
      <c r="DA166" s="98"/>
      <c r="DB166" s="76"/>
      <c r="DC166" s="76"/>
      <c r="DD166" s="76"/>
      <c r="DE166" s="76"/>
      <c r="DF166" s="99"/>
      <c r="DG166" s="96"/>
      <c r="DH166" s="96"/>
      <c r="DI166" s="96"/>
      <c r="DJ166" s="96"/>
      <c r="DK166" s="96"/>
      <c r="DL166" s="96"/>
      <c r="DM166" s="96"/>
      <c r="DN166" s="96"/>
      <c r="DO166" s="95"/>
      <c r="DP166" s="95"/>
      <c r="DQ166" s="95"/>
      <c r="DR166" s="95"/>
      <c r="DS166" s="95"/>
      <c r="DT166" s="95"/>
      <c r="DU166" s="95"/>
      <c r="DV166" s="95"/>
      <c r="DW166" s="95"/>
      <c r="DX166" s="95"/>
      <c r="EC166" s="95"/>
      <c r="ED166" s="95"/>
      <c r="EE166" s="95"/>
      <c r="EF166" s="95"/>
      <c r="EG166" s="95"/>
      <c r="EH166" s="95"/>
      <c r="EI166" s="95"/>
      <c r="EJ166" s="95"/>
      <c r="EK166" s="95"/>
      <c r="EL166" s="95"/>
      <c r="EM166" s="95"/>
      <c r="EN166" s="95"/>
      <c r="EO166" s="95"/>
      <c r="EP166" s="95"/>
      <c r="EQ166" s="95"/>
      <c r="ER166" s="95"/>
      <c r="ES166" s="95"/>
      <c r="ET166" s="95"/>
      <c r="EX166" s="98"/>
      <c r="EY166" s="98"/>
      <c r="EZ166" s="98"/>
      <c r="FA166" s="98"/>
      <c r="FB166" s="98"/>
      <c r="FC166" s="98"/>
      <c r="FD166" s="98"/>
      <c r="FE166" s="98"/>
      <c r="FF166" s="98"/>
      <c r="FG166" s="98"/>
      <c r="FH166" s="98"/>
      <c r="FI166" s="98"/>
      <c r="FJ166" s="98"/>
      <c r="FK166" s="98"/>
      <c r="FL166" s="98"/>
      <c r="FM166" s="98"/>
      <c r="FN166" s="98"/>
      <c r="FO166" s="98"/>
      <c r="FP166" s="98"/>
      <c r="FQ166" s="98"/>
      <c r="FR166" s="98"/>
      <c r="FS166" s="98"/>
      <c r="FT166" s="98"/>
      <c r="FU166" s="98"/>
      <c r="FV166" s="98"/>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row>
    <row r="167" spans="3:201" s="49" customFormat="1" ht="30" customHeight="1">
      <c r="C167" s="100" t="s">
        <v>620</v>
      </c>
      <c r="D167" s="76"/>
      <c r="E167" s="76"/>
      <c r="F167" s="76"/>
      <c r="G167" s="76"/>
      <c r="H167" s="76"/>
      <c r="I167" s="76"/>
      <c r="J167" s="76"/>
      <c r="K167" s="76"/>
      <c r="L167" s="76"/>
      <c r="M167" s="94"/>
      <c r="N167" s="76"/>
      <c r="O167" s="76"/>
      <c r="P167" s="204"/>
      <c r="Q167" s="76"/>
      <c r="R167" s="95"/>
      <c r="S167" s="76"/>
      <c r="T167" s="76"/>
      <c r="U167" s="76"/>
      <c r="V167" s="76"/>
      <c r="W167" s="76"/>
      <c r="X167" s="76"/>
      <c r="Y167" s="76"/>
      <c r="Z167" s="76"/>
      <c r="AA167" s="76"/>
      <c r="AB167" s="76"/>
      <c r="AC167" s="76"/>
      <c r="AD167" s="76"/>
      <c r="AE167" s="76"/>
      <c r="AF167" s="76"/>
      <c r="AG167" s="95"/>
      <c r="AH167" s="95"/>
      <c r="AI167" s="95"/>
      <c r="AJ167" s="76"/>
      <c r="AK167" s="76"/>
      <c r="AL167" s="76"/>
      <c r="AM167" s="76"/>
      <c r="AN167" s="76"/>
      <c r="AO167" s="76"/>
      <c r="AP167" s="76"/>
      <c r="AQ167" s="76"/>
      <c r="AX167" s="97"/>
      <c r="AY167" s="97"/>
      <c r="AZ167" s="97"/>
      <c r="BA167" s="97"/>
      <c r="BB167" s="97"/>
      <c r="BE167" s="117"/>
      <c r="BF167" s="117"/>
      <c r="BG167" s="117"/>
      <c r="BH167" s="117"/>
      <c r="CL167" s="76"/>
      <c r="CM167" s="76"/>
      <c r="CN167" s="76"/>
      <c r="CO167" s="95"/>
      <c r="CP167" s="76"/>
      <c r="CQ167" s="96"/>
      <c r="CR167" s="96"/>
      <c r="CS167" s="96"/>
      <c r="CT167" s="96"/>
      <c r="CU167" s="96"/>
      <c r="CV167" s="96"/>
      <c r="CW167" s="96"/>
      <c r="CX167" s="96"/>
      <c r="CY167" s="96"/>
      <c r="CZ167" s="96"/>
      <c r="DA167" s="98"/>
      <c r="DB167" s="76"/>
      <c r="DC167" s="76"/>
      <c r="DD167" s="76"/>
      <c r="DE167" s="76"/>
      <c r="DF167" s="99"/>
      <c r="DG167" s="96"/>
      <c r="DH167" s="96"/>
      <c r="DI167" s="96"/>
      <c r="DJ167" s="96"/>
      <c r="DK167" s="96"/>
      <c r="DL167" s="96"/>
      <c r="DM167" s="96"/>
      <c r="DN167" s="96"/>
      <c r="DO167" s="95"/>
      <c r="DP167" s="95"/>
      <c r="DQ167" s="95"/>
      <c r="DR167" s="95"/>
      <c r="DS167" s="95"/>
      <c r="DT167" s="95"/>
      <c r="DU167" s="95"/>
      <c r="DV167" s="95"/>
      <c r="DW167" s="95"/>
      <c r="DX167" s="95"/>
      <c r="EC167" s="95"/>
      <c r="ED167" s="95"/>
      <c r="EE167" s="95"/>
      <c r="EF167" s="95"/>
      <c r="EG167" s="95"/>
      <c r="EH167" s="95"/>
      <c r="EI167" s="95"/>
      <c r="EJ167" s="95"/>
      <c r="EK167" s="95"/>
      <c r="EL167" s="95"/>
      <c r="EM167" s="95"/>
      <c r="EN167" s="95"/>
      <c r="EO167" s="95"/>
      <c r="EP167" s="95"/>
      <c r="EQ167" s="95"/>
      <c r="ER167" s="95"/>
      <c r="ES167" s="95"/>
      <c r="ET167" s="95"/>
      <c r="EX167" s="98"/>
      <c r="EY167" s="98"/>
      <c r="EZ167" s="98"/>
      <c r="FA167" s="98"/>
      <c r="FB167" s="98"/>
      <c r="FC167" s="98"/>
      <c r="FD167" s="98"/>
      <c r="FE167" s="98"/>
      <c r="FF167" s="98"/>
      <c r="FG167" s="98"/>
      <c r="FH167" s="98"/>
      <c r="FI167" s="98"/>
      <c r="FJ167" s="98"/>
      <c r="FK167" s="98"/>
      <c r="FL167" s="98"/>
      <c r="FM167" s="98"/>
      <c r="FN167" s="98"/>
      <c r="FO167" s="98"/>
      <c r="FP167" s="98"/>
      <c r="FQ167" s="98"/>
      <c r="FR167" s="98"/>
      <c r="FS167" s="98"/>
      <c r="FT167" s="98"/>
      <c r="FU167" s="98"/>
      <c r="FV167" s="98"/>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row>
    <row r="168" spans="3:201" s="49" customFormat="1" ht="30" customHeight="1">
      <c r="C168" s="100" t="s">
        <v>621</v>
      </c>
      <c r="D168" s="76"/>
      <c r="E168" s="76"/>
      <c r="F168" s="76"/>
      <c r="G168" s="76"/>
      <c r="H168" s="76"/>
      <c r="I168" s="76"/>
      <c r="J168" s="76"/>
      <c r="K168" s="76"/>
      <c r="L168" s="76"/>
      <c r="M168" s="94"/>
      <c r="N168" s="76"/>
      <c r="O168" s="76"/>
      <c r="P168" s="204"/>
      <c r="Q168" s="76"/>
      <c r="R168" s="95"/>
      <c r="S168" s="76"/>
      <c r="T168" s="76"/>
      <c r="U168" s="76"/>
      <c r="V168" s="76"/>
      <c r="W168" s="76"/>
      <c r="X168" s="76"/>
      <c r="Y168" s="76"/>
      <c r="Z168" s="76"/>
      <c r="AA168" s="76"/>
      <c r="AB168" s="76"/>
      <c r="AC168" s="76"/>
      <c r="AD168" s="76"/>
      <c r="AE168" s="76"/>
      <c r="AF168" s="76"/>
      <c r="AG168" s="95"/>
      <c r="AH168" s="95"/>
      <c r="AI168" s="95"/>
      <c r="AJ168" s="76"/>
      <c r="AK168" s="76"/>
      <c r="AL168" s="76"/>
      <c r="AM168" s="76"/>
      <c r="AN168" s="76"/>
      <c r="AO168" s="76"/>
      <c r="AP168" s="76"/>
      <c r="AQ168" s="76"/>
      <c r="AX168" s="97"/>
      <c r="AY168" s="97"/>
      <c r="AZ168" s="97"/>
      <c r="BA168" s="97"/>
      <c r="BB168" s="97"/>
      <c r="BE168" s="117"/>
      <c r="BF168" s="117"/>
      <c r="BG168" s="117"/>
      <c r="BH168" s="117"/>
      <c r="CL168" s="76"/>
      <c r="CM168" s="76"/>
      <c r="CN168" s="76"/>
      <c r="CO168" s="95"/>
      <c r="CP168" s="76"/>
      <c r="CQ168" s="96"/>
      <c r="CR168" s="96"/>
      <c r="CS168" s="96"/>
      <c r="CT168" s="96"/>
      <c r="CU168" s="96"/>
      <c r="CV168" s="96"/>
      <c r="CW168" s="96"/>
      <c r="CX168" s="96"/>
      <c r="CY168" s="96"/>
      <c r="CZ168" s="96"/>
      <c r="DA168" s="98"/>
      <c r="DB168" s="76"/>
      <c r="DC168" s="76"/>
      <c r="DD168" s="76"/>
      <c r="DE168" s="76"/>
      <c r="DF168" s="99"/>
      <c r="DG168" s="96"/>
      <c r="DH168" s="96"/>
      <c r="DI168" s="96"/>
      <c r="DJ168" s="96"/>
      <c r="DK168" s="96"/>
      <c r="DL168" s="96"/>
      <c r="DM168" s="96"/>
      <c r="DN168" s="96"/>
      <c r="DO168" s="95"/>
      <c r="DP168" s="95"/>
      <c r="DQ168" s="95"/>
      <c r="DR168" s="95"/>
      <c r="DS168" s="95"/>
      <c r="DT168" s="95"/>
      <c r="DU168" s="95"/>
      <c r="DV168" s="95"/>
      <c r="DW168" s="95"/>
      <c r="DX168" s="95"/>
      <c r="EC168" s="95"/>
      <c r="ED168" s="95"/>
      <c r="EE168" s="95"/>
      <c r="EF168" s="95"/>
      <c r="EG168" s="95"/>
      <c r="EH168" s="95"/>
      <c r="EI168" s="95"/>
      <c r="EJ168" s="95"/>
      <c r="EK168" s="95"/>
      <c r="EL168" s="95"/>
      <c r="EM168" s="95"/>
      <c r="EN168" s="95"/>
      <c r="EO168" s="95"/>
      <c r="EP168" s="95"/>
      <c r="EQ168" s="95"/>
      <c r="ER168" s="95"/>
      <c r="ES168" s="95"/>
      <c r="ET168" s="95"/>
      <c r="EX168" s="98"/>
      <c r="EY168" s="98"/>
      <c r="EZ168" s="98"/>
      <c r="FA168" s="98"/>
      <c r="FB168" s="98"/>
      <c r="FC168" s="98"/>
      <c r="FD168" s="98"/>
      <c r="FE168" s="98"/>
      <c r="FF168" s="98"/>
      <c r="FG168" s="98"/>
      <c r="FH168" s="98"/>
      <c r="FI168" s="98"/>
      <c r="FJ168" s="98"/>
      <c r="FK168" s="98"/>
      <c r="FL168" s="98"/>
      <c r="FM168" s="98"/>
      <c r="FN168" s="98"/>
      <c r="FO168" s="98"/>
      <c r="FP168" s="98"/>
      <c r="FQ168" s="98"/>
      <c r="FR168" s="98"/>
      <c r="FS168" s="98"/>
      <c r="FT168" s="98"/>
      <c r="FU168" s="98"/>
      <c r="FV168" s="98"/>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row>
    <row r="169" spans="3:201" s="49" customFormat="1" ht="30" customHeight="1">
      <c r="C169" s="100" t="s">
        <v>622</v>
      </c>
      <c r="D169" s="76"/>
      <c r="E169" s="76"/>
      <c r="F169" s="76"/>
      <c r="G169" s="76"/>
      <c r="H169" s="76"/>
      <c r="I169" s="76"/>
      <c r="J169" s="76"/>
      <c r="K169" s="76"/>
      <c r="L169" s="76"/>
      <c r="M169" s="94"/>
      <c r="N169" s="76"/>
      <c r="O169" s="76"/>
      <c r="P169" s="204"/>
      <c r="Q169" s="76"/>
      <c r="R169" s="95"/>
      <c r="S169" s="76"/>
      <c r="T169" s="76"/>
      <c r="U169" s="76"/>
      <c r="V169" s="76"/>
      <c r="W169" s="76"/>
      <c r="X169" s="76"/>
      <c r="Y169" s="76"/>
      <c r="Z169" s="76"/>
      <c r="AA169" s="76"/>
      <c r="AB169" s="76"/>
      <c r="AC169" s="76"/>
      <c r="AD169" s="76"/>
      <c r="AE169" s="76"/>
      <c r="AF169" s="76"/>
      <c r="AG169" s="95"/>
      <c r="AH169" s="95"/>
      <c r="AI169" s="95"/>
      <c r="AJ169" s="76"/>
      <c r="AK169" s="76"/>
      <c r="AL169" s="76"/>
      <c r="AM169" s="76"/>
      <c r="AN169" s="76"/>
      <c r="AO169" s="76"/>
      <c r="AP169" s="76"/>
      <c r="AQ169" s="76"/>
      <c r="AX169" s="97"/>
      <c r="AY169" s="97"/>
      <c r="AZ169" s="97"/>
      <c r="BA169" s="97"/>
      <c r="BB169" s="97"/>
      <c r="BE169" s="117"/>
      <c r="BF169" s="117"/>
      <c r="BG169" s="117"/>
      <c r="BH169" s="117"/>
      <c r="CL169" s="76"/>
      <c r="CM169" s="76"/>
      <c r="CN169" s="76"/>
      <c r="CO169" s="95"/>
      <c r="CP169" s="76"/>
      <c r="CQ169" s="96"/>
      <c r="CR169" s="96"/>
      <c r="CS169" s="96"/>
      <c r="CT169" s="96"/>
      <c r="CU169" s="96"/>
      <c r="CV169" s="96"/>
      <c r="CW169" s="96"/>
      <c r="CX169" s="96"/>
      <c r="CY169" s="96"/>
      <c r="CZ169" s="96"/>
      <c r="DA169" s="98"/>
      <c r="DB169" s="76"/>
      <c r="DC169" s="76"/>
      <c r="DD169" s="76"/>
      <c r="DE169" s="76"/>
      <c r="DF169" s="99"/>
      <c r="DG169" s="96"/>
      <c r="DH169" s="96"/>
      <c r="DI169" s="96"/>
      <c r="DJ169" s="96"/>
      <c r="DK169" s="96"/>
      <c r="DL169" s="96"/>
      <c r="DM169" s="96"/>
      <c r="DN169" s="96"/>
      <c r="DO169" s="95"/>
      <c r="DP169" s="95"/>
      <c r="DQ169" s="95"/>
      <c r="DR169" s="95"/>
      <c r="DS169" s="95"/>
      <c r="DT169" s="95"/>
      <c r="DU169" s="95"/>
      <c r="DV169" s="95"/>
      <c r="DW169" s="95"/>
      <c r="DX169" s="95"/>
      <c r="EC169" s="95"/>
      <c r="ED169" s="95"/>
      <c r="EE169" s="95"/>
      <c r="EF169" s="95"/>
      <c r="EG169" s="95"/>
      <c r="EH169" s="95"/>
      <c r="EI169" s="95"/>
      <c r="EJ169" s="95"/>
      <c r="EK169" s="95"/>
      <c r="EL169" s="95"/>
      <c r="EM169" s="95"/>
      <c r="EN169" s="95"/>
      <c r="EO169" s="95"/>
      <c r="EP169" s="95"/>
      <c r="EQ169" s="95"/>
      <c r="ER169" s="95"/>
      <c r="ES169" s="95"/>
      <c r="ET169" s="95"/>
      <c r="EX169" s="98"/>
      <c r="EY169" s="98"/>
      <c r="EZ169" s="98"/>
      <c r="FA169" s="98"/>
      <c r="FB169" s="98"/>
      <c r="FC169" s="98"/>
      <c r="FD169" s="98"/>
      <c r="FE169" s="98"/>
      <c r="FF169" s="98"/>
      <c r="FG169" s="98"/>
      <c r="FH169" s="98"/>
      <c r="FI169" s="98"/>
      <c r="FJ169" s="98"/>
      <c r="FK169" s="98"/>
      <c r="FL169" s="98"/>
      <c r="FM169" s="98"/>
      <c r="FN169" s="98"/>
      <c r="FO169" s="98"/>
      <c r="FP169" s="98"/>
      <c r="FQ169" s="98"/>
      <c r="FR169" s="98"/>
      <c r="FS169" s="98"/>
      <c r="FT169" s="98"/>
      <c r="FU169" s="98"/>
      <c r="FV169" s="98"/>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row>
    <row r="170" spans="3:201" s="49" customFormat="1" ht="30" customHeight="1">
      <c r="C170" s="100" t="s">
        <v>623</v>
      </c>
      <c r="D170" s="76"/>
      <c r="E170" s="76"/>
      <c r="F170" s="76"/>
      <c r="G170" s="76"/>
      <c r="H170" s="76"/>
      <c r="I170" s="76"/>
      <c r="J170" s="76"/>
      <c r="K170" s="76"/>
      <c r="L170" s="76"/>
      <c r="M170" s="94"/>
      <c r="N170" s="76"/>
      <c r="O170" s="76"/>
      <c r="P170" s="204"/>
      <c r="Q170" s="76"/>
      <c r="R170" s="95"/>
      <c r="S170" s="76"/>
      <c r="T170" s="76"/>
      <c r="U170" s="76"/>
      <c r="V170" s="76"/>
      <c r="W170" s="76"/>
      <c r="X170" s="76"/>
      <c r="Y170" s="76"/>
      <c r="Z170" s="76"/>
      <c r="AA170" s="76"/>
      <c r="AB170" s="76"/>
      <c r="AC170" s="76"/>
      <c r="AD170" s="76"/>
      <c r="AE170" s="76"/>
      <c r="AF170" s="76"/>
      <c r="AG170" s="95"/>
      <c r="AH170" s="95"/>
      <c r="AI170" s="95"/>
      <c r="AJ170" s="76"/>
      <c r="AK170" s="76"/>
      <c r="AL170" s="76"/>
      <c r="AM170" s="76"/>
      <c r="AN170" s="76"/>
      <c r="AO170" s="76"/>
      <c r="AP170" s="76"/>
      <c r="AQ170" s="76"/>
      <c r="AX170" s="97"/>
      <c r="AY170" s="97"/>
      <c r="AZ170" s="97"/>
      <c r="BA170" s="97"/>
      <c r="BB170" s="97"/>
      <c r="BE170" s="117"/>
      <c r="BF170" s="117"/>
      <c r="BG170" s="117"/>
      <c r="BH170" s="117"/>
      <c r="CL170" s="76"/>
      <c r="CM170" s="76"/>
      <c r="CN170" s="76"/>
      <c r="CO170" s="95"/>
      <c r="CP170" s="76"/>
      <c r="CQ170" s="96"/>
      <c r="CR170" s="96"/>
      <c r="CS170" s="96"/>
      <c r="CT170" s="96"/>
      <c r="CU170" s="96"/>
      <c r="CV170" s="96"/>
      <c r="CW170" s="96"/>
      <c r="CX170" s="96"/>
      <c r="CY170" s="96"/>
      <c r="CZ170" s="96"/>
      <c r="DA170" s="98"/>
      <c r="DB170" s="76"/>
      <c r="DC170" s="76"/>
      <c r="DD170" s="76"/>
      <c r="DE170" s="76"/>
      <c r="DF170" s="99"/>
      <c r="DG170" s="96"/>
      <c r="DH170" s="96"/>
      <c r="DI170" s="96"/>
      <c r="DJ170" s="96"/>
      <c r="DK170" s="96"/>
      <c r="DL170" s="96"/>
      <c r="DM170" s="96"/>
      <c r="DN170" s="96"/>
      <c r="DO170" s="95"/>
      <c r="DP170" s="95"/>
      <c r="DQ170" s="95"/>
      <c r="DR170" s="95"/>
      <c r="DS170" s="95"/>
      <c r="DT170" s="95"/>
      <c r="DU170" s="95"/>
      <c r="DV170" s="95"/>
      <c r="DW170" s="95"/>
      <c r="DX170" s="95"/>
      <c r="EC170" s="95"/>
      <c r="ED170" s="95"/>
      <c r="EE170" s="95"/>
      <c r="EF170" s="95"/>
      <c r="EG170" s="95"/>
      <c r="EH170" s="95"/>
      <c r="EI170" s="95"/>
      <c r="EJ170" s="95"/>
      <c r="EK170" s="95"/>
      <c r="EL170" s="95"/>
      <c r="EM170" s="95"/>
      <c r="EN170" s="95"/>
      <c r="EO170" s="95"/>
      <c r="EP170" s="95"/>
      <c r="EQ170" s="95"/>
      <c r="ER170" s="95"/>
      <c r="ES170" s="95"/>
      <c r="ET170" s="95"/>
      <c r="EX170" s="98"/>
      <c r="EY170" s="98"/>
      <c r="EZ170" s="98"/>
      <c r="FA170" s="98"/>
      <c r="FB170" s="98"/>
      <c r="FC170" s="98"/>
      <c r="FD170" s="98"/>
      <c r="FE170" s="98"/>
      <c r="FF170" s="98"/>
      <c r="FG170" s="98"/>
      <c r="FH170" s="98"/>
      <c r="FI170" s="98"/>
      <c r="FJ170" s="98"/>
      <c r="FK170" s="98"/>
      <c r="FL170" s="98"/>
      <c r="FM170" s="98"/>
      <c r="FN170" s="98"/>
      <c r="FO170" s="98"/>
      <c r="FP170" s="98"/>
      <c r="FQ170" s="98"/>
      <c r="FR170" s="98"/>
      <c r="FS170" s="98"/>
      <c r="FT170" s="98"/>
      <c r="FU170" s="98"/>
      <c r="FV170" s="98"/>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row>
    <row r="171" spans="3:201" s="49" customFormat="1" ht="30" customHeight="1">
      <c r="C171" s="100" t="s">
        <v>624</v>
      </c>
      <c r="D171" s="76"/>
      <c r="E171" s="76"/>
      <c r="F171" s="76"/>
      <c r="G171" s="76"/>
      <c r="H171" s="76"/>
      <c r="I171" s="76"/>
      <c r="J171" s="76"/>
      <c r="K171" s="76"/>
      <c r="L171" s="76"/>
      <c r="M171" s="94"/>
      <c r="N171" s="76"/>
      <c r="O171" s="76"/>
      <c r="P171" s="204"/>
      <c r="Q171" s="76"/>
      <c r="R171" s="95"/>
      <c r="S171" s="76"/>
      <c r="T171" s="76"/>
      <c r="U171" s="76"/>
      <c r="V171" s="76"/>
      <c r="W171" s="76"/>
      <c r="X171" s="76"/>
      <c r="Y171" s="76"/>
      <c r="Z171" s="76"/>
      <c r="AA171" s="76"/>
      <c r="AB171" s="76"/>
      <c r="AC171" s="76"/>
      <c r="AD171" s="76"/>
      <c r="AE171" s="76"/>
      <c r="AF171" s="76"/>
      <c r="AG171" s="95"/>
      <c r="AH171" s="95"/>
      <c r="AI171" s="95"/>
      <c r="AJ171" s="76"/>
      <c r="AK171" s="76"/>
      <c r="AL171" s="76"/>
      <c r="AM171" s="76"/>
      <c r="AN171" s="76"/>
      <c r="AO171" s="76"/>
      <c r="AP171" s="76"/>
      <c r="AQ171" s="76"/>
      <c r="AX171" s="97"/>
      <c r="AY171" s="97"/>
      <c r="AZ171" s="97"/>
      <c r="BA171" s="97"/>
      <c r="BB171" s="97"/>
      <c r="BE171" s="117"/>
      <c r="BF171" s="117"/>
      <c r="BG171" s="117"/>
      <c r="BH171" s="117"/>
      <c r="CL171" s="76"/>
      <c r="CM171" s="76"/>
      <c r="CN171" s="76"/>
      <c r="CO171" s="95"/>
      <c r="CP171" s="76"/>
      <c r="CQ171" s="96"/>
      <c r="CR171" s="96"/>
      <c r="CS171" s="96"/>
      <c r="CT171" s="96"/>
      <c r="CU171" s="96"/>
      <c r="CV171" s="96"/>
      <c r="CW171" s="96"/>
      <c r="CX171" s="96"/>
      <c r="CY171" s="96"/>
      <c r="CZ171" s="96"/>
      <c r="DA171" s="98"/>
      <c r="DB171" s="76"/>
      <c r="DC171" s="76"/>
      <c r="DD171" s="76"/>
      <c r="DE171" s="76"/>
      <c r="DF171" s="99"/>
      <c r="DG171" s="96"/>
      <c r="DH171" s="96"/>
      <c r="DI171" s="96"/>
      <c r="DJ171" s="96"/>
      <c r="DK171" s="96"/>
      <c r="DL171" s="96"/>
      <c r="DM171" s="96"/>
      <c r="DN171" s="96"/>
      <c r="DO171" s="95"/>
      <c r="DP171" s="95"/>
      <c r="DQ171" s="95"/>
      <c r="DR171" s="95"/>
      <c r="DS171" s="95"/>
      <c r="DT171" s="95"/>
      <c r="DU171" s="95"/>
      <c r="DV171" s="95"/>
      <c r="DW171" s="95"/>
      <c r="DX171" s="95"/>
      <c r="EC171" s="95"/>
      <c r="ED171" s="95"/>
      <c r="EE171" s="95"/>
      <c r="EF171" s="95"/>
      <c r="EG171" s="95"/>
      <c r="EH171" s="95"/>
      <c r="EI171" s="95"/>
      <c r="EJ171" s="95"/>
      <c r="EK171" s="95"/>
      <c r="EL171" s="95"/>
      <c r="EM171" s="95"/>
      <c r="EN171" s="95"/>
      <c r="EO171" s="95"/>
      <c r="EP171" s="95"/>
      <c r="EQ171" s="95"/>
      <c r="ER171" s="95"/>
      <c r="ES171" s="95"/>
      <c r="ET171" s="95"/>
      <c r="EX171" s="98"/>
      <c r="EY171" s="98"/>
      <c r="EZ171" s="98"/>
      <c r="FA171" s="98"/>
      <c r="FB171" s="98"/>
      <c r="FC171" s="98"/>
      <c r="FD171" s="98"/>
      <c r="FE171" s="98"/>
      <c r="FF171" s="98"/>
      <c r="FG171" s="98"/>
      <c r="FH171" s="98"/>
      <c r="FI171" s="98"/>
      <c r="FJ171" s="98"/>
      <c r="FK171" s="98"/>
      <c r="FL171" s="98"/>
      <c r="FM171" s="98"/>
      <c r="FN171" s="98"/>
      <c r="FO171" s="98"/>
      <c r="FP171" s="98"/>
      <c r="FQ171" s="98"/>
      <c r="FR171" s="98"/>
      <c r="FS171" s="98"/>
      <c r="FT171" s="98"/>
      <c r="FU171" s="98"/>
      <c r="FV171" s="98"/>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row>
    <row r="172" spans="3:201" s="49" customFormat="1" ht="30" customHeight="1">
      <c r="C172" s="100" t="s">
        <v>625</v>
      </c>
      <c r="D172" s="76"/>
      <c r="E172" s="76"/>
      <c r="F172" s="76"/>
      <c r="G172" s="76"/>
      <c r="H172" s="76"/>
      <c r="I172" s="76"/>
      <c r="J172" s="76"/>
      <c r="K172" s="76"/>
      <c r="L172" s="76"/>
      <c r="M172" s="94"/>
      <c r="N172" s="76"/>
      <c r="O172" s="76"/>
      <c r="P172" s="204"/>
      <c r="Q172" s="76"/>
      <c r="R172" s="95"/>
      <c r="S172" s="76"/>
      <c r="T172" s="76"/>
      <c r="U172" s="76"/>
      <c r="V172" s="76"/>
      <c r="W172" s="76"/>
      <c r="X172" s="76"/>
      <c r="Y172" s="76"/>
      <c r="Z172" s="76"/>
      <c r="AA172" s="76"/>
      <c r="AB172" s="76"/>
      <c r="AC172" s="76"/>
      <c r="AD172" s="76"/>
      <c r="AE172" s="76"/>
      <c r="AF172" s="76"/>
      <c r="AG172" s="95"/>
      <c r="AH172" s="95"/>
      <c r="AI172" s="95"/>
      <c r="AJ172" s="76"/>
      <c r="AK172" s="76"/>
      <c r="AL172" s="76"/>
      <c r="AM172" s="76"/>
      <c r="AN172" s="76"/>
      <c r="AO172" s="76"/>
      <c r="AP172" s="76"/>
      <c r="AQ172" s="76"/>
      <c r="AX172" s="97"/>
      <c r="AY172" s="97"/>
      <c r="AZ172" s="97"/>
      <c r="BA172" s="97"/>
      <c r="BB172" s="97"/>
      <c r="BE172" s="117"/>
      <c r="BF172" s="117"/>
      <c r="BG172" s="117"/>
      <c r="BH172" s="117"/>
      <c r="CL172" s="76"/>
      <c r="CM172" s="76"/>
      <c r="CN172" s="76"/>
      <c r="CO172" s="95"/>
      <c r="CP172" s="76"/>
      <c r="CQ172" s="96"/>
      <c r="CR172" s="96"/>
      <c r="CS172" s="96"/>
      <c r="CT172" s="96"/>
      <c r="CU172" s="96"/>
      <c r="CV172" s="96"/>
      <c r="CW172" s="96"/>
      <c r="CX172" s="96"/>
      <c r="CY172" s="96"/>
      <c r="CZ172" s="96"/>
      <c r="DA172" s="98"/>
      <c r="DB172" s="76"/>
      <c r="DC172" s="76"/>
      <c r="DD172" s="76"/>
      <c r="DE172" s="76"/>
      <c r="DF172" s="99"/>
      <c r="DG172" s="96"/>
      <c r="DH172" s="96"/>
      <c r="DI172" s="96"/>
      <c r="DJ172" s="96"/>
      <c r="DK172" s="96"/>
      <c r="DL172" s="96"/>
      <c r="DM172" s="96"/>
      <c r="DN172" s="96"/>
      <c r="DO172" s="95"/>
      <c r="DP172" s="95"/>
      <c r="DQ172" s="95"/>
      <c r="DR172" s="95"/>
      <c r="DS172" s="95"/>
      <c r="DT172" s="95"/>
      <c r="DU172" s="95"/>
      <c r="DV172" s="95"/>
      <c r="DW172" s="95"/>
      <c r="DX172" s="95"/>
      <c r="EC172" s="95"/>
      <c r="ED172" s="95"/>
      <c r="EE172" s="95"/>
      <c r="EF172" s="95"/>
      <c r="EG172" s="95"/>
      <c r="EH172" s="95"/>
      <c r="EI172" s="95"/>
      <c r="EJ172" s="95"/>
      <c r="EK172" s="95"/>
      <c r="EL172" s="95"/>
      <c r="EM172" s="95"/>
      <c r="EN172" s="95"/>
      <c r="EO172" s="95"/>
      <c r="EP172" s="95"/>
      <c r="EQ172" s="95"/>
      <c r="ER172" s="95"/>
      <c r="ES172" s="95"/>
      <c r="ET172" s="95"/>
      <c r="EX172" s="98"/>
      <c r="EY172" s="98"/>
      <c r="EZ172" s="98"/>
      <c r="FA172" s="98"/>
      <c r="FB172" s="98"/>
      <c r="FC172" s="98"/>
      <c r="FD172" s="98"/>
      <c r="FE172" s="98"/>
      <c r="FF172" s="98"/>
      <c r="FG172" s="98"/>
      <c r="FH172" s="98"/>
      <c r="FI172" s="98"/>
      <c r="FJ172" s="98"/>
      <c r="FK172" s="98"/>
      <c r="FL172" s="98"/>
      <c r="FM172" s="98"/>
      <c r="FN172" s="98"/>
      <c r="FO172" s="98"/>
      <c r="FP172" s="98"/>
      <c r="FQ172" s="98"/>
      <c r="FR172" s="98"/>
      <c r="FS172" s="98"/>
      <c r="FT172" s="98"/>
      <c r="FU172" s="98"/>
      <c r="FV172" s="98"/>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row>
    <row r="173" spans="3:201" s="49" customFormat="1" ht="30" customHeight="1">
      <c r="C173" s="100" t="s">
        <v>626</v>
      </c>
      <c r="D173" s="76"/>
      <c r="E173" s="76"/>
      <c r="F173" s="76"/>
      <c r="G173" s="76"/>
      <c r="H173" s="76"/>
      <c r="I173" s="76"/>
      <c r="J173" s="76"/>
      <c r="K173" s="76"/>
      <c r="L173" s="76"/>
      <c r="M173" s="94"/>
      <c r="N173" s="76"/>
      <c r="O173" s="76"/>
      <c r="P173" s="204"/>
      <c r="Q173" s="76"/>
      <c r="R173" s="95"/>
      <c r="S173" s="76"/>
      <c r="T173" s="76"/>
      <c r="U173" s="76"/>
      <c r="V173" s="76"/>
      <c r="W173" s="76"/>
      <c r="X173" s="76"/>
      <c r="Y173" s="76"/>
      <c r="Z173" s="76"/>
      <c r="AA173" s="76"/>
      <c r="AB173" s="76"/>
      <c r="AC173" s="76"/>
      <c r="AD173" s="76"/>
      <c r="AE173" s="76"/>
      <c r="AF173" s="76"/>
      <c r="AG173" s="95"/>
      <c r="AH173" s="95"/>
      <c r="AI173" s="95"/>
      <c r="AJ173" s="76"/>
      <c r="AK173" s="76"/>
      <c r="AL173" s="76"/>
      <c r="AM173" s="76"/>
      <c r="AN173" s="76"/>
      <c r="AO173" s="76"/>
      <c r="AP173" s="76"/>
      <c r="AQ173" s="76"/>
      <c r="AX173" s="97"/>
      <c r="AY173" s="97"/>
      <c r="AZ173" s="97"/>
      <c r="BA173" s="97"/>
      <c r="BB173" s="97"/>
      <c r="BE173" s="117"/>
      <c r="BF173" s="117"/>
      <c r="BG173" s="117"/>
      <c r="BH173" s="117"/>
      <c r="CL173" s="76"/>
      <c r="CM173" s="76"/>
      <c r="CN173" s="76"/>
      <c r="CO173" s="95"/>
      <c r="CP173" s="76"/>
      <c r="CQ173" s="96"/>
      <c r="CR173" s="96"/>
      <c r="CS173" s="96"/>
      <c r="CT173" s="96"/>
      <c r="CU173" s="96"/>
      <c r="CV173" s="96"/>
      <c r="CW173" s="96"/>
      <c r="CX173" s="96"/>
      <c r="CY173" s="96"/>
      <c r="CZ173" s="96"/>
      <c r="DA173" s="98"/>
      <c r="DB173" s="76"/>
      <c r="DC173" s="76"/>
      <c r="DD173" s="76"/>
      <c r="DE173" s="76"/>
      <c r="DF173" s="99"/>
      <c r="DG173" s="96"/>
      <c r="DH173" s="96"/>
      <c r="DI173" s="96"/>
      <c r="DJ173" s="96"/>
      <c r="DK173" s="96"/>
      <c r="DL173" s="96"/>
      <c r="DM173" s="96"/>
      <c r="DN173" s="96"/>
      <c r="DO173" s="95"/>
      <c r="DP173" s="95"/>
      <c r="DQ173" s="95"/>
      <c r="DR173" s="95"/>
      <c r="DS173" s="95"/>
      <c r="DT173" s="95"/>
      <c r="DU173" s="95"/>
      <c r="DV173" s="95"/>
      <c r="DW173" s="95"/>
      <c r="DX173" s="95"/>
      <c r="EC173" s="95"/>
      <c r="ED173" s="95"/>
      <c r="EE173" s="95"/>
      <c r="EF173" s="95"/>
      <c r="EG173" s="95"/>
      <c r="EH173" s="95"/>
      <c r="EI173" s="95"/>
      <c r="EJ173" s="95"/>
      <c r="EK173" s="95"/>
      <c r="EL173" s="95"/>
      <c r="EM173" s="95"/>
      <c r="EN173" s="95"/>
      <c r="EO173" s="95"/>
      <c r="EP173" s="95"/>
      <c r="EQ173" s="95"/>
      <c r="ER173" s="95"/>
      <c r="ES173" s="95"/>
      <c r="ET173" s="95"/>
      <c r="EX173" s="98"/>
      <c r="EY173" s="98"/>
      <c r="EZ173" s="98"/>
      <c r="FA173" s="98"/>
      <c r="FB173" s="98"/>
      <c r="FC173" s="98"/>
      <c r="FD173" s="98"/>
      <c r="FE173" s="98"/>
      <c r="FF173" s="98"/>
      <c r="FG173" s="98"/>
      <c r="FH173" s="98"/>
      <c r="FI173" s="98"/>
      <c r="FJ173" s="98"/>
      <c r="FK173" s="98"/>
      <c r="FL173" s="98"/>
      <c r="FM173" s="98"/>
      <c r="FN173" s="98"/>
      <c r="FO173" s="98"/>
      <c r="FP173" s="98"/>
      <c r="FQ173" s="98"/>
      <c r="FR173" s="98"/>
      <c r="FS173" s="98"/>
      <c r="FT173" s="98"/>
      <c r="FU173" s="98"/>
      <c r="FV173" s="98"/>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row>
    <row r="174" spans="3:201" s="49" customFormat="1" ht="30" customHeight="1">
      <c r="C174" s="100" t="s">
        <v>627</v>
      </c>
      <c r="D174" s="76"/>
      <c r="E174" s="76"/>
      <c r="F174" s="76"/>
      <c r="G174" s="76"/>
      <c r="H174" s="76"/>
      <c r="I174" s="76"/>
      <c r="J174" s="76"/>
      <c r="K174" s="76"/>
      <c r="L174" s="76"/>
      <c r="M174" s="94"/>
      <c r="N174" s="76"/>
      <c r="O174" s="76"/>
      <c r="P174" s="204"/>
      <c r="Q174" s="76"/>
      <c r="R174" s="95"/>
      <c r="S174" s="76"/>
      <c r="T174" s="76"/>
      <c r="U174" s="76"/>
      <c r="V174" s="76"/>
      <c r="W174" s="76"/>
      <c r="X174" s="76"/>
      <c r="Y174" s="76"/>
      <c r="Z174" s="76"/>
      <c r="AA174" s="76"/>
      <c r="AB174" s="76"/>
      <c r="AC174" s="76"/>
      <c r="AD174" s="76"/>
      <c r="AE174" s="76"/>
      <c r="AF174" s="76"/>
      <c r="AG174" s="95"/>
      <c r="AH174" s="95"/>
      <c r="AI174" s="95"/>
      <c r="AJ174" s="76"/>
      <c r="AK174" s="76"/>
      <c r="AL174" s="76"/>
      <c r="AM174" s="76"/>
      <c r="AN174" s="76"/>
      <c r="AO174" s="76"/>
      <c r="AP174" s="76"/>
      <c r="AQ174" s="76"/>
      <c r="AX174" s="97"/>
      <c r="AY174" s="97"/>
      <c r="AZ174" s="97"/>
      <c r="BA174" s="97"/>
      <c r="BB174" s="97"/>
      <c r="BE174" s="117"/>
      <c r="BF174" s="117"/>
      <c r="BG174" s="117"/>
      <c r="BH174" s="117"/>
      <c r="CL174" s="76"/>
      <c r="CM174" s="76"/>
      <c r="CN174" s="76"/>
      <c r="CO174" s="95"/>
      <c r="CP174" s="76"/>
      <c r="CQ174" s="96"/>
      <c r="CR174" s="96"/>
      <c r="CS174" s="96"/>
      <c r="CT174" s="96"/>
      <c r="CU174" s="96"/>
      <c r="CV174" s="96"/>
      <c r="CW174" s="96"/>
      <c r="CX174" s="96"/>
      <c r="CY174" s="96"/>
      <c r="CZ174" s="96"/>
      <c r="DA174" s="98"/>
      <c r="DB174" s="76"/>
      <c r="DC174" s="76"/>
      <c r="DD174" s="76"/>
      <c r="DE174" s="76"/>
      <c r="DF174" s="99"/>
      <c r="DG174" s="96"/>
      <c r="DH174" s="96"/>
      <c r="DI174" s="96"/>
      <c r="DJ174" s="96"/>
      <c r="DK174" s="96"/>
      <c r="DL174" s="96"/>
      <c r="DM174" s="96"/>
      <c r="DN174" s="96"/>
      <c r="DO174" s="95"/>
      <c r="DP174" s="95"/>
      <c r="DQ174" s="95"/>
      <c r="DR174" s="95"/>
      <c r="DS174" s="95"/>
      <c r="DT174" s="95"/>
      <c r="DU174" s="95"/>
      <c r="DV174" s="95"/>
      <c r="DW174" s="95"/>
      <c r="DX174" s="95"/>
      <c r="EC174" s="95"/>
      <c r="ED174" s="95"/>
      <c r="EE174" s="95"/>
      <c r="EF174" s="95"/>
      <c r="EG174" s="95"/>
      <c r="EH174" s="95"/>
      <c r="EI174" s="95"/>
      <c r="EJ174" s="95"/>
      <c r="EK174" s="95"/>
      <c r="EL174" s="95"/>
      <c r="EM174" s="95"/>
      <c r="EN174" s="95"/>
      <c r="EO174" s="95"/>
      <c r="EP174" s="95"/>
      <c r="EQ174" s="95"/>
      <c r="ER174" s="95"/>
      <c r="ES174" s="95"/>
      <c r="ET174" s="95"/>
      <c r="EX174" s="98"/>
      <c r="EY174" s="98"/>
      <c r="EZ174" s="98"/>
      <c r="FA174" s="98"/>
      <c r="FB174" s="98"/>
      <c r="FC174" s="98"/>
      <c r="FD174" s="98"/>
      <c r="FE174" s="98"/>
      <c r="FF174" s="98"/>
      <c r="FG174" s="98"/>
      <c r="FH174" s="98"/>
      <c r="FI174" s="98"/>
      <c r="FJ174" s="98"/>
      <c r="FK174" s="98"/>
      <c r="FL174" s="98"/>
      <c r="FM174" s="98"/>
      <c r="FN174" s="98"/>
      <c r="FO174" s="98"/>
      <c r="FP174" s="98"/>
      <c r="FQ174" s="98"/>
      <c r="FR174" s="98"/>
      <c r="FS174" s="98"/>
      <c r="FT174" s="98"/>
      <c r="FU174" s="98"/>
      <c r="FV174" s="98"/>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row>
    <row r="175" spans="3:201" s="49" customFormat="1" ht="30" customHeight="1">
      <c r="C175" s="100" t="s">
        <v>628</v>
      </c>
      <c r="D175" s="76"/>
      <c r="E175" s="76"/>
      <c r="F175" s="76"/>
      <c r="G175" s="76"/>
      <c r="H175" s="76"/>
      <c r="I175" s="76"/>
      <c r="J175" s="76"/>
      <c r="K175" s="76"/>
      <c r="L175" s="76"/>
      <c r="M175" s="94"/>
      <c r="N175" s="76"/>
      <c r="O175" s="76"/>
      <c r="P175" s="204"/>
      <c r="Q175" s="76"/>
      <c r="R175" s="95"/>
      <c r="S175" s="76"/>
      <c r="T175" s="76"/>
      <c r="U175" s="76"/>
      <c r="V175" s="76"/>
      <c r="W175" s="76"/>
      <c r="X175" s="76"/>
      <c r="Y175" s="76"/>
      <c r="Z175" s="76"/>
      <c r="AA175" s="76"/>
      <c r="AB175" s="76"/>
      <c r="AC175" s="76"/>
      <c r="AD175" s="76"/>
      <c r="AE175" s="76"/>
      <c r="AF175" s="76"/>
      <c r="AG175" s="95"/>
      <c r="AH175" s="95"/>
      <c r="AI175" s="95"/>
      <c r="AJ175" s="76"/>
      <c r="AK175" s="76"/>
      <c r="AL175" s="76"/>
      <c r="AM175" s="76"/>
      <c r="AN175" s="76"/>
      <c r="AO175" s="76"/>
      <c r="AP175" s="76"/>
      <c r="AQ175" s="76"/>
      <c r="AX175" s="97"/>
      <c r="AY175" s="97"/>
      <c r="AZ175" s="97"/>
      <c r="BA175" s="97"/>
      <c r="BB175" s="97"/>
      <c r="BE175" s="117"/>
      <c r="BF175" s="117"/>
      <c r="BG175" s="117"/>
      <c r="BH175" s="117"/>
      <c r="CL175" s="76"/>
      <c r="CM175" s="76"/>
      <c r="CN175" s="76"/>
      <c r="CO175" s="95"/>
      <c r="CP175" s="76"/>
      <c r="CQ175" s="96"/>
      <c r="CR175" s="96"/>
      <c r="CS175" s="96"/>
      <c r="CT175" s="96"/>
      <c r="CU175" s="96"/>
      <c r="CV175" s="96"/>
      <c r="CW175" s="96"/>
      <c r="CX175" s="96"/>
      <c r="CY175" s="96"/>
      <c r="CZ175" s="96"/>
      <c r="DA175" s="98"/>
      <c r="DB175" s="76"/>
      <c r="DC175" s="76"/>
      <c r="DD175" s="76"/>
      <c r="DE175" s="76"/>
      <c r="DF175" s="99"/>
      <c r="DG175" s="96"/>
      <c r="DH175" s="96"/>
      <c r="DI175" s="96"/>
      <c r="DJ175" s="96"/>
      <c r="DK175" s="96"/>
      <c r="DL175" s="96"/>
      <c r="DM175" s="96"/>
      <c r="DN175" s="96"/>
      <c r="DO175" s="95"/>
      <c r="DP175" s="95"/>
      <c r="DQ175" s="95"/>
      <c r="DR175" s="95"/>
      <c r="DS175" s="95"/>
      <c r="DT175" s="95"/>
      <c r="DU175" s="95"/>
      <c r="DV175" s="95"/>
      <c r="DW175" s="95"/>
      <c r="DX175" s="95"/>
      <c r="EC175" s="95"/>
      <c r="ED175" s="95"/>
      <c r="EE175" s="95"/>
      <c r="EF175" s="95"/>
      <c r="EG175" s="95"/>
      <c r="EH175" s="95"/>
      <c r="EI175" s="95"/>
      <c r="EJ175" s="95"/>
      <c r="EK175" s="95"/>
      <c r="EL175" s="95"/>
      <c r="EM175" s="95"/>
      <c r="EN175" s="95"/>
      <c r="EO175" s="95"/>
      <c r="EP175" s="95"/>
      <c r="EQ175" s="95"/>
      <c r="ER175" s="95"/>
      <c r="ES175" s="95"/>
      <c r="ET175" s="95"/>
      <c r="EX175" s="98"/>
      <c r="EY175" s="98"/>
      <c r="EZ175" s="98"/>
      <c r="FA175" s="98"/>
      <c r="FB175" s="98"/>
      <c r="FC175" s="98"/>
      <c r="FD175" s="98"/>
      <c r="FE175" s="98"/>
      <c r="FF175" s="98"/>
      <c r="FG175" s="98"/>
      <c r="FH175" s="98"/>
      <c r="FI175" s="98"/>
      <c r="FJ175" s="98"/>
      <c r="FK175" s="98"/>
      <c r="FL175" s="98"/>
      <c r="FM175" s="98"/>
      <c r="FN175" s="98"/>
      <c r="FO175" s="98"/>
      <c r="FP175" s="98"/>
      <c r="FQ175" s="98"/>
      <c r="FR175" s="98"/>
      <c r="FS175" s="98"/>
      <c r="FT175" s="98"/>
      <c r="FU175" s="98"/>
      <c r="FV175" s="98"/>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row>
    <row r="176" spans="3:201" s="49" customFormat="1" ht="30" customHeight="1">
      <c r="C176" s="100" t="s">
        <v>629</v>
      </c>
      <c r="D176" s="76"/>
      <c r="E176" s="76"/>
      <c r="F176" s="76"/>
      <c r="G176" s="76"/>
      <c r="H176" s="76"/>
      <c r="I176" s="76"/>
      <c r="J176" s="76"/>
      <c r="K176" s="76"/>
      <c r="L176" s="76"/>
      <c r="M176" s="94"/>
      <c r="N176" s="76"/>
      <c r="O176" s="76"/>
      <c r="P176" s="204"/>
      <c r="Q176" s="76"/>
      <c r="R176" s="95"/>
      <c r="S176" s="76"/>
      <c r="T176" s="76"/>
      <c r="U176" s="76"/>
      <c r="V176" s="76"/>
      <c r="W176" s="76"/>
      <c r="X176" s="76"/>
      <c r="Y176" s="76"/>
      <c r="Z176" s="76"/>
      <c r="AA176" s="76"/>
      <c r="AB176" s="76"/>
      <c r="AC176" s="76"/>
      <c r="AD176" s="76"/>
      <c r="AE176" s="76"/>
      <c r="AF176" s="76"/>
      <c r="AG176" s="95"/>
      <c r="AH176" s="95"/>
      <c r="AI176" s="95"/>
      <c r="AJ176" s="76"/>
      <c r="AK176" s="76"/>
      <c r="AL176" s="76"/>
      <c r="AM176" s="76"/>
      <c r="AN176" s="76"/>
      <c r="AO176" s="76"/>
      <c r="AP176" s="76"/>
      <c r="AQ176" s="76"/>
      <c r="AX176" s="97"/>
      <c r="AY176" s="97"/>
      <c r="AZ176" s="97"/>
      <c r="BA176" s="97"/>
      <c r="BB176" s="97"/>
      <c r="BE176" s="117"/>
      <c r="BF176" s="117"/>
      <c r="BG176" s="117"/>
      <c r="BH176" s="117"/>
      <c r="CL176" s="76"/>
      <c r="CM176" s="76"/>
      <c r="CN176" s="76"/>
      <c r="CO176" s="95"/>
      <c r="CP176" s="76"/>
      <c r="CQ176" s="96"/>
      <c r="CR176" s="96"/>
      <c r="CS176" s="96"/>
      <c r="CT176" s="96"/>
      <c r="CU176" s="96"/>
      <c r="CV176" s="96"/>
      <c r="CW176" s="96"/>
      <c r="CX176" s="96"/>
      <c r="CY176" s="96"/>
      <c r="CZ176" s="96"/>
      <c r="DA176" s="98"/>
      <c r="DB176" s="76"/>
      <c r="DC176" s="76"/>
      <c r="DD176" s="76"/>
      <c r="DE176" s="76"/>
      <c r="DF176" s="99"/>
      <c r="DG176" s="96"/>
      <c r="DH176" s="96"/>
      <c r="DI176" s="96"/>
      <c r="DJ176" s="96"/>
      <c r="DK176" s="96"/>
      <c r="DL176" s="96"/>
      <c r="DM176" s="96"/>
      <c r="DN176" s="96"/>
      <c r="DO176" s="95"/>
      <c r="DP176" s="95"/>
      <c r="DQ176" s="95"/>
      <c r="DR176" s="95"/>
      <c r="DS176" s="95"/>
      <c r="DT176" s="95"/>
      <c r="DU176" s="95"/>
      <c r="DV176" s="95"/>
      <c r="DW176" s="95"/>
      <c r="DX176" s="95"/>
      <c r="EC176" s="95"/>
      <c r="ED176" s="95"/>
      <c r="EE176" s="95"/>
      <c r="EF176" s="95"/>
      <c r="EG176" s="95"/>
      <c r="EH176" s="95"/>
      <c r="EI176" s="95"/>
      <c r="EJ176" s="95"/>
      <c r="EK176" s="95"/>
      <c r="EL176" s="95"/>
      <c r="EM176" s="95"/>
      <c r="EN176" s="95"/>
      <c r="EO176" s="95"/>
      <c r="EP176" s="95"/>
      <c r="EQ176" s="95"/>
      <c r="ER176" s="95"/>
      <c r="ES176" s="95"/>
      <c r="ET176" s="95"/>
      <c r="EX176" s="98"/>
      <c r="EY176" s="98"/>
      <c r="EZ176" s="98"/>
      <c r="FA176" s="98"/>
      <c r="FB176" s="98"/>
      <c r="FC176" s="98"/>
      <c r="FD176" s="98"/>
      <c r="FE176" s="98"/>
      <c r="FF176" s="98"/>
      <c r="FG176" s="98"/>
      <c r="FH176" s="98"/>
      <c r="FI176" s="98"/>
      <c r="FJ176" s="98"/>
      <c r="FK176" s="98"/>
      <c r="FL176" s="98"/>
      <c r="FM176" s="98"/>
      <c r="FN176" s="98"/>
      <c r="FO176" s="98"/>
      <c r="FP176" s="98"/>
      <c r="FQ176" s="98"/>
      <c r="FR176" s="98"/>
      <c r="FS176" s="98"/>
      <c r="FT176" s="98"/>
      <c r="FU176" s="98"/>
      <c r="FV176" s="98"/>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row>
    <row r="177" spans="3:201" s="49" customFormat="1" ht="30" customHeight="1">
      <c r="C177" s="100" t="s">
        <v>630</v>
      </c>
      <c r="D177" s="76"/>
      <c r="E177" s="76"/>
      <c r="F177" s="76"/>
      <c r="G177" s="76"/>
      <c r="H177" s="76"/>
      <c r="I177" s="76"/>
      <c r="J177" s="76"/>
      <c r="K177" s="76"/>
      <c r="L177" s="76"/>
      <c r="M177" s="94"/>
      <c r="N177" s="76"/>
      <c r="O177" s="76"/>
      <c r="P177" s="204"/>
      <c r="Q177" s="76"/>
      <c r="R177" s="95"/>
      <c r="S177" s="76"/>
      <c r="T177" s="76"/>
      <c r="U177" s="76"/>
      <c r="V177" s="76"/>
      <c r="W177" s="76"/>
      <c r="X177" s="76"/>
      <c r="Y177" s="76"/>
      <c r="Z177" s="76"/>
      <c r="AA177" s="76"/>
      <c r="AB177" s="76"/>
      <c r="AC177" s="76"/>
      <c r="AD177" s="76"/>
      <c r="AE177" s="76"/>
      <c r="AF177" s="76"/>
      <c r="AG177" s="95"/>
      <c r="AH177" s="95"/>
      <c r="AI177" s="95"/>
      <c r="AJ177" s="76"/>
      <c r="AK177" s="76"/>
      <c r="AL177" s="76"/>
      <c r="AM177" s="76"/>
      <c r="AN177" s="76"/>
      <c r="AO177" s="76"/>
      <c r="AP177" s="76"/>
      <c r="AQ177" s="76"/>
      <c r="AX177" s="97"/>
      <c r="AY177" s="97"/>
      <c r="AZ177" s="97"/>
      <c r="BA177" s="97"/>
      <c r="BB177" s="97"/>
      <c r="BE177" s="117"/>
      <c r="BF177" s="117"/>
      <c r="BG177" s="117"/>
      <c r="BH177" s="117"/>
      <c r="CL177" s="76"/>
      <c r="CM177" s="76"/>
      <c r="CN177" s="76"/>
      <c r="CO177" s="95"/>
      <c r="CP177" s="76"/>
      <c r="CQ177" s="96"/>
      <c r="CR177" s="96"/>
      <c r="CS177" s="96"/>
      <c r="CT177" s="96"/>
      <c r="CU177" s="96"/>
      <c r="CV177" s="96"/>
      <c r="CW177" s="96"/>
      <c r="CX177" s="96"/>
      <c r="CY177" s="96"/>
      <c r="CZ177" s="96"/>
      <c r="DA177" s="98"/>
      <c r="DB177" s="76"/>
      <c r="DC177" s="76"/>
      <c r="DD177" s="76"/>
      <c r="DE177" s="76"/>
      <c r="DF177" s="99"/>
      <c r="DG177" s="96"/>
      <c r="DH177" s="96"/>
      <c r="DI177" s="96"/>
      <c r="DJ177" s="96"/>
      <c r="DK177" s="96"/>
      <c r="DL177" s="96"/>
      <c r="DM177" s="96"/>
      <c r="DN177" s="96"/>
      <c r="DO177" s="95"/>
      <c r="DP177" s="95"/>
      <c r="DQ177" s="95"/>
      <c r="DR177" s="95"/>
      <c r="DS177" s="95"/>
      <c r="DT177" s="95"/>
      <c r="DU177" s="95"/>
      <c r="DV177" s="95"/>
      <c r="DW177" s="95"/>
      <c r="DX177" s="95"/>
      <c r="EC177" s="95"/>
      <c r="ED177" s="95"/>
      <c r="EE177" s="95"/>
      <c r="EF177" s="95"/>
      <c r="EG177" s="95"/>
      <c r="EH177" s="95"/>
      <c r="EI177" s="95"/>
      <c r="EJ177" s="95"/>
      <c r="EK177" s="95"/>
      <c r="EL177" s="95"/>
      <c r="EM177" s="95"/>
      <c r="EN177" s="95"/>
      <c r="EO177" s="95"/>
      <c r="EP177" s="95"/>
      <c r="EQ177" s="95"/>
      <c r="ER177" s="95"/>
      <c r="ES177" s="95"/>
      <c r="ET177" s="95"/>
      <c r="EX177" s="98"/>
      <c r="EY177" s="98"/>
      <c r="EZ177" s="98"/>
      <c r="FA177" s="98"/>
      <c r="FB177" s="98"/>
      <c r="FC177" s="98"/>
      <c r="FD177" s="98"/>
      <c r="FE177" s="98"/>
      <c r="FF177" s="98"/>
      <c r="FG177" s="98"/>
      <c r="FH177" s="98"/>
      <c r="FI177" s="98"/>
      <c r="FJ177" s="98"/>
      <c r="FK177" s="98"/>
      <c r="FL177" s="98"/>
      <c r="FM177" s="98"/>
      <c r="FN177" s="98"/>
      <c r="FO177" s="98"/>
      <c r="FP177" s="98"/>
      <c r="FQ177" s="98"/>
      <c r="FR177" s="98"/>
      <c r="FS177" s="98"/>
      <c r="FT177" s="98"/>
      <c r="FU177" s="98"/>
      <c r="FV177" s="98"/>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row>
    <row r="178" spans="3:201" s="49" customFormat="1" ht="30" customHeight="1">
      <c r="C178" s="100" t="s">
        <v>631</v>
      </c>
      <c r="D178" s="76"/>
      <c r="E178" s="76"/>
      <c r="F178" s="76"/>
      <c r="G178" s="76"/>
      <c r="H178" s="76"/>
      <c r="I178" s="76"/>
      <c r="J178" s="76"/>
      <c r="K178" s="76"/>
      <c r="L178" s="76"/>
      <c r="M178" s="94"/>
      <c r="N178" s="76"/>
      <c r="O178" s="76"/>
      <c r="P178" s="204"/>
      <c r="Q178" s="76"/>
      <c r="R178" s="95"/>
      <c r="S178" s="76"/>
      <c r="T178" s="76"/>
      <c r="U178" s="76"/>
      <c r="V178" s="76"/>
      <c r="W178" s="76"/>
      <c r="X178" s="76"/>
      <c r="Y178" s="76"/>
      <c r="Z178" s="76"/>
      <c r="AA178" s="76"/>
      <c r="AB178" s="76"/>
      <c r="AC178" s="76"/>
      <c r="AD178" s="76"/>
      <c r="AE178" s="76"/>
      <c r="AF178" s="76"/>
      <c r="AG178" s="95"/>
      <c r="AH178" s="95"/>
      <c r="AI178" s="95"/>
      <c r="AJ178" s="76"/>
      <c r="AK178" s="76"/>
      <c r="AL178" s="76"/>
      <c r="AM178" s="76"/>
      <c r="AN178" s="76"/>
      <c r="AO178" s="76"/>
      <c r="AP178" s="76"/>
      <c r="AQ178" s="76"/>
      <c r="AX178" s="97"/>
      <c r="AY178" s="97"/>
      <c r="AZ178" s="97"/>
      <c r="BA178" s="97"/>
      <c r="BB178" s="97"/>
      <c r="BE178" s="117"/>
      <c r="BF178" s="117"/>
      <c r="BG178" s="117"/>
      <c r="BH178" s="117"/>
      <c r="CL178" s="76"/>
      <c r="CM178" s="76"/>
      <c r="CN178" s="76"/>
      <c r="CO178" s="95"/>
      <c r="CP178" s="76"/>
      <c r="CQ178" s="96"/>
      <c r="CR178" s="96"/>
      <c r="CS178" s="96"/>
      <c r="CT178" s="96"/>
      <c r="CU178" s="96"/>
      <c r="CV178" s="96"/>
      <c r="CW178" s="96"/>
      <c r="CX178" s="96"/>
      <c r="CY178" s="96"/>
      <c r="CZ178" s="96"/>
      <c r="DA178" s="98"/>
      <c r="DB178" s="76"/>
      <c r="DC178" s="76"/>
      <c r="DD178" s="76"/>
      <c r="DE178" s="76"/>
      <c r="DF178" s="99"/>
      <c r="DG178" s="96"/>
      <c r="DH178" s="96"/>
      <c r="DI178" s="96"/>
      <c r="DJ178" s="96"/>
      <c r="DK178" s="96"/>
      <c r="DL178" s="96"/>
      <c r="DM178" s="96"/>
      <c r="DN178" s="96"/>
      <c r="DO178" s="95"/>
      <c r="DP178" s="95"/>
      <c r="DQ178" s="95"/>
      <c r="DR178" s="95"/>
      <c r="DS178" s="95"/>
      <c r="DT178" s="95"/>
      <c r="DU178" s="95"/>
      <c r="DV178" s="95"/>
      <c r="DW178" s="95"/>
      <c r="DX178" s="95"/>
      <c r="EC178" s="95"/>
      <c r="ED178" s="95"/>
      <c r="EE178" s="95"/>
      <c r="EF178" s="95"/>
      <c r="EG178" s="95"/>
      <c r="EH178" s="95"/>
      <c r="EI178" s="95"/>
      <c r="EJ178" s="95"/>
      <c r="EK178" s="95"/>
      <c r="EL178" s="95"/>
      <c r="EM178" s="95"/>
      <c r="EN178" s="95"/>
      <c r="EO178" s="95"/>
      <c r="EP178" s="95"/>
      <c r="EQ178" s="95"/>
      <c r="ER178" s="95"/>
      <c r="ES178" s="95"/>
      <c r="ET178" s="95"/>
      <c r="EX178" s="98"/>
      <c r="EY178" s="98"/>
      <c r="EZ178" s="98"/>
      <c r="FA178" s="98"/>
      <c r="FB178" s="98"/>
      <c r="FC178" s="98"/>
      <c r="FD178" s="98"/>
      <c r="FE178" s="98"/>
      <c r="FF178" s="98"/>
      <c r="FG178" s="98"/>
      <c r="FH178" s="98"/>
      <c r="FI178" s="98"/>
      <c r="FJ178" s="98"/>
      <c r="FK178" s="98"/>
      <c r="FL178" s="98"/>
      <c r="FM178" s="98"/>
      <c r="FN178" s="98"/>
      <c r="FO178" s="98"/>
      <c r="FP178" s="98"/>
      <c r="FQ178" s="98"/>
      <c r="FR178" s="98"/>
      <c r="FS178" s="98"/>
      <c r="FT178" s="98"/>
      <c r="FU178" s="98"/>
      <c r="FV178" s="98"/>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row>
    <row r="179" spans="3:201" s="49" customFormat="1" ht="30" customHeight="1">
      <c r="C179" s="100" t="s">
        <v>632</v>
      </c>
      <c r="D179" s="76"/>
      <c r="E179" s="76"/>
      <c r="F179" s="76"/>
      <c r="G179" s="76"/>
      <c r="H179" s="76"/>
      <c r="I179" s="76"/>
      <c r="J179" s="76"/>
      <c r="K179" s="76"/>
      <c r="L179" s="76"/>
      <c r="M179" s="94"/>
      <c r="N179" s="76"/>
      <c r="O179" s="76"/>
      <c r="P179" s="204"/>
      <c r="Q179" s="76"/>
      <c r="R179" s="95"/>
      <c r="S179" s="76"/>
      <c r="T179" s="76"/>
      <c r="U179" s="76"/>
      <c r="V179" s="76"/>
      <c r="W179" s="76"/>
      <c r="X179" s="76"/>
      <c r="Y179" s="76"/>
      <c r="Z179" s="76"/>
      <c r="AA179" s="76"/>
      <c r="AB179" s="76"/>
      <c r="AC179" s="76"/>
      <c r="AD179" s="76"/>
      <c r="AE179" s="76"/>
      <c r="AF179" s="76"/>
      <c r="AG179" s="95"/>
      <c r="AH179" s="95"/>
      <c r="AI179" s="95"/>
      <c r="AJ179" s="76"/>
      <c r="AK179" s="76"/>
      <c r="AL179" s="76"/>
      <c r="AM179" s="76"/>
      <c r="AN179" s="76"/>
      <c r="AO179" s="76"/>
      <c r="AP179" s="76"/>
      <c r="AQ179" s="76"/>
      <c r="AX179" s="97"/>
      <c r="AY179" s="97"/>
      <c r="AZ179" s="97"/>
      <c r="BA179" s="97"/>
      <c r="BB179" s="97"/>
      <c r="BE179" s="117"/>
      <c r="BF179" s="117"/>
      <c r="BG179" s="117"/>
      <c r="BH179" s="117"/>
      <c r="CL179" s="76"/>
      <c r="CM179" s="76"/>
      <c r="CN179" s="76"/>
      <c r="CO179" s="95"/>
      <c r="CP179" s="76"/>
      <c r="CQ179" s="96"/>
      <c r="CR179" s="96"/>
      <c r="CS179" s="96"/>
      <c r="CT179" s="96"/>
      <c r="CU179" s="96"/>
      <c r="CV179" s="96"/>
      <c r="CW179" s="96"/>
      <c r="CX179" s="96"/>
      <c r="CY179" s="96"/>
      <c r="CZ179" s="96"/>
      <c r="DA179" s="98"/>
      <c r="DB179" s="76"/>
      <c r="DC179" s="76"/>
      <c r="DD179" s="76"/>
      <c r="DE179" s="76"/>
      <c r="DF179" s="99"/>
      <c r="DG179" s="96"/>
      <c r="DH179" s="96"/>
      <c r="DI179" s="96"/>
      <c r="DJ179" s="96"/>
      <c r="DK179" s="96"/>
      <c r="DL179" s="96"/>
      <c r="DM179" s="96"/>
      <c r="DN179" s="96"/>
      <c r="DO179" s="95"/>
      <c r="DP179" s="95"/>
      <c r="DQ179" s="95"/>
      <c r="DR179" s="95"/>
      <c r="DS179" s="95"/>
      <c r="DT179" s="95"/>
      <c r="DU179" s="95"/>
      <c r="DV179" s="95"/>
      <c r="DW179" s="95"/>
      <c r="DX179" s="95"/>
      <c r="EC179" s="95"/>
      <c r="ED179" s="95"/>
      <c r="EE179" s="95"/>
      <c r="EF179" s="95"/>
      <c r="EG179" s="95"/>
      <c r="EH179" s="95"/>
      <c r="EI179" s="95"/>
      <c r="EJ179" s="95"/>
      <c r="EK179" s="95"/>
      <c r="EL179" s="95"/>
      <c r="EM179" s="95"/>
      <c r="EN179" s="95"/>
      <c r="EO179" s="95"/>
      <c r="EP179" s="95"/>
      <c r="EQ179" s="95"/>
      <c r="ER179" s="95"/>
      <c r="ES179" s="95"/>
      <c r="ET179" s="95"/>
      <c r="EX179" s="98"/>
      <c r="EY179" s="98"/>
      <c r="EZ179" s="98"/>
      <c r="FA179" s="98"/>
      <c r="FB179" s="98"/>
      <c r="FC179" s="98"/>
      <c r="FD179" s="98"/>
      <c r="FE179" s="98"/>
      <c r="FF179" s="98"/>
      <c r="FG179" s="98"/>
      <c r="FH179" s="98"/>
      <c r="FI179" s="98"/>
      <c r="FJ179" s="98"/>
      <c r="FK179" s="98"/>
      <c r="FL179" s="98"/>
      <c r="FM179" s="98"/>
      <c r="FN179" s="98"/>
      <c r="FO179" s="98"/>
      <c r="FP179" s="98"/>
      <c r="FQ179" s="98"/>
      <c r="FR179" s="98"/>
      <c r="FS179" s="98"/>
      <c r="FT179" s="98"/>
      <c r="FU179" s="98"/>
      <c r="FV179" s="98"/>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row>
    <row r="180" spans="3:201" s="49" customFormat="1" ht="30" customHeight="1">
      <c r="C180" s="100" t="s">
        <v>633</v>
      </c>
      <c r="D180" s="76"/>
      <c r="E180" s="76"/>
      <c r="F180" s="76"/>
      <c r="G180" s="76"/>
      <c r="H180" s="76"/>
      <c r="I180" s="76"/>
      <c r="J180" s="76"/>
      <c r="K180" s="76"/>
      <c r="L180" s="76"/>
      <c r="M180" s="94"/>
      <c r="N180" s="76"/>
      <c r="O180" s="76"/>
      <c r="P180" s="204"/>
      <c r="Q180" s="76"/>
      <c r="R180" s="95"/>
      <c r="S180" s="76"/>
      <c r="T180" s="76"/>
      <c r="U180" s="76"/>
      <c r="V180" s="76"/>
      <c r="W180" s="76"/>
      <c r="X180" s="76"/>
      <c r="Y180" s="76"/>
      <c r="Z180" s="76"/>
      <c r="AA180" s="76"/>
      <c r="AB180" s="76"/>
      <c r="AC180" s="76"/>
      <c r="AD180" s="76"/>
      <c r="AE180" s="76"/>
      <c r="AF180" s="76"/>
      <c r="AG180" s="95"/>
      <c r="AH180" s="95"/>
      <c r="AI180" s="95"/>
      <c r="AJ180" s="76"/>
      <c r="AK180" s="76"/>
      <c r="AL180" s="76"/>
      <c r="AM180" s="76"/>
      <c r="AN180" s="76"/>
      <c r="AO180" s="76"/>
      <c r="AP180" s="76"/>
      <c r="AQ180" s="76"/>
      <c r="AX180" s="97"/>
      <c r="AY180" s="97"/>
      <c r="AZ180" s="97"/>
      <c r="BA180" s="97"/>
      <c r="BB180" s="97"/>
      <c r="BE180" s="117"/>
      <c r="BF180" s="117"/>
      <c r="BG180" s="117"/>
      <c r="BH180" s="117"/>
      <c r="CL180" s="76"/>
      <c r="CM180" s="76"/>
      <c r="CN180" s="76"/>
      <c r="CO180" s="95"/>
      <c r="CP180" s="76"/>
      <c r="CQ180" s="96"/>
      <c r="CR180" s="96"/>
      <c r="CS180" s="96"/>
      <c r="CT180" s="96"/>
      <c r="CU180" s="96"/>
      <c r="CV180" s="96"/>
      <c r="CW180" s="96"/>
      <c r="CX180" s="96"/>
      <c r="CY180" s="96"/>
      <c r="CZ180" s="96"/>
      <c r="DA180" s="98"/>
      <c r="DB180" s="76"/>
      <c r="DC180" s="76"/>
      <c r="DD180" s="76"/>
      <c r="DE180" s="76"/>
      <c r="DF180" s="99"/>
      <c r="DG180" s="96"/>
      <c r="DH180" s="96"/>
      <c r="DI180" s="96"/>
      <c r="DJ180" s="96"/>
      <c r="DK180" s="96"/>
      <c r="DL180" s="96"/>
      <c r="DM180" s="96"/>
      <c r="DN180" s="96"/>
      <c r="DO180" s="95"/>
      <c r="DP180" s="95"/>
      <c r="DQ180" s="95"/>
      <c r="DR180" s="95"/>
      <c r="DS180" s="95"/>
      <c r="DT180" s="95"/>
      <c r="DU180" s="95"/>
      <c r="DV180" s="95"/>
      <c r="DW180" s="95"/>
      <c r="DX180" s="95"/>
      <c r="EC180" s="95"/>
      <c r="ED180" s="95"/>
      <c r="EE180" s="95"/>
      <c r="EF180" s="95"/>
      <c r="EG180" s="95"/>
      <c r="EH180" s="95"/>
      <c r="EI180" s="95"/>
      <c r="EJ180" s="95"/>
      <c r="EK180" s="95"/>
      <c r="EL180" s="95"/>
      <c r="EM180" s="95"/>
      <c r="EN180" s="95"/>
      <c r="EO180" s="95"/>
      <c r="EP180" s="95"/>
      <c r="EQ180" s="95"/>
      <c r="ER180" s="95"/>
      <c r="ES180" s="95"/>
      <c r="ET180" s="95"/>
      <c r="EX180" s="98"/>
      <c r="EY180" s="98"/>
      <c r="EZ180" s="98"/>
      <c r="FA180" s="98"/>
      <c r="FB180" s="98"/>
      <c r="FC180" s="98"/>
      <c r="FD180" s="98"/>
      <c r="FE180" s="98"/>
      <c r="FF180" s="98"/>
      <c r="FG180" s="98"/>
      <c r="FH180" s="98"/>
      <c r="FI180" s="98"/>
      <c r="FJ180" s="98"/>
      <c r="FK180" s="98"/>
      <c r="FL180" s="98"/>
      <c r="FM180" s="98"/>
      <c r="FN180" s="98"/>
      <c r="FO180" s="98"/>
      <c r="FP180" s="98"/>
      <c r="FQ180" s="98"/>
      <c r="FR180" s="98"/>
      <c r="FS180" s="98"/>
      <c r="FT180" s="98"/>
      <c r="FU180" s="98"/>
      <c r="FV180" s="98"/>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row>
    <row r="181" spans="3:201" s="49" customFormat="1" ht="30" customHeight="1">
      <c r="C181" s="100" t="s">
        <v>634</v>
      </c>
      <c r="D181" s="76"/>
      <c r="E181" s="76"/>
      <c r="F181" s="76"/>
      <c r="G181" s="76"/>
      <c r="H181" s="76"/>
      <c r="I181" s="76"/>
      <c r="J181" s="76"/>
      <c r="K181" s="76"/>
      <c r="L181" s="76"/>
      <c r="M181" s="94"/>
      <c r="N181" s="76"/>
      <c r="O181" s="76"/>
      <c r="P181" s="205"/>
      <c r="Q181" s="76"/>
      <c r="R181" s="95"/>
      <c r="S181" s="76"/>
      <c r="T181" s="76"/>
      <c r="U181" s="76"/>
      <c r="V181" s="76"/>
      <c r="W181" s="76"/>
      <c r="X181" s="76"/>
      <c r="Y181" s="76"/>
      <c r="Z181" s="76"/>
      <c r="AA181" s="76"/>
      <c r="AB181" s="76"/>
      <c r="AC181" s="76"/>
      <c r="AD181" s="76"/>
      <c r="AE181" s="76"/>
      <c r="AF181" s="76"/>
      <c r="AG181" s="95"/>
      <c r="AH181" s="95"/>
      <c r="AI181" s="95"/>
      <c r="AJ181" s="76"/>
      <c r="AK181" s="76"/>
      <c r="AL181" s="76"/>
      <c r="AM181" s="76"/>
      <c r="AN181" s="76"/>
      <c r="AO181" s="76"/>
      <c r="AP181" s="76"/>
      <c r="AQ181" s="76"/>
      <c r="AX181" s="97"/>
      <c r="AY181" s="97"/>
      <c r="AZ181" s="97"/>
      <c r="BA181" s="97"/>
      <c r="BB181" s="97"/>
      <c r="BE181" s="117"/>
      <c r="BF181" s="117"/>
      <c r="BG181" s="117"/>
      <c r="BH181" s="117"/>
      <c r="CL181" s="76"/>
      <c r="CM181" s="76"/>
      <c r="CN181" s="76"/>
      <c r="CO181" s="95"/>
      <c r="CP181" s="76"/>
      <c r="CQ181" s="96"/>
      <c r="CR181" s="96"/>
      <c r="CS181" s="96"/>
      <c r="CT181" s="96"/>
      <c r="CU181" s="96"/>
      <c r="CV181" s="96"/>
      <c r="CW181" s="96"/>
      <c r="CX181" s="96"/>
      <c r="CY181" s="96"/>
      <c r="CZ181" s="96"/>
      <c r="DA181" s="98"/>
      <c r="DB181" s="76"/>
      <c r="DC181" s="76"/>
      <c r="DD181" s="76"/>
      <c r="DE181" s="76"/>
      <c r="DF181" s="99"/>
      <c r="DG181" s="96"/>
      <c r="DH181" s="96"/>
      <c r="DI181" s="96"/>
      <c r="DJ181" s="96"/>
      <c r="DK181" s="96"/>
      <c r="DL181" s="96"/>
      <c r="DM181" s="96"/>
      <c r="DN181" s="96"/>
      <c r="DO181" s="95"/>
      <c r="DP181" s="95"/>
      <c r="DQ181" s="95"/>
      <c r="DR181" s="95"/>
      <c r="DS181" s="95"/>
      <c r="DT181" s="95"/>
      <c r="DU181" s="95"/>
      <c r="DV181" s="95"/>
      <c r="DW181" s="95"/>
      <c r="DX181" s="95"/>
      <c r="EC181" s="95"/>
      <c r="ED181" s="95"/>
      <c r="EE181" s="95"/>
      <c r="EF181" s="95"/>
      <c r="EG181" s="95"/>
      <c r="EH181" s="95"/>
      <c r="EI181" s="95"/>
      <c r="EJ181" s="95"/>
      <c r="EK181" s="95"/>
      <c r="EL181" s="95"/>
      <c r="EM181" s="95"/>
      <c r="EN181" s="95"/>
      <c r="EO181" s="95"/>
      <c r="EP181" s="95"/>
      <c r="EQ181" s="95"/>
      <c r="ER181" s="95"/>
      <c r="ES181" s="95"/>
      <c r="ET181" s="95"/>
      <c r="EX181" s="98"/>
      <c r="EY181" s="98"/>
      <c r="EZ181" s="98"/>
      <c r="FA181" s="98"/>
      <c r="FB181" s="98"/>
      <c r="FC181" s="98"/>
      <c r="FD181" s="98"/>
      <c r="FE181" s="98"/>
      <c r="FF181" s="98"/>
      <c r="FG181" s="98"/>
      <c r="FH181" s="98"/>
      <c r="FI181" s="98"/>
      <c r="FJ181" s="98"/>
      <c r="FK181" s="98"/>
      <c r="FL181" s="98"/>
      <c r="FM181" s="98"/>
      <c r="FN181" s="98"/>
      <c r="FO181" s="98"/>
      <c r="FP181" s="98"/>
      <c r="FQ181" s="98"/>
      <c r="FR181" s="98"/>
      <c r="FS181" s="98"/>
      <c r="FT181" s="98"/>
      <c r="FU181" s="98"/>
      <c r="FV181" s="98"/>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row>
    <row r="182" spans="3:201" s="49" customFormat="1" ht="30" customHeight="1">
      <c r="C182" s="100" t="s">
        <v>635</v>
      </c>
      <c r="D182" s="76"/>
      <c r="E182" s="76"/>
      <c r="F182" s="76"/>
      <c r="G182" s="76"/>
      <c r="H182" s="76"/>
      <c r="I182" s="76"/>
      <c r="J182" s="76"/>
      <c r="K182" s="76"/>
      <c r="L182" s="76"/>
      <c r="M182" s="94"/>
      <c r="N182" s="76"/>
      <c r="O182" s="76"/>
      <c r="P182" s="208"/>
      <c r="Q182" s="76"/>
      <c r="R182" s="95"/>
      <c r="S182" s="76"/>
      <c r="T182" s="76"/>
      <c r="U182" s="76"/>
      <c r="V182" s="76"/>
      <c r="W182" s="76"/>
      <c r="X182" s="76"/>
      <c r="Y182" s="76"/>
      <c r="Z182" s="76"/>
      <c r="AA182" s="76"/>
      <c r="AB182" s="76"/>
      <c r="AC182" s="76"/>
      <c r="AD182" s="76"/>
      <c r="AE182" s="76"/>
      <c r="AF182" s="76"/>
      <c r="AG182" s="95"/>
      <c r="AH182" s="95"/>
      <c r="AI182" s="95"/>
      <c r="AJ182" s="76"/>
      <c r="AK182" s="76"/>
      <c r="AL182" s="76"/>
      <c r="AM182" s="76"/>
      <c r="AN182" s="76"/>
      <c r="AO182" s="76"/>
      <c r="AP182" s="76"/>
      <c r="AQ182" s="76"/>
      <c r="AX182" s="97"/>
      <c r="AY182" s="97"/>
      <c r="AZ182" s="97"/>
      <c r="BA182" s="97"/>
      <c r="BB182" s="97"/>
      <c r="BE182" s="117"/>
      <c r="BF182" s="117"/>
      <c r="BG182" s="117"/>
      <c r="BH182" s="117"/>
      <c r="CL182" s="76"/>
      <c r="CM182" s="76"/>
      <c r="CN182" s="76"/>
      <c r="CO182" s="95"/>
      <c r="CP182" s="76"/>
      <c r="CQ182" s="96"/>
      <c r="CR182" s="96"/>
      <c r="CS182" s="96"/>
      <c r="CT182" s="96"/>
      <c r="CU182" s="96"/>
      <c r="CV182" s="96"/>
      <c r="CW182" s="96"/>
      <c r="CX182" s="96"/>
      <c r="CY182" s="96"/>
      <c r="CZ182" s="96"/>
      <c r="DA182" s="98"/>
      <c r="DB182" s="76"/>
      <c r="DC182" s="76"/>
      <c r="DD182" s="76"/>
      <c r="DE182" s="76"/>
      <c r="DF182" s="99"/>
      <c r="DG182" s="96"/>
      <c r="DH182" s="96"/>
      <c r="DI182" s="96"/>
      <c r="DJ182" s="96"/>
      <c r="DK182" s="96"/>
      <c r="DL182" s="96"/>
      <c r="DM182" s="96"/>
      <c r="DN182" s="96"/>
      <c r="DO182" s="95"/>
      <c r="DP182" s="95"/>
      <c r="DQ182" s="95"/>
      <c r="DR182" s="95"/>
      <c r="DS182" s="95"/>
      <c r="DT182" s="95"/>
      <c r="DU182" s="95"/>
      <c r="DV182" s="95"/>
      <c r="DW182" s="95"/>
      <c r="DX182" s="95"/>
      <c r="EC182" s="95"/>
      <c r="ED182" s="95"/>
      <c r="EE182" s="95"/>
      <c r="EF182" s="95"/>
      <c r="EG182" s="95"/>
      <c r="EH182" s="95"/>
      <c r="EI182" s="95"/>
      <c r="EJ182" s="95"/>
      <c r="EK182" s="95"/>
      <c r="EL182" s="95"/>
      <c r="EM182" s="95"/>
      <c r="EN182" s="95"/>
      <c r="EO182" s="95"/>
      <c r="EP182" s="95"/>
      <c r="EQ182" s="95"/>
      <c r="ER182" s="95"/>
      <c r="ES182" s="95"/>
      <c r="ET182" s="95"/>
      <c r="EX182" s="98"/>
      <c r="EY182" s="98"/>
      <c r="EZ182" s="98"/>
      <c r="FA182" s="98"/>
      <c r="FB182" s="98"/>
      <c r="FC182" s="98"/>
      <c r="FD182" s="98"/>
      <c r="FE182" s="98"/>
      <c r="FF182" s="98"/>
      <c r="FG182" s="98"/>
      <c r="FH182" s="98"/>
      <c r="FI182" s="98"/>
      <c r="FJ182" s="98"/>
      <c r="FK182" s="98"/>
      <c r="FL182" s="98"/>
      <c r="FM182" s="98"/>
      <c r="FN182" s="98"/>
      <c r="FO182" s="98"/>
      <c r="FP182" s="98"/>
      <c r="FQ182" s="98"/>
      <c r="FR182" s="98"/>
      <c r="FS182" s="98"/>
      <c r="FT182" s="98"/>
      <c r="FU182" s="98"/>
      <c r="FV182" s="98"/>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row>
    <row r="183" spans="3:201" s="49" customFormat="1" ht="30" customHeight="1">
      <c r="C183" s="130" t="s">
        <v>636</v>
      </c>
      <c r="D183" s="76"/>
      <c r="E183" s="76"/>
      <c r="F183" s="76"/>
      <c r="G183" s="76"/>
      <c r="H183" s="76"/>
      <c r="I183" s="76"/>
      <c r="J183" s="76"/>
      <c r="K183" s="76"/>
      <c r="L183" s="76"/>
      <c r="M183" s="94"/>
      <c r="N183" s="76"/>
      <c r="O183" s="76"/>
      <c r="P183" s="204"/>
      <c r="Q183" s="76"/>
      <c r="R183" s="95"/>
      <c r="S183" s="76"/>
      <c r="T183" s="76"/>
      <c r="U183" s="76"/>
      <c r="V183" s="76"/>
      <c r="W183" s="76"/>
      <c r="X183" s="76"/>
      <c r="Y183" s="76"/>
      <c r="Z183" s="76"/>
      <c r="AA183" s="76"/>
      <c r="AB183" s="76"/>
      <c r="AC183" s="76"/>
      <c r="AD183" s="76"/>
      <c r="AE183" s="76"/>
      <c r="AF183" s="76"/>
      <c r="AG183" s="95"/>
      <c r="AH183" s="95"/>
      <c r="AI183" s="95"/>
      <c r="AJ183" s="76"/>
      <c r="AK183" s="76"/>
      <c r="AL183" s="76"/>
      <c r="AM183" s="76"/>
      <c r="AN183" s="76"/>
      <c r="AO183" s="76"/>
      <c r="AP183" s="76"/>
      <c r="AQ183" s="76"/>
      <c r="AX183" s="97"/>
      <c r="AY183" s="97"/>
      <c r="AZ183" s="97"/>
      <c r="BA183" s="97"/>
      <c r="BB183" s="97"/>
      <c r="BE183" s="117"/>
      <c r="BF183" s="117"/>
      <c r="BG183" s="117"/>
      <c r="BH183" s="117"/>
      <c r="CL183" s="76"/>
      <c r="CM183" s="76"/>
      <c r="CN183" s="76"/>
      <c r="CO183" s="95"/>
      <c r="CP183" s="76"/>
      <c r="CQ183" s="96"/>
      <c r="CR183" s="96"/>
      <c r="CS183" s="96"/>
      <c r="CT183" s="96"/>
      <c r="CU183" s="96"/>
      <c r="CV183" s="96"/>
      <c r="CW183" s="96"/>
      <c r="CX183" s="96"/>
      <c r="CY183" s="96"/>
      <c r="CZ183" s="96"/>
      <c r="DA183" s="98"/>
      <c r="DB183" s="76"/>
      <c r="DC183" s="76"/>
      <c r="DD183" s="76"/>
      <c r="DE183" s="76"/>
      <c r="DF183" s="99"/>
      <c r="DG183" s="96"/>
      <c r="DH183" s="96"/>
      <c r="DI183" s="96"/>
      <c r="DJ183" s="96"/>
      <c r="DK183" s="96"/>
      <c r="DL183" s="96"/>
      <c r="DM183" s="96"/>
      <c r="DN183" s="96"/>
      <c r="DO183" s="95"/>
      <c r="DP183" s="95"/>
      <c r="DQ183" s="95"/>
      <c r="DR183" s="95"/>
      <c r="DS183" s="95"/>
      <c r="DT183" s="95"/>
      <c r="DU183" s="95"/>
      <c r="DV183" s="95"/>
      <c r="DW183" s="95"/>
      <c r="DX183" s="95"/>
      <c r="EC183" s="95"/>
      <c r="ED183" s="95"/>
      <c r="EE183" s="95"/>
      <c r="EF183" s="95"/>
      <c r="EG183" s="95"/>
      <c r="EH183" s="95"/>
      <c r="EI183" s="95"/>
      <c r="EJ183" s="95"/>
      <c r="EK183" s="95"/>
      <c r="EL183" s="95"/>
      <c r="EM183" s="95"/>
      <c r="EN183" s="95"/>
      <c r="EO183" s="95"/>
      <c r="EP183" s="95"/>
      <c r="EQ183" s="95"/>
      <c r="ER183" s="95"/>
      <c r="ES183" s="95"/>
      <c r="ET183" s="95"/>
      <c r="EX183" s="98"/>
      <c r="EY183" s="98"/>
      <c r="EZ183" s="98"/>
      <c r="FA183" s="98"/>
      <c r="FB183" s="98"/>
      <c r="FC183" s="98"/>
      <c r="FD183" s="98"/>
      <c r="FE183" s="98"/>
      <c r="FF183" s="98"/>
      <c r="FG183" s="98"/>
      <c r="FH183" s="98"/>
      <c r="FI183" s="98"/>
      <c r="FJ183" s="98"/>
      <c r="FK183" s="98"/>
      <c r="FL183" s="98"/>
      <c r="FM183" s="98"/>
      <c r="FN183" s="98"/>
      <c r="FO183" s="98"/>
      <c r="FP183" s="98"/>
      <c r="FQ183" s="98"/>
      <c r="FR183" s="98"/>
      <c r="FS183" s="98"/>
      <c r="FT183" s="98"/>
      <c r="FU183" s="98"/>
      <c r="FV183" s="98"/>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row>
    <row r="184" spans="3:201" s="49" customFormat="1" ht="30" customHeight="1">
      <c r="C184" s="134" t="s">
        <v>637</v>
      </c>
      <c r="D184" s="76"/>
      <c r="E184" s="76"/>
      <c r="F184" s="76"/>
      <c r="G184" s="76"/>
      <c r="H184" s="76"/>
      <c r="I184" s="76"/>
      <c r="J184" s="76"/>
      <c r="K184" s="76"/>
      <c r="L184" s="76"/>
      <c r="M184" s="94"/>
      <c r="N184" s="76"/>
      <c r="O184" s="76"/>
      <c r="P184" s="204"/>
      <c r="Q184" s="76"/>
      <c r="R184" s="95"/>
      <c r="S184" s="76"/>
      <c r="T184" s="76"/>
      <c r="U184" s="76"/>
      <c r="V184" s="76"/>
      <c r="W184" s="76"/>
      <c r="X184" s="76"/>
      <c r="Y184" s="76"/>
      <c r="Z184" s="76"/>
      <c r="AA184" s="76"/>
      <c r="AB184" s="76"/>
      <c r="AC184" s="76"/>
      <c r="AD184" s="76"/>
      <c r="AE184" s="76"/>
      <c r="AF184" s="76"/>
      <c r="AG184" s="95"/>
      <c r="AH184" s="95"/>
      <c r="AI184" s="95"/>
      <c r="AJ184" s="76"/>
      <c r="AK184" s="76"/>
      <c r="AL184" s="76"/>
      <c r="AM184" s="76"/>
      <c r="AN184" s="76"/>
      <c r="AO184" s="76"/>
      <c r="AP184" s="76"/>
      <c r="AQ184" s="76"/>
      <c r="AX184" s="97"/>
      <c r="AY184" s="97"/>
      <c r="AZ184" s="97"/>
      <c r="BA184" s="97"/>
      <c r="BB184" s="97"/>
      <c r="BE184" s="117"/>
      <c r="BF184" s="117"/>
      <c r="BG184" s="117"/>
      <c r="BH184" s="117"/>
      <c r="CL184" s="76"/>
      <c r="CM184" s="76"/>
      <c r="CN184" s="76"/>
      <c r="CO184" s="95"/>
      <c r="CP184" s="76"/>
      <c r="CQ184" s="96"/>
      <c r="CR184" s="96"/>
      <c r="CS184" s="96"/>
      <c r="CT184" s="96"/>
      <c r="CU184" s="96"/>
      <c r="CV184" s="96"/>
      <c r="CW184" s="96"/>
      <c r="CX184" s="96"/>
      <c r="CY184" s="96"/>
      <c r="CZ184" s="96"/>
      <c r="DA184" s="98"/>
      <c r="DB184" s="76"/>
      <c r="DC184" s="76"/>
      <c r="DD184" s="76"/>
      <c r="DE184" s="76"/>
      <c r="DF184" s="99"/>
      <c r="DG184" s="96"/>
      <c r="DH184" s="96"/>
      <c r="DI184" s="96"/>
      <c r="DJ184" s="96"/>
      <c r="DK184" s="96"/>
      <c r="DL184" s="96"/>
      <c r="DM184" s="96"/>
      <c r="DN184" s="96"/>
      <c r="DO184" s="95"/>
      <c r="DP184" s="95"/>
      <c r="DQ184" s="95"/>
      <c r="DR184" s="95"/>
      <c r="DS184" s="95"/>
      <c r="DT184" s="95"/>
      <c r="DU184" s="95"/>
      <c r="DV184" s="95"/>
      <c r="DW184" s="95"/>
      <c r="DX184" s="95"/>
      <c r="EC184" s="95"/>
      <c r="ED184" s="95"/>
      <c r="EE184" s="95"/>
      <c r="EF184" s="95"/>
      <c r="EG184" s="95"/>
      <c r="EH184" s="95"/>
      <c r="EI184" s="95"/>
      <c r="EJ184" s="95"/>
      <c r="EK184" s="95"/>
      <c r="EL184" s="95"/>
      <c r="EM184" s="95"/>
      <c r="EN184" s="95"/>
      <c r="EO184" s="95"/>
      <c r="EP184" s="95"/>
      <c r="EQ184" s="95"/>
      <c r="ER184" s="95"/>
      <c r="ES184" s="95"/>
      <c r="ET184" s="95"/>
      <c r="EX184" s="98"/>
      <c r="EY184" s="98"/>
      <c r="EZ184" s="98"/>
      <c r="FA184" s="98"/>
      <c r="FB184" s="98"/>
      <c r="FC184" s="98"/>
      <c r="FD184" s="98"/>
      <c r="FE184" s="98"/>
      <c r="FF184" s="98"/>
      <c r="FG184" s="98"/>
      <c r="FH184" s="98"/>
      <c r="FI184" s="98"/>
      <c r="FJ184" s="98"/>
      <c r="FK184" s="98"/>
      <c r="FL184" s="98"/>
      <c r="FM184" s="98"/>
      <c r="FN184" s="98"/>
      <c r="FO184" s="98"/>
      <c r="FP184" s="98"/>
      <c r="FQ184" s="98"/>
      <c r="FR184" s="98"/>
      <c r="FS184" s="98"/>
      <c r="FT184" s="98"/>
      <c r="FU184" s="98"/>
      <c r="FV184" s="98"/>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row>
    <row r="185" spans="3:201" s="49" customFormat="1" ht="30" customHeight="1">
      <c r="C185" s="100" t="s">
        <v>638</v>
      </c>
      <c r="D185" s="76"/>
      <c r="E185" s="76"/>
      <c r="F185" s="76"/>
      <c r="G185" s="76"/>
      <c r="H185" s="76"/>
      <c r="I185" s="76"/>
      <c r="J185" s="76"/>
      <c r="K185" s="76"/>
      <c r="L185" s="76"/>
      <c r="M185" s="94"/>
      <c r="N185" s="76"/>
      <c r="O185" s="76"/>
      <c r="P185" s="204"/>
      <c r="Q185" s="76"/>
      <c r="R185" s="95"/>
      <c r="S185" s="76"/>
      <c r="T185" s="76"/>
      <c r="U185" s="76"/>
      <c r="V185" s="76"/>
      <c r="W185" s="76"/>
      <c r="X185" s="76"/>
      <c r="Y185" s="76"/>
      <c r="Z185" s="76"/>
      <c r="AA185" s="76"/>
      <c r="AB185" s="76"/>
      <c r="AC185" s="76"/>
      <c r="AD185" s="76"/>
      <c r="AE185" s="76"/>
      <c r="AF185" s="76"/>
      <c r="AG185" s="95"/>
      <c r="AH185" s="95"/>
      <c r="AI185" s="95"/>
      <c r="AJ185" s="76"/>
      <c r="AK185" s="76"/>
      <c r="AL185" s="76"/>
      <c r="AM185" s="76"/>
      <c r="AN185" s="76"/>
      <c r="AO185" s="76"/>
      <c r="AP185" s="76"/>
      <c r="AQ185" s="76"/>
      <c r="AX185" s="97"/>
      <c r="AY185" s="97"/>
      <c r="AZ185" s="97"/>
      <c r="BA185" s="97"/>
      <c r="BB185" s="97"/>
      <c r="BE185" s="117"/>
      <c r="BF185" s="117"/>
      <c r="BG185" s="117"/>
      <c r="BH185" s="117"/>
      <c r="CL185" s="76"/>
      <c r="CM185" s="76"/>
      <c r="CN185" s="76"/>
      <c r="CO185" s="95"/>
      <c r="CP185" s="76"/>
      <c r="CQ185" s="96"/>
      <c r="CR185" s="96"/>
      <c r="CS185" s="96"/>
      <c r="CT185" s="96"/>
      <c r="CU185" s="96"/>
      <c r="CV185" s="96"/>
      <c r="CW185" s="96"/>
      <c r="CX185" s="96"/>
      <c r="CY185" s="96"/>
      <c r="CZ185" s="96"/>
      <c r="DA185" s="98"/>
      <c r="DB185" s="76"/>
      <c r="DC185" s="76"/>
      <c r="DD185" s="76"/>
      <c r="DE185" s="76"/>
      <c r="DF185" s="99"/>
      <c r="DG185" s="96"/>
      <c r="DH185" s="96"/>
      <c r="DI185" s="96"/>
      <c r="DJ185" s="96"/>
      <c r="DK185" s="96"/>
      <c r="DL185" s="96"/>
      <c r="DM185" s="96"/>
      <c r="DN185" s="96"/>
      <c r="DO185" s="95"/>
      <c r="DP185" s="95"/>
      <c r="DQ185" s="95"/>
      <c r="DR185" s="95"/>
      <c r="DS185" s="95"/>
      <c r="DT185" s="95"/>
      <c r="DU185" s="95"/>
      <c r="DV185" s="95"/>
      <c r="DW185" s="95"/>
      <c r="DX185" s="95"/>
      <c r="EC185" s="95"/>
      <c r="ED185" s="95"/>
      <c r="EE185" s="95"/>
      <c r="EF185" s="95"/>
      <c r="EG185" s="95"/>
      <c r="EH185" s="95"/>
      <c r="EI185" s="95"/>
      <c r="EJ185" s="95"/>
      <c r="EK185" s="95"/>
      <c r="EL185" s="95"/>
      <c r="EM185" s="95"/>
      <c r="EN185" s="95"/>
      <c r="EO185" s="95"/>
      <c r="EP185" s="95"/>
      <c r="EQ185" s="95"/>
      <c r="ER185" s="95"/>
      <c r="ES185" s="95"/>
      <c r="ET185" s="95"/>
      <c r="EX185" s="98"/>
      <c r="EY185" s="98"/>
      <c r="EZ185" s="98"/>
      <c r="FA185" s="98"/>
      <c r="FB185" s="98"/>
      <c r="FC185" s="98"/>
      <c r="FD185" s="98"/>
      <c r="FE185" s="98"/>
      <c r="FF185" s="98"/>
      <c r="FG185" s="98"/>
      <c r="FH185" s="98"/>
      <c r="FI185" s="98"/>
      <c r="FJ185" s="98"/>
      <c r="FK185" s="98"/>
      <c r="FL185" s="98"/>
      <c r="FM185" s="98"/>
      <c r="FN185" s="98"/>
      <c r="FO185" s="98"/>
      <c r="FP185" s="98"/>
      <c r="FQ185" s="98"/>
      <c r="FR185" s="98"/>
      <c r="FS185" s="98"/>
      <c r="FT185" s="98"/>
      <c r="FU185" s="98"/>
      <c r="FV185" s="98"/>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row>
    <row r="186" spans="3:201" s="49" customFormat="1" ht="30" customHeight="1">
      <c r="C186" s="100" t="s">
        <v>639</v>
      </c>
      <c r="D186" s="76"/>
      <c r="E186" s="76"/>
      <c r="F186" s="76"/>
      <c r="G186" s="76"/>
      <c r="H186" s="76"/>
      <c r="I186" s="76"/>
      <c r="J186" s="76"/>
      <c r="K186" s="76"/>
      <c r="L186" s="76"/>
      <c r="M186" s="94"/>
      <c r="N186" s="76"/>
      <c r="O186" s="76"/>
      <c r="P186" s="204"/>
      <c r="Q186" s="76"/>
      <c r="R186" s="95"/>
      <c r="S186" s="76"/>
      <c r="T186" s="76"/>
      <c r="U186" s="76"/>
      <c r="V186" s="76"/>
      <c r="W186" s="76"/>
      <c r="X186" s="76"/>
      <c r="Y186" s="76"/>
      <c r="Z186" s="76"/>
      <c r="AA186" s="76"/>
      <c r="AB186" s="76"/>
      <c r="AC186" s="76"/>
      <c r="AD186" s="76"/>
      <c r="AE186" s="76"/>
      <c r="AF186" s="76"/>
      <c r="AG186" s="95"/>
      <c r="AH186" s="95"/>
      <c r="AI186" s="95"/>
      <c r="AJ186" s="76"/>
      <c r="AK186" s="76"/>
      <c r="AL186" s="76"/>
      <c r="AM186" s="76"/>
      <c r="AN186" s="76"/>
      <c r="AO186" s="76"/>
      <c r="AP186" s="76"/>
      <c r="AQ186" s="76"/>
      <c r="AX186" s="97"/>
      <c r="AY186" s="97"/>
      <c r="AZ186" s="97"/>
      <c r="BA186" s="97"/>
      <c r="BB186" s="97"/>
      <c r="BE186" s="117"/>
      <c r="BF186" s="117"/>
      <c r="BG186" s="117"/>
      <c r="BH186" s="117"/>
      <c r="CL186" s="76"/>
      <c r="CM186" s="76"/>
      <c r="CN186" s="76"/>
      <c r="CO186" s="95"/>
      <c r="CP186" s="76"/>
      <c r="CQ186" s="96"/>
      <c r="CR186" s="96"/>
      <c r="CS186" s="96"/>
      <c r="CT186" s="96"/>
      <c r="CU186" s="96"/>
      <c r="CV186" s="96"/>
      <c r="CW186" s="96"/>
      <c r="CX186" s="96"/>
      <c r="CY186" s="96"/>
      <c r="CZ186" s="96"/>
      <c r="DA186" s="98"/>
      <c r="DB186" s="76"/>
      <c r="DC186" s="76"/>
      <c r="DD186" s="76"/>
      <c r="DE186" s="76"/>
      <c r="DF186" s="99"/>
      <c r="DG186" s="96"/>
      <c r="DH186" s="96"/>
      <c r="DI186" s="96"/>
      <c r="DJ186" s="96"/>
      <c r="DK186" s="96"/>
      <c r="DL186" s="96"/>
      <c r="DM186" s="96"/>
      <c r="DN186" s="96"/>
      <c r="DO186" s="95"/>
      <c r="DP186" s="95"/>
      <c r="DQ186" s="95"/>
      <c r="DR186" s="95"/>
      <c r="DS186" s="95"/>
      <c r="DT186" s="95"/>
      <c r="DU186" s="95"/>
      <c r="DV186" s="95"/>
      <c r="DW186" s="95"/>
      <c r="DX186" s="95"/>
      <c r="EC186" s="95"/>
      <c r="ED186" s="95"/>
      <c r="EE186" s="95"/>
      <c r="EF186" s="95"/>
      <c r="EG186" s="95"/>
      <c r="EH186" s="95"/>
      <c r="EI186" s="95"/>
      <c r="EJ186" s="95"/>
      <c r="EK186" s="95"/>
      <c r="EL186" s="95"/>
      <c r="EM186" s="95"/>
      <c r="EN186" s="95"/>
      <c r="EO186" s="95"/>
      <c r="EP186" s="95"/>
      <c r="EQ186" s="95"/>
      <c r="ER186" s="95"/>
      <c r="ES186" s="95"/>
      <c r="ET186" s="95"/>
      <c r="EX186" s="98"/>
      <c r="EY186" s="98"/>
      <c r="EZ186" s="98"/>
      <c r="FA186" s="98"/>
      <c r="FB186" s="98"/>
      <c r="FC186" s="98"/>
      <c r="FD186" s="98"/>
      <c r="FE186" s="98"/>
      <c r="FF186" s="98"/>
      <c r="FG186" s="98"/>
      <c r="FH186" s="98"/>
      <c r="FI186" s="98"/>
      <c r="FJ186" s="98"/>
      <c r="FK186" s="98"/>
      <c r="FL186" s="98"/>
      <c r="FM186" s="98"/>
      <c r="FN186" s="98"/>
      <c r="FO186" s="98"/>
      <c r="FP186" s="98"/>
      <c r="FQ186" s="98"/>
      <c r="FR186" s="98"/>
      <c r="FS186" s="98"/>
      <c r="FT186" s="98"/>
      <c r="FU186" s="98"/>
      <c r="FV186" s="98"/>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row>
    <row r="187" spans="3:201" s="49" customFormat="1" ht="30" customHeight="1">
      <c r="C187" s="100" t="s">
        <v>640</v>
      </c>
      <c r="D187" s="76"/>
      <c r="E187" s="76"/>
      <c r="F187" s="76"/>
      <c r="G187" s="76"/>
      <c r="H187" s="76"/>
      <c r="I187" s="76"/>
      <c r="J187" s="76"/>
      <c r="K187" s="76"/>
      <c r="L187" s="76"/>
      <c r="M187" s="94"/>
      <c r="N187" s="76"/>
      <c r="O187" s="76"/>
      <c r="P187" s="204"/>
      <c r="Q187" s="76"/>
      <c r="R187" s="95"/>
      <c r="S187" s="76"/>
      <c r="T187" s="76"/>
      <c r="U187" s="76"/>
      <c r="V187" s="76"/>
      <c r="W187" s="76"/>
      <c r="X187" s="76"/>
      <c r="Y187" s="76"/>
      <c r="Z187" s="76"/>
      <c r="AA187" s="76"/>
      <c r="AB187" s="76"/>
      <c r="AC187" s="76"/>
      <c r="AD187" s="76"/>
      <c r="AE187" s="76"/>
      <c r="AF187" s="76"/>
      <c r="AG187" s="95"/>
      <c r="AH187" s="95"/>
      <c r="AI187" s="95"/>
      <c r="AJ187" s="76"/>
      <c r="AK187" s="76"/>
      <c r="AL187" s="76"/>
      <c r="AM187" s="76"/>
      <c r="AN187" s="76"/>
      <c r="AO187" s="76"/>
      <c r="AP187" s="76"/>
      <c r="AQ187" s="76"/>
      <c r="AX187" s="97"/>
      <c r="AY187" s="97"/>
      <c r="AZ187" s="97"/>
      <c r="BA187" s="97"/>
      <c r="BB187" s="97"/>
      <c r="BE187" s="117"/>
      <c r="BF187" s="117"/>
      <c r="BG187" s="117"/>
      <c r="BH187" s="117"/>
      <c r="CL187" s="76"/>
      <c r="CM187" s="76"/>
      <c r="CN187" s="76"/>
      <c r="CO187" s="95"/>
      <c r="CP187" s="76"/>
      <c r="CQ187" s="96"/>
      <c r="CR187" s="96"/>
      <c r="CS187" s="96"/>
      <c r="CT187" s="96"/>
      <c r="CU187" s="96"/>
      <c r="CV187" s="96"/>
      <c r="CW187" s="96"/>
      <c r="CX187" s="96"/>
      <c r="CY187" s="96"/>
      <c r="CZ187" s="96"/>
      <c r="DA187" s="98"/>
      <c r="DB187" s="76"/>
      <c r="DC187" s="76"/>
      <c r="DD187" s="76"/>
      <c r="DE187" s="76"/>
      <c r="DF187" s="99"/>
      <c r="DG187" s="96"/>
      <c r="DH187" s="96"/>
      <c r="DI187" s="96"/>
      <c r="DJ187" s="96"/>
      <c r="DK187" s="96"/>
      <c r="DL187" s="96"/>
      <c r="DM187" s="96"/>
      <c r="DN187" s="96"/>
      <c r="DO187" s="95"/>
      <c r="DP187" s="95"/>
      <c r="DQ187" s="95"/>
      <c r="DR187" s="95"/>
      <c r="DS187" s="95"/>
      <c r="DT187" s="95"/>
      <c r="DU187" s="95"/>
      <c r="DV187" s="95"/>
      <c r="DW187" s="95"/>
      <c r="DX187" s="95"/>
      <c r="EC187" s="95"/>
      <c r="ED187" s="95"/>
      <c r="EE187" s="95"/>
      <c r="EF187" s="95"/>
      <c r="EG187" s="95"/>
      <c r="EH187" s="95"/>
      <c r="EI187" s="95"/>
      <c r="EJ187" s="95"/>
      <c r="EK187" s="95"/>
      <c r="EL187" s="95"/>
      <c r="EM187" s="95"/>
      <c r="EN187" s="95"/>
      <c r="EO187" s="95"/>
      <c r="EP187" s="95"/>
      <c r="EQ187" s="95"/>
      <c r="ER187" s="95"/>
      <c r="ES187" s="95"/>
      <c r="ET187" s="95"/>
      <c r="EX187" s="98"/>
      <c r="EY187" s="98"/>
      <c r="EZ187" s="98"/>
      <c r="FA187" s="98"/>
      <c r="FB187" s="98"/>
      <c r="FC187" s="98"/>
      <c r="FD187" s="98"/>
      <c r="FE187" s="98"/>
      <c r="FF187" s="98"/>
      <c r="FG187" s="98"/>
      <c r="FH187" s="98"/>
      <c r="FI187" s="98"/>
      <c r="FJ187" s="98"/>
      <c r="FK187" s="98"/>
      <c r="FL187" s="98"/>
      <c r="FM187" s="98"/>
      <c r="FN187" s="98"/>
      <c r="FO187" s="98"/>
      <c r="FP187" s="98"/>
      <c r="FQ187" s="98"/>
      <c r="FR187" s="98"/>
      <c r="FS187" s="98"/>
      <c r="FT187" s="98"/>
      <c r="FU187" s="98"/>
      <c r="FV187" s="98"/>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row>
    <row r="188" spans="3:201" s="49" customFormat="1" ht="30" customHeight="1">
      <c r="C188" s="100" t="s">
        <v>641</v>
      </c>
      <c r="D188" s="76"/>
      <c r="E188" s="76"/>
      <c r="F188" s="76"/>
      <c r="G188" s="76"/>
      <c r="H188" s="76"/>
      <c r="I188" s="76"/>
      <c r="J188" s="76"/>
      <c r="K188" s="76"/>
      <c r="L188" s="76"/>
      <c r="M188" s="94"/>
      <c r="N188" s="76"/>
      <c r="O188" s="76"/>
      <c r="P188" s="204"/>
      <c r="Q188" s="76"/>
      <c r="R188" s="95"/>
      <c r="S188" s="76"/>
      <c r="T188" s="76"/>
      <c r="U188" s="76"/>
      <c r="V188" s="76"/>
      <c r="W188" s="76"/>
      <c r="X188" s="76"/>
      <c r="Y188" s="76"/>
      <c r="Z188" s="76"/>
      <c r="AA188" s="76"/>
      <c r="AB188" s="76"/>
      <c r="AC188" s="76"/>
      <c r="AD188" s="76"/>
      <c r="AE188" s="76"/>
      <c r="AF188" s="76"/>
      <c r="AG188" s="95"/>
      <c r="AH188" s="95"/>
      <c r="AI188" s="95"/>
      <c r="AJ188" s="76"/>
      <c r="AK188" s="76"/>
      <c r="AL188" s="76"/>
      <c r="AM188" s="76"/>
      <c r="AN188" s="76"/>
      <c r="AO188" s="76"/>
      <c r="AP188" s="76"/>
      <c r="AQ188" s="76"/>
      <c r="AX188" s="97"/>
      <c r="AY188" s="97"/>
      <c r="AZ188" s="97"/>
      <c r="BA188" s="97"/>
      <c r="BB188" s="97"/>
      <c r="BE188" s="117"/>
      <c r="BF188" s="117"/>
      <c r="BG188" s="117"/>
      <c r="BH188" s="117"/>
      <c r="CL188" s="76"/>
      <c r="CM188" s="76"/>
      <c r="CN188" s="76"/>
      <c r="CO188" s="95"/>
      <c r="CP188" s="76"/>
      <c r="CQ188" s="96"/>
      <c r="CR188" s="96"/>
      <c r="CS188" s="96"/>
      <c r="CT188" s="96"/>
      <c r="CU188" s="96"/>
      <c r="CV188" s="96"/>
      <c r="CW188" s="96"/>
      <c r="CX188" s="96"/>
      <c r="CY188" s="96"/>
      <c r="CZ188" s="96"/>
      <c r="DA188" s="98"/>
      <c r="DB188" s="76"/>
      <c r="DC188" s="76"/>
      <c r="DD188" s="76"/>
      <c r="DE188" s="76"/>
      <c r="DF188" s="99"/>
      <c r="DG188" s="96"/>
      <c r="DH188" s="96"/>
      <c r="DI188" s="96"/>
      <c r="DJ188" s="96"/>
      <c r="DK188" s="96"/>
      <c r="DL188" s="96"/>
      <c r="DM188" s="96"/>
      <c r="DN188" s="96"/>
      <c r="DO188" s="95"/>
      <c r="DP188" s="95"/>
      <c r="DQ188" s="95"/>
      <c r="DR188" s="95"/>
      <c r="DS188" s="95"/>
      <c r="DT188" s="95"/>
      <c r="DU188" s="95"/>
      <c r="DV188" s="95"/>
      <c r="DW188" s="95"/>
      <c r="DX188" s="95"/>
      <c r="EC188" s="95"/>
      <c r="ED188" s="95"/>
      <c r="EE188" s="95"/>
      <c r="EF188" s="95"/>
      <c r="EG188" s="95"/>
      <c r="EH188" s="95"/>
      <c r="EI188" s="95"/>
      <c r="EJ188" s="95"/>
      <c r="EK188" s="95"/>
      <c r="EL188" s="95"/>
      <c r="EM188" s="95"/>
      <c r="EN188" s="95"/>
      <c r="EO188" s="95"/>
      <c r="EP188" s="95"/>
      <c r="EQ188" s="95"/>
      <c r="ER188" s="95"/>
      <c r="ES188" s="95"/>
      <c r="ET188" s="95"/>
      <c r="EX188" s="98"/>
      <c r="EY188" s="98"/>
      <c r="EZ188" s="98"/>
      <c r="FA188" s="98"/>
      <c r="FB188" s="98"/>
      <c r="FC188" s="98"/>
      <c r="FD188" s="98"/>
      <c r="FE188" s="98"/>
      <c r="FF188" s="98"/>
      <c r="FG188" s="98"/>
      <c r="FH188" s="98"/>
      <c r="FI188" s="98"/>
      <c r="FJ188" s="98"/>
      <c r="FK188" s="98"/>
      <c r="FL188" s="98"/>
      <c r="FM188" s="98"/>
      <c r="FN188" s="98"/>
      <c r="FO188" s="98"/>
      <c r="FP188" s="98"/>
      <c r="FQ188" s="98"/>
      <c r="FR188" s="98"/>
      <c r="FS188" s="98"/>
      <c r="FT188" s="98"/>
      <c r="FU188" s="98"/>
      <c r="FV188" s="98"/>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row>
    <row r="189" spans="3:201" s="49" customFormat="1" ht="30" customHeight="1">
      <c r="C189" s="100" t="s">
        <v>642</v>
      </c>
      <c r="D189" s="76"/>
      <c r="E189" s="76"/>
      <c r="F189" s="76"/>
      <c r="G189" s="76"/>
      <c r="H189" s="76"/>
      <c r="I189" s="76"/>
      <c r="J189" s="76"/>
      <c r="K189" s="76"/>
      <c r="L189" s="76"/>
      <c r="M189" s="94"/>
      <c r="N189" s="76"/>
      <c r="O189" s="76"/>
      <c r="P189" s="204"/>
      <c r="Q189" s="76"/>
      <c r="R189" s="95"/>
      <c r="S189" s="76"/>
      <c r="T189" s="76"/>
      <c r="U189" s="76"/>
      <c r="V189" s="76"/>
      <c r="W189" s="76"/>
      <c r="X189" s="76"/>
      <c r="Y189" s="76"/>
      <c r="Z189" s="76"/>
      <c r="AA189" s="76"/>
      <c r="AB189" s="76"/>
      <c r="AC189" s="76"/>
      <c r="AD189" s="76"/>
      <c r="AE189" s="76"/>
      <c r="AF189" s="76"/>
      <c r="AG189" s="95"/>
      <c r="AH189" s="95"/>
      <c r="AI189" s="95"/>
      <c r="AJ189" s="76"/>
      <c r="AK189" s="76"/>
      <c r="AL189" s="76"/>
      <c r="AM189" s="76"/>
      <c r="AN189" s="76"/>
      <c r="AO189" s="76"/>
      <c r="AP189" s="76"/>
      <c r="AQ189" s="76"/>
      <c r="AX189" s="97"/>
      <c r="AY189" s="97"/>
      <c r="AZ189" s="97"/>
      <c r="BA189" s="97"/>
      <c r="BB189" s="97"/>
      <c r="BE189" s="117"/>
      <c r="BF189" s="117"/>
      <c r="BG189" s="117"/>
      <c r="BH189" s="117"/>
      <c r="CL189" s="76"/>
      <c r="CM189" s="76"/>
      <c r="CN189" s="76"/>
      <c r="CO189" s="95"/>
      <c r="CP189" s="76"/>
      <c r="CQ189" s="96"/>
      <c r="CR189" s="96"/>
      <c r="CS189" s="96"/>
      <c r="CT189" s="96"/>
      <c r="CU189" s="96"/>
      <c r="CV189" s="96"/>
      <c r="CW189" s="96"/>
      <c r="CX189" s="96"/>
      <c r="CY189" s="96"/>
      <c r="CZ189" s="96"/>
      <c r="DA189" s="98"/>
      <c r="DB189" s="76"/>
      <c r="DC189" s="76"/>
      <c r="DD189" s="76"/>
      <c r="DE189" s="76"/>
      <c r="DF189" s="99"/>
      <c r="DG189" s="96"/>
      <c r="DH189" s="96"/>
      <c r="DI189" s="96"/>
      <c r="DJ189" s="96"/>
      <c r="DK189" s="96"/>
      <c r="DL189" s="96"/>
      <c r="DM189" s="96"/>
      <c r="DN189" s="96"/>
      <c r="DO189" s="95"/>
      <c r="DP189" s="95"/>
      <c r="DQ189" s="95"/>
      <c r="DR189" s="95"/>
      <c r="DS189" s="95"/>
      <c r="DT189" s="95"/>
      <c r="DU189" s="95"/>
      <c r="DV189" s="95"/>
      <c r="DW189" s="95"/>
      <c r="DX189" s="95"/>
      <c r="EC189" s="95"/>
      <c r="ED189" s="95"/>
      <c r="EE189" s="95"/>
      <c r="EF189" s="95"/>
      <c r="EG189" s="95"/>
      <c r="EH189" s="95"/>
      <c r="EI189" s="95"/>
      <c r="EJ189" s="95"/>
      <c r="EK189" s="95"/>
      <c r="EL189" s="95"/>
      <c r="EM189" s="95"/>
      <c r="EN189" s="95"/>
      <c r="EO189" s="95"/>
      <c r="EP189" s="95"/>
      <c r="EQ189" s="95"/>
      <c r="ER189" s="95"/>
      <c r="ES189" s="95"/>
      <c r="ET189" s="95"/>
      <c r="EX189" s="98"/>
      <c r="EY189" s="98"/>
      <c r="EZ189" s="98"/>
      <c r="FA189" s="98"/>
      <c r="FB189" s="98"/>
      <c r="FC189" s="98"/>
      <c r="FD189" s="98"/>
      <c r="FE189" s="98"/>
      <c r="FF189" s="98"/>
      <c r="FG189" s="98"/>
      <c r="FH189" s="98"/>
      <c r="FI189" s="98"/>
      <c r="FJ189" s="98"/>
      <c r="FK189" s="98"/>
      <c r="FL189" s="98"/>
      <c r="FM189" s="98"/>
      <c r="FN189" s="98"/>
      <c r="FO189" s="98"/>
      <c r="FP189" s="98"/>
      <c r="FQ189" s="98"/>
      <c r="FR189" s="98"/>
      <c r="FS189" s="98"/>
      <c r="FT189" s="98"/>
      <c r="FU189" s="98"/>
      <c r="FV189" s="98"/>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row>
    <row r="190" spans="3:201" s="49" customFormat="1" ht="30" customHeight="1">
      <c r="C190" s="100" t="s">
        <v>643</v>
      </c>
      <c r="D190" s="76"/>
      <c r="E190" s="76"/>
      <c r="F190" s="76"/>
      <c r="G190" s="76"/>
      <c r="H190" s="76"/>
      <c r="I190" s="76"/>
      <c r="J190" s="76"/>
      <c r="K190" s="76"/>
      <c r="L190" s="76"/>
      <c r="M190" s="94"/>
      <c r="N190" s="76"/>
      <c r="O190" s="76"/>
      <c r="P190" s="204"/>
      <c r="Q190" s="76"/>
      <c r="R190" s="95"/>
      <c r="S190" s="76"/>
      <c r="T190" s="76"/>
      <c r="U190" s="76"/>
      <c r="V190" s="76"/>
      <c r="W190" s="76"/>
      <c r="X190" s="76"/>
      <c r="Y190" s="76"/>
      <c r="Z190" s="76"/>
      <c r="AA190" s="76"/>
      <c r="AB190" s="76"/>
      <c r="AC190" s="76"/>
      <c r="AD190" s="76"/>
      <c r="AE190" s="76"/>
      <c r="AF190" s="76"/>
      <c r="AG190" s="95"/>
      <c r="AH190" s="95"/>
      <c r="AI190" s="95"/>
      <c r="AJ190" s="76"/>
      <c r="AK190" s="76"/>
      <c r="AL190" s="76"/>
      <c r="AM190" s="76"/>
      <c r="AN190" s="76"/>
      <c r="AO190" s="76"/>
      <c r="AP190" s="76"/>
      <c r="AQ190" s="76"/>
      <c r="AX190" s="97"/>
      <c r="AY190" s="97"/>
      <c r="AZ190" s="97"/>
      <c r="BA190" s="97"/>
      <c r="BB190" s="97"/>
      <c r="BE190" s="117"/>
      <c r="BF190" s="117"/>
      <c r="BG190" s="117"/>
      <c r="BH190" s="117"/>
      <c r="CL190" s="76"/>
      <c r="CM190" s="76"/>
      <c r="CN190" s="76"/>
      <c r="CO190" s="95"/>
      <c r="CP190" s="76"/>
      <c r="CQ190" s="96"/>
      <c r="CR190" s="96"/>
      <c r="CS190" s="96"/>
      <c r="CT190" s="96"/>
      <c r="CU190" s="96"/>
      <c r="CV190" s="96"/>
      <c r="CW190" s="96"/>
      <c r="CX190" s="96"/>
      <c r="CY190" s="96"/>
      <c r="CZ190" s="96"/>
      <c r="DA190" s="98"/>
      <c r="DB190" s="76"/>
      <c r="DC190" s="76"/>
      <c r="DD190" s="76"/>
      <c r="DE190" s="76"/>
      <c r="DF190" s="99"/>
      <c r="DG190" s="96"/>
      <c r="DH190" s="96"/>
      <c r="DI190" s="96"/>
      <c r="DJ190" s="96"/>
      <c r="DK190" s="96"/>
      <c r="DL190" s="96"/>
      <c r="DM190" s="96"/>
      <c r="DN190" s="96"/>
      <c r="DO190" s="95"/>
      <c r="DP190" s="95"/>
      <c r="DQ190" s="95"/>
      <c r="DR190" s="95"/>
      <c r="DS190" s="95"/>
      <c r="DT190" s="95"/>
      <c r="DU190" s="95"/>
      <c r="DV190" s="95"/>
      <c r="DW190" s="95"/>
      <c r="DX190" s="95"/>
      <c r="EC190" s="95"/>
      <c r="ED190" s="95"/>
      <c r="EE190" s="95"/>
      <c r="EF190" s="95"/>
      <c r="EG190" s="95"/>
      <c r="EH190" s="95"/>
      <c r="EI190" s="95"/>
      <c r="EJ190" s="95"/>
      <c r="EK190" s="95"/>
      <c r="EL190" s="95"/>
      <c r="EM190" s="95"/>
      <c r="EN190" s="95"/>
      <c r="EO190" s="95"/>
      <c r="EP190" s="95"/>
      <c r="EQ190" s="95"/>
      <c r="ER190" s="95"/>
      <c r="ES190" s="95"/>
      <c r="ET190" s="95"/>
      <c r="EX190" s="98"/>
      <c r="EY190" s="98"/>
      <c r="EZ190" s="98"/>
      <c r="FA190" s="98"/>
      <c r="FB190" s="98"/>
      <c r="FC190" s="98"/>
      <c r="FD190" s="98"/>
      <c r="FE190" s="98"/>
      <c r="FF190" s="98"/>
      <c r="FG190" s="98"/>
      <c r="FH190" s="98"/>
      <c r="FI190" s="98"/>
      <c r="FJ190" s="98"/>
      <c r="FK190" s="98"/>
      <c r="FL190" s="98"/>
      <c r="FM190" s="98"/>
      <c r="FN190" s="98"/>
      <c r="FO190" s="98"/>
      <c r="FP190" s="98"/>
      <c r="FQ190" s="98"/>
      <c r="FR190" s="98"/>
      <c r="FS190" s="98"/>
      <c r="FT190" s="98"/>
      <c r="FU190" s="98"/>
      <c r="FV190" s="98"/>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row>
    <row r="191" spans="3:201" s="49" customFormat="1" ht="30" customHeight="1">
      <c r="C191" s="100" t="s">
        <v>644</v>
      </c>
      <c r="D191" s="76"/>
      <c r="E191" s="76"/>
      <c r="F191" s="76"/>
      <c r="G191" s="76"/>
      <c r="H191" s="76"/>
      <c r="I191" s="76"/>
      <c r="J191" s="76"/>
      <c r="K191" s="76"/>
      <c r="L191" s="76"/>
      <c r="M191" s="94"/>
      <c r="N191" s="76"/>
      <c r="O191" s="76"/>
      <c r="P191" s="204"/>
      <c r="Q191" s="76"/>
      <c r="R191" s="95"/>
      <c r="S191" s="76"/>
      <c r="T191" s="76"/>
      <c r="U191" s="76"/>
      <c r="V191" s="76"/>
      <c r="W191" s="76"/>
      <c r="X191" s="76"/>
      <c r="Y191" s="76"/>
      <c r="Z191" s="76"/>
      <c r="AA191" s="76"/>
      <c r="AB191" s="76"/>
      <c r="AC191" s="76"/>
      <c r="AD191" s="76"/>
      <c r="AE191" s="76"/>
      <c r="AF191" s="76"/>
      <c r="AG191" s="95"/>
      <c r="AH191" s="95"/>
      <c r="AI191" s="95"/>
      <c r="AJ191" s="76"/>
      <c r="AK191" s="76"/>
      <c r="AL191" s="76"/>
      <c r="AM191" s="76"/>
      <c r="AN191" s="76"/>
      <c r="AO191" s="76"/>
      <c r="AP191" s="76"/>
      <c r="AQ191" s="76"/>
      <c r="AX191" s="97"/>
      <c r="AY191" s="97"/>
      <c r="AZ191" s="97"/>
      <c r="BA191" s="97"/>
      <c r="BB191" s="97"/>
      <c r="BE191" s="117"/>
      <c r="BF191" s="117"/>
      <c r="BG191" s="117"/>
      <c r="BH191" s="117"/>
      <c r="CL191" s="76"/>
      <c r="CM191" s="76"/>
      <c r="CN191" s="76"/>
      <c r="CO191" s="95"/>
      <c r="CP191" s="76"/>
      <c r="CQ191" s="96"/>
      <c r="CR191" s="96"/>
      <c r="CS191" s="96"/>
      <c r="CT191" s="96"/>
      <c r="CU191" s="96"/>
      <c r="CV191" s="96"/>
      <c r="CW191" s="96"/>
      <c r="CX191" s="96"/>
      <c r="CY191" s="96"/>
      <c r="CZ191" s="96"/>
      <c r="DA191" s="98"/>
      <c r="DB191" s="76"/>
      <c r="DC191" s="76"/>
      <c r="DD191" s="76"/>
      <c r="DE191" s="76"/>
      <c r="DF191" s="99"/>
      <c r="DG191" s="96"/>
      <c r="DH191" s="96"/>
      <c r="DI191" s="96"/>
      <c r="DJ191" s="96"/>
      <c r="DK191" s="96"/>
      <c r="DL191" s="96"/>
      <c r="DM191" s="96"/>
      <c r="DN191" s="96"/>
      <c r="DO191" s="95"/>
      <c r="DP191" s="95"/>
      <c r="DQ191" s="95"/>
      <c r="DR191" s="95"/>
      <c r="DS191" s="95"/>
      <c r="DT191" s="95"/>
      <c r="DU191" s="95"/>
      <c r="DV191" s="95"/>
      <c r="DW191" s="95"/>
      <c r="DX191" s="95"/>
      <c r="EC191" s="95"/>
      <c r="ED191" s="95"/>
      <c r="EE191" s="95"/>
      <c r="EF191" s="95"/>
      <c r="EG191" s="95"/>
      <c r="EH191" s="95"/>
      <c r="EI191" s="95"/>
      <c r="EJ191" s="95"/>
      <c r="EK191" s="95"/>
      <c r="EL191" s="95"/>
      <c r="EM191" s="95"/>
      <c r="EN191" s="95"/>
      <c r="EO191" s="95"/>
      <c r="EP191" s="95"/>
      <c r="EQ191" s="95"/>
      <c r="ER191" s="95"/>
      <c r="ES191" s="95"/>
      <c r="ET191" s="95"/>
      <c r="EX191" s="98"/>
      <c r="EY191" s="98"/>
      <c r="EZ191" s="98"/>
      <c r="FA191" s="98"/>
      <c r="FB191" s="98"/>
      <c r="FC191" s="98"/>
      <c r="FD191" s="98"/>
      <c r="FE191" s="98"/>
      <c r="FF191" s="98"/>
      <c r="FG191" s="98"/>
      <c r="FH191" s="98"/>
      <c r="FI191" s="98"/>
      <c r="FJ191" s="98"/>
      <c r="FK191" s="98"/>
      <c r="FL191" s="98"/>
      <c r="FM191" s="98"/>
      <c r="FN191" s="98"/>
      <c r="FO191" s="98"/>
      <c r="FP191" s="98"/>
      <c r="FQ191" s="98"/>
      <c r="FR191" s="98"/>
      <c r="FS191" s="98"/>
      <c r="FT191" s="98"/>
      <c r="FU191" s="98"/>
      <c r="FV191" s="98"/>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row>
    <row r="192" spans="3:201" s="49" customFormat="1" ht="30" customHeight="1">
      <c r="C192" s="100" t="s">
        <v>645</v>
      </c>
      <c r="D192" s="76"/>
      <c r="E192" s="76"/>
      <c r="F192" s="76"/>
      <c r="G192" s="76"/>
      <c r="H192" s="76"/>
      <c r="I192" s="76"/>
      <c r="J192" s="76"/>
      <c r="K192" s="76"/>
      <c r="L192" s="76"/>
      <c r="M192" s="94"/>
      <c r="N192" s="76"/>
      <c r="O192" s="76"/>
      <c r="P192" s="204"/>
      <c r="Q192" s="76"/>
      <c r="R192" s="95"/>
      <c r="S192" s="76"/>
      <c r="T192" s="76"/>
      <c r="U192" s="76"/>
      <c r="V192" s="76"/>
      <c r="W192" s="76"/>
      <c r="X192" s="76"/>
      <c r="Y192" s="76"/>
      <c r="Z192" s="76"/>
      <c r="AA192" s="76"/>
      <c r="AB192" s="76"/>
      <c r="AC192" s="76"/>
      <c r="AD192" s="76"/>
      <c r="AE192" s="76"/>
      <c r="AF192" s="76"/>
      <c r="AG192" s="95"/>
      <c r="AH192" s="95"/>
      <c r="AI192" s="95"/>
      <c r="AJ192" s="76"/>
      <c r="AK192" s="76"/>
      <c r="AL192" s="76"/>
      <c r="AM192" s="76"/>
      <c r="AN192" s="76"/>
      <c r="AO192" s="76"/>
      <c r="AP192" s="76"/>
      <c r="AQ192" s="76"/>
      <c r="AX192" s="97"/>
      <c r="AY192" s="97"/>
      <c r="AZ192" s="97"/>
      <c r="BA192" s="97"/>
      <c r="BB192" s="97"/>
      <c r="BE192" s="117"/>
      <c r="BF192" s="117"/>
      <c r="BG192" s="117"/>
      <c r="BH192" s="117"/>
      <c r="CL192" s="76"/>
      <c r="CM192" s="76"/>
      <c r="CN192" s="76"/>
      <c r="CO192" s="95"/>
      <c r="CP192" s="76"/>
      <c r="CQ192" s="96"/>
      <c r="CR192" s="96"/>
      <c r="CS192" s="96"/>
      <c r="CT192" s="96"/>
      <c r="CU192" s="96"/>
      <c r="CV192" s="96"/>
      <c r="CW192" s="96"/>
      <c r="CX192" s="96"/>
      <c r="CY192" s="96"/>
      <c r="CZ192" s="96"/>
      <c r="DA192" s="98"/>
      <c r="DB192" s="76"/>
      <c r="DC192" s="76"/>
      <c r="DD192" s="76"/>
      <c r="DE192" s="76"/>
      <c r="DF192" s="99"/>
      <c r="DG192" s="96"/>
      <c r="DH192" s="96"/>
      <c r="DI192" s="96"/>
      <c r="DJ192" s="96"/>
      <c r="DK192" s="96"/>
      <c r="DL192" s="96"/>
      <c r="DM192" s="96"/>
      <c r="DN192" s="96"/>
      <c r="DO192" s="95"/>
      <c r="DP192" s="95"/>
      <c r="DQ192" s="95"/>
      <c r="DR192" s="95"/>
      <c r="DS192" s="95"/>
      <c r="DT192" s="95"/>
      <c r="DU192" s="95"/>
      <c r="DV192" s="95"/>
      <c r="DW192" s="95"/>
      <c r="DX192" s="95"/>
      <c r="EC192" s="95"/>
      <c r="ED192" s="95"/>
      <c r="EE192" s="95"/>
      <c r="EF192" s="95"/>
      <c r="EG192" s="95"/>
      <c r="EH192" s="95"/>
      <c r="EI192" s="95"/>
      <c r="EJ192" s="95"/>
      <c r="EK192" s="95"/>
      <c r="EL192" s="95"/>
      <c r="EM192" s="95"/>
      <c r="EN192" s="95"/>
      <c r="EO192" s="95"/>
      <c r="EP192" s="95"/>
      <c r="EQ192" s="95"/>
      <c r="ER192" s="95"/>
      <c r="ES192" s="95"/>
      <c r="ET192" s="95"/>
      <c r="EX192" s="98"/>
      <c r="EY192" s="98"/>
      <c r="EZ192" s="98"/>
      <c r="FA192" s="98"/>
      <c r="FB192" s="98"/>
      <c r="FC192" s="98"/>
      <c r="FD192" s="98"/>
      <c r="FE192" s="98"/>
      <c r="FF192" s="98"/>
      <c r="FG192" s="98"/>
      <c r="FH192" s="98"/>
      <c r="FI192" s="98"/>
      <c r="FJ192" s="98"/>
      <c r="FK192" s="98"/>
      <c r="FL192" s="98"/>
      <c r="FM192" s="98"/>
      <c r="FN192" s="98"/>
      <c r="FO192" s="98"/>
      <c r="FP192" s="98"/>
      <c r="FQ192" s="98"/>
      <c r="FR192" s="98"/>
      <c r="FS192" s="98"/>
      <c r="FT192" s="98"/>
      <c r="FU192" s="98"/>
      <c r="FV192" s="98"/>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row>
    <row r="193" spans="3:201" s="49" customFormat="1" ht="30" customHeight="1">
      <c r="C193" s="100" t="s">
        <v>646</v>
      </c>
      <c r="D193" s="76"/>
      <c r="E193" s="76"/>
      <c r="F193" s="76"/>
      <c r="G193" s="76"/>
      <c r="H193" s="76"/>
      <c r="I193" s="76"/>
      <c r="J193" s="76"/>
      <c r="K193" s="76"/>
      <c r="L193" s="76"/>
      <c r="M193" s="94"/>
      <c r="N193" s="76"/>
      <c r="O193" s="76"/>
      <c r="P193" s="204"/>
      <c r="Q193" s="76"/>
      <c r="R193" s="95"/>
      <c r="S193" s="76"/>
      <c r="T193" s="76"/>
      <c r="U193" s="76"/>
      <c r="V193" s="76"/>
      <c r="W193" s="76"/>
      <c r="X193" s="76"/>
      <c r="Y193" s="76"/>
      <c r="Z193" s="76"/>
      <c r="AA193" s="76"/>
      <c r="AB193" s="76"/>
      <c r="AC193" s="76"/>
      <c r="AD193" s="76"/>
      <c r="AE193" s="76"/>
      <c r="AF193" s="76"/>
      <c r="AG193" s="95"/>
      <c r="AH193" s="95"/>
      <c r="AI193" s="95"/>
      <c r="AJ193" s="76"/>
      <c r="AK193" s="76"/>
      <c r="AL193" s="76"/>
      <c r="AM193" s="76"/>
      <c r="AN193" s="76"/>
      <c r="AO193" s="76"/>
      <c r="AP193" s="76"/>
      <c r="AQ193" s="76"/>
      <c r="AX193" s="97"/>
      <c r="AY193" s="97"/>
      <c r="AZ193" s="97"/>
      <c r="BA193" s="97"/>
      <c r="BB193" s="97"/>
      <c r="BE193" s="117"/>
      <c r="BF193" s="117"/>
      <c r="BG193" s="117"/>
      <c r="BH193" s="117"/>
      <c r="CL193" s="76"/>
      <c r="CM193" s="76"/>
      <c r="CN193" s="76"/>
      <c r="CO193" s="95"/>
      <c r="CP193" s="76"/>
      <c r="CQ193" s="96"/>
      <c r="CR193" s="96"/>
      <c r="CS193" s="96"/>
      <c r="CT193" s="96"/>
      <c r="CU193" s="96"/>
      <c r="CV193" s="96"/>
      <c r="CW193" s="96"/>
      <c r="CX193" s="96"/>
      <c r="CY193" s="96"/>
      <c r="CZ193" s="96"/>
      <c r="DA193" s="98"/>
      <c r="DB193" s="76"/>
      <c r="DC193" s="76"/>
      <c r="DD193" s="76"/>
      <c r="DE193" s="76"/>
      <c r="DF193" s="99"/>
      <c r="DG193" s="96"/>
      <c r="DH193" s="96"/>
      <c r="DI193" s="96"/>
      <c r="DJ193" s="96"/>
      <c r="DK193" s="96"/>
      <c r="DL193" s="96"/>
      <c r="DM193" s="96"/>
      <c r="DN193" s="96"/>
      <c r="DO193" s="95"/>
      <c r="DP193" s="95"/>
      <c r="DQ193" s="95"/>
      <c r="DR193" s="95"/>
      <c r="DS193" s="95"/>
      <c r="DT193" s="95"/>
      <c r="DU193" s="95"/>
      <c r="DV193" s="95"/>
      <c r="DW193" s="95"/>
      <c r="DX193" s="95"/>
      <c r="EC193" s="95"/>
      <c r="ED193" s="95"/>
      <c r="EE193" s="95"/>
      <c r="EF193" s="95"/>
      <c r="EG193" s="95"/>
      <c r="EH193" s="95"/>
      <c r="EI193" s="95"/>
      <c r="EJ193" s="95"/>
      <c r="EK193" s="95"/>
      <c r="EL193" s="95"/>
      <c r="EM193" s="95"/>
      <c r="EN193" s="95"/>
      <c r="EO193" s="95"/>
      <c r="EP193" s="95"/>
      <c r="EQ193" s="95"/>
      <c r="ER193" s="95"/>
      <c r="ES193" s="95"/>
      <c r="ET193" s="95"/>
      <c r="EX193" s="98"/>
      <c r="EY193" s="98"/>
      <c r="EZ193" s="98"/>
      <c r="FA193" s="98"/>
      <c r="FB193" s="98"/>
      <c r="FC193" s="98"/>
      <c r="FD193" s="98"/>
      <c r="FE193" s="98"/>
      <c r="FF193" s="98"/>
      <c r="FG193" s="98"/>
      <c r="FH193" s="98"/>
      <c r="FI193" s="98"/>
      <c r="FJ193" s="98"/>
      <c r="FK193" s="98"/>
      <c r="FL193" s="98"/>
      <c r="FM193" s="98"/>
      <c r="FN193" s="98"/>
      <c r="FO193" s="98"/>
      <c r="FP193" s="98"/>
      <c r="FQ193" s="98"/>
      <c r="FR193" s="98"/>
      <c r="FS193" s="98"/>
      <c r="FT193" s="98"/>
      <c r="FU193" s="98"/>
      <c r="FV193" s="98"/>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row>
    <row r="194" spans="3:201" s="49" customFormat="1" ht="30" customHeight="1">
      <c r="C194" s="100" t="s">
        <v>647</v>
      </c>
      <c r="D194" s="76"/>
      <c r="E194" s="76"/>
      <c r="F194" s="76"/>
      <c r="G194" s="76"/>
      <c r="H194" s="76"/>
      <c r="I194" s="76"/>
      <c r="J194" s="76"/>
      <c r="K194" s="76"/>
      <c r="L194" s="76"/>
      <c r="M194" s="94"/>
      <c r="N194" s="76"/>
      <c r="O194" s="76"/>
      <c r="P194" s="204"/>
      <c r="Q194" s="76"/>
      <c r="R194" s="95"/>
      <c r="S194" s="76"/>
      <c r="T194" s="76"/>
      <c r="U194" s="76"/>
      <c r="V194" s="76"/>
      <c r="W194" s="76"/>
      <c r="X194" s="76"/>
      <c r="Y194" s="76"/>
      <c r="Z194" s="76"/>
      <c r="AA194" s="76"/>
      <c r="AB194" s="76"/>
      <c r="AC194" s="76"/>
      <c r="AD194" s="76"/>
      <c r="AE194" s="76"/>
      <c r="AF194" s="76"/>
      <c r="AG194" s="95"/>
      <c r="AH194" s="95"/>
      <c r="AI194" s="95"/>
      <c r="AJ194" s="76"/>
      <c r="AK194" s="76"/>
      <c r="AL194" s="76"/>
      <c r="AM194" s="76"/>
      <c r="AN194" s="76"/>
      <c r="AO194" s="76"/>
      <c r="AP194" s="76"/>
      <c r="AQ194" s="76"/>
      <c r="AX194" s="97"/>
      <c r="AY194" s="97"/>
      <c r="AZ194" s="97"/>
      <c r="BA194" s="97"/>
      <c r="BB194" s="97"/>
      <c r="BE194" s="117"/>
      <c r="BF194" s="117"/>
      <c r="BG194" s="117"/>
      <c r="BH194" s="117"/>
      <c r="CL194" s="76"/>
      <c r="CM194" s="76"/>
      <c r="CN194" s="76"/>
      <c r="CO194" s="95"/>
      <c r="CP194" s="76"/>
      <c r="CQ194" s="96"/>
      <c r="CR194" s="96"/>
      <c r="CS194" s="96"/>
      <c r="CT194" s="96"/>
      <c r="CU194" s="96"/>
      <c r="CV194" s="96"/>
      <c r="CW194" s="96"/>
      <c r="CX194" s="96"/>
      <c r="CY194" s="96"/>
      <c r="CZ194" s="96"/>
      <c r="DA194" s="98"/>
      <c r="DB194" s="76"/>
      <c r="DC194" s="76"/>
      <c r="DD194" s="76"/>
      <c r="DE194" s="76"/>
      <c r="DF194" s="99"/>
      <c r="DG194" s="96"/>
      <c r="DH194" s="96"/>
      <c r="DI194" s="96"/>
      <c r="DJ194" s="96"/>
      <c r="DK194" s="96"/>
      <c r="DL194" s="96"/>
      <c r="DM194" s="96"/>
      <c r="DN194" s="96"/>
      <c r="DO194" s="95"/>
      <c r="DP194" s="95"/>
      <c r="DQ194" s="95"/>
      <c r="DR194" s="95"/>
      <c r="DS194" s="95"/>
      <c r="DT194" s="95"/>
      <c r="DU194" s="95"/>
      <c r="DV194" s="95"/>
      <c r="DW194" s="95"/>
      <c r="DX194" s="95"/>
      <c r="EC194" s="95"/>
      <c r="ED194" s="95"/>
      <c r="EE194" s="95"/>
      <c r="EF194" s="95"/>
      <c r="EG194" s="95"/>
      <c r="EH194" s="95"/>
      <c r="EI194" s="95"/>
      <c r="EJ194" s="95"/>
      <c r="EK194" s="95"/>
      <c r="EL194" s="95"/>
      <c r="EM194" s="95"/>
      <c r="EN194" s="95"/>
      <c r="EO194" s="95"/>
      <c r="EP194" s="95"/>
      <c r="EQ194" s="95"/>
      <c r="ER194" s="95"/>
      <c r="ES194" s="95"/>
      <c r="ET194" s="95"/>
      <c r="EX194" s="98"/>
      <c r="EY194" s="98"/>
      <c r="EZ194" s="98"/>
      <c r="FA194" s="98"/>
      <c r="FB194" s="98"/>
      <c r="FC194" s="98"/>
      <c r="FD194" s="98"/>
      <c r="FE194" s="98"/>
      <c r="FF194" s="98"/>
      <c r="FG194" s="98"/>
      <c r="FH194" s="98"/>
      <c r="FI194" s="98"/>
      <c r="FJ194" s="98"/>
      <c r="FK194" s="98"/>
      <c r="FL194" s="98"/>
      <c r="FM194" s="98"/>
      <c r="FN194" s="98"/>
      <c r="FO194" s="98"/>
      <c r="FP194" s="98"/>
      <c r="FQ194" s="98"/>
      <c r="FR194" s="98"/>
      <c r="FS194" s="98"/>
      <c r="FT194" s="98"/>
      <c r="FU194" s="98"/>
      <c r="FV194" s="98"/>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row>
    <row r="195" spans="3:201" s="49" customFormat="1" ht="30" customHeight="1">
      <c r="C195" s="100" t="s">
        <v>648</v>
      </c>
      <c r="D195" s="76"/>
      <c r="E195" s="76"/>
      <c r="F195" s="76"/>
      <c r="G195" s="76"/>
      <c r="H195" s="76"/>
      <c r="I195" s="76"/>
      <c r="J195" s="76"/>
      <c r="K195" s="76"/>
      <c r="L195" s="76"/>
      <c r="M195" s="94"/>
      <c r="N195" s="76"/>
      <c r="O195" s="76"/>
      <c r="P195" s="204"/>
      <c r="Q195" s="76"/>
      <c r="R195" s="95"/>
      <c r="S195" s="76"/>
      <c r="T195" s="76"/>
      <c r="U195" s="76"/>
      <c r="V195" s="76"/>
      <c r="W195" s="76"/>
      <c r="X195" s="76"/>
      <c r="Y195" s="76"/>
      <c r="Z195" s="76"/>
      <c r="AA195" s="76"/>
      <c r="AB195" s="76"/>
      <c r="AC195" s="76"/>
      <c r="AD195" s="76"/>
      <c r="AE195" s="76"/>
      <c r="AF195" s="76"/>
      <c r="AG195" s="95"/>
      <c r="AH195" s="95"/>
      <c r="AI195" s="95"/>
      <c r="AJ195" s="76"/>
      <c r="AK195" s="76"/>
      <c r="AL195" s="76"/>
      <c r="AM195" s="76"/>
      <c r="AN195" s="76"/>
      <c r="AO195" s="76"/>
      <c r="AP195" s="76"/>
      <c r="AQ195" s="76"/>
      <c r="AX195" s="97"/>
      <c r="AY195" s="97"/>
      <c r="AZ195" s="97"/>
      <c r="BA195" s="97"/>
      <c r="BB195" s="97"/>
      <c r="BE195" s="117"/>
      <c r="BF195" s="117"/>
      <c r="BG195" s="117"/>
      <c r="BH195" s="117"/>
      <c r="CL195" s="76"/>
      <c r="CM195" s="76"/>
      <c r="CN195" s="76"/>
      <c r="CO195" s="95"/>
      <c r="CP195" s="76"/>
      <c r="CQ195" s="96"/>
      <c r="CR195" s="96"/>
      <c r="CS195" s="96"/>
      <c r="CT195" s="96"/>
      <c r="CU195" s="96"/>
      <c r="CV195" s="96"/>
      <c r="CW195" s="96"/>
      <c r="CX195" s="96"/>
      <c r="CY195" s="96"/>
      <c r="CZ195" s="96"/>
      <c r="DA195" s="98"/>
      <c r="DB195" s="76"/>
      <c r="DC195" s="76"/>
      <c r="DD195" s="76"/>
      <c r="DE195" s="76"/>
      <c r="DF195" s="99"/>
      <c r="DG195" s="96"/>
      <c r="DH195" s="96"/>
      <c r="DI195" s="96"/>
      <c r="DJ195" s="96"/>
      <c r="DK195" s="96"/>
      <c r="DL195" s="96"/>
      <c r="DM195" s="96"/>
      <c r="DN195" s="96"/>
      <c r="DO195" s="95"/>
      <c r="DP195" s="95"/>
      <c r="DQ195" s="95"/>
      <c r="DR195" s="95"/>
      <c r="DS195" s="95"/>
      <c r="DT195" s="95"/>
      <c r="DU195" s="95"/>
      <c r="DV195" s="95"/>
      <c r="DW195" s="95"/>
      <c r="DX195" s="95"/>
      <c r="EC195" s="95"/>
      <c r="ED195" s="95"/>
      <c r="EE195" s="95"/>
      <c r="EF195" s="95"/>
      <c r="EG195" s="95"/>
      <c r="EH195" s="95"/>
      <c r="EI195" s="95"/>
      <c r="EJ195" s="95"/>
      <c r="EK195" s="95"/>
      <c r="EL195" s="95"/>
      <c r="EM195" s="95"/>
      <c r="EN195" s="95"/>
      <c r="EO195" s="95"/>
      <c r="EP195" s="95"/>
      <c r="EQ195" s="95"/>
      <c r="ER195" s="95"/>
      <c r="ES195" s="95"/>
      <c r="ET195" s="95"/>
      <c r="EX195" s="98"/>
      <c r="EY195" s="98"/>
      <c r="EZ195" s="98"/>
      <c r="FA195" s="98"/>
      <c r="FB195" s="98"/>
      <c r="FC195" s="98"/>
      <c r="FD195" s="98"/>
      <c r="FE195" s="98"/>
      <c r="FF195" s="98"/>
      <c r="FG195" s="98"/>
      <c r="FH195" s="98"/>
      <c r="FI195" s="98"/>
      <c r="FJ195" s="98"/>
      <c r="FK195" s="98"/>
      <c r="FL195" s="98"/>
      <c r="FM195" s="98"/>
      <c r="FN195" s="98"/>
      <c r="FO195" s="98"/>
      <c r="FP195" s="98"/>
      <c r="FQ195" s="98"/>
      <c r="FR195" s="98"/>
      <c r="FS195" s="98"/>
      <c r="FT195" s="98"/>
      <c r="FU195" s="98"/>
      <c r="FV195" s="98"/>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row>
    <row r="196" spans="3:201" s="49" customFormat="1" ht="30" customHeight="1">
      <c r="C196" s="100" t="s">
        <v>649</v>
      </c>
      <c r="D196" s="76"/>
      <c r="E196" s="76"/>
      <c r="F196" s="76"/>
      <c r="G196" s="76"/>
      <c r="H196" s="76"/>
      <c r="I196" s="76"/>
      <c r="J196" s="76"/>
      <c r="K196" s="76"/>
      <c r="L196" s="76"/>
      <c r="M196" s="94"/>
      <c r="N196" s="76"/>
      <c r="O196" s="76"/>
      <c r="P196" s="204"/>
      <c r="Q196" s="76"/>
      <c r="R196" s="95"/>
      <c r="S196" s="76"/>
      <c r="T196" s="76"/>
      <c r="U196" s="76"/>
      <c r="V196" s="76"/>
      <c r="W196" s="76"/>
      <c r="X196" s="76"/>
      <c r="Y196" s="76"/>
      <c r="Z196" s="76"/>
      <c r="AA196" s="76"/>
      <c r="AB196" s="76"/>
      <c r="AC196" s="76"/>
      <c r="AD196" s="76"/>
      <c r="AE196" s="76"/>
      <c r="AF196" s="76"/>
      <c r="AG196" s="95"/>
      <c r="AH196" s="95"/>
      <c r="AI196" s="95"/>
      <c r="AJ196" s="76"/>
      <c r="AK196" s="76"/>
      <c r="AL196" s="76"/>
      <c r="AM196" s="76"/>
      <c r="AN196" s="76"/>
      <c r="AO196" s="76"/>
      <c r="AP196" s="76"/>
      <c r="AQ196" s="76"/>
      <c r="AX196" s="97"/>
      <c r="AY196" s="97"/>
      <c r="AZ196" s="97"/>
      <c r="BA196" s="97"/>
      <c r="BB196" s="97"/>
      <c r="BE196" s="117"/>
      <c r="BF196" s="117"/>
      <c r="BG196" s="117"/>
      <c r="BH196" s="117"/>
      <c r="CL196" s="76"/>
      <c r="CM196" s="76"/>
      <c r="CN196" s="76"/>
      <c r="CO196" s="95"/>
      <c r="CP196" s="76"/>
      <c r="CQ196" s="96"/>
      <c r="CR196" s="96"/>
      <c r="CS196" s="96"/>
      <c r="CT196" s="96"/>
      <c r="CU196" s="96"/>
      <c r="CV196" s="96"/>
      <c r="CW196" s="96"/>
      <c r="CX196" s="96"/>
      <c r="CY196" s="96"/>
      <c r="CZ196" s="96"/>
      <c r="DA196" s="98"/>
      <c r="DB196" s="76"/>
      <c r="DC196" s="76"/>
      <c r="DD196" s="76"/>
      <c r="DE196" s="76"/>
      <c r="DF196" s="99"/>
      <c r="DG196" s="96"/>
      <c r="DH196" s="96"/>
      <c r="DI196" s="96"/>
      <c r="DJ196" s="96"/>
      <c r="DK196" s="96"/>
      <c r="DL196" s="96"/>
      <c r="DM196" s="96"/>
      <c r="DN196" s="96"/>
      <c r="DO196" s="95"/>
      <c r="DP196" s="95"/>
      <c r="DQ196" s="95"/>
      <c r="DR196" s="95"/>
      <c r="DS196" s="95"/>
      <c r="DT196" s="95"/>
      <c r="DU196" s="95"/>
      <c r="DV196" s="95"/>
      <c r="DW196" s="95"/>
      <c r="DX196" s="95"/>
      <c r="EC196" s="95"/>
      <c r="ED196" s="95"/>
      <c r="EE196" s="95"/>
      <c r="EF196" s="95"/>
      <c r="EG196" s="95"/>
      <c r="EH196" s="95"/>
      <c r="EI196" s="95"/>
      <c r="EJ196" s="95"/>
      <c r="EK196" s="95"/>
      <c r="EL196" s="95"/>
      <c r="EM196" s="95"/>
      <c r="EN196" s="95"/>
      <c r="EO196" s="95"/>
      <c r="EP196" s="95"/>
      <c r="EQ196" s="95"/>
      <c r="ER196" s="95"/>
      <c r="ES196" s="95"/>
      <c r="ET196" s="95"/>
      <c r="EX196" s="98"/>
      <c r="EY196" s="98"/>
      <c r="EZ196" s="98"/>
      <c r="FA196" s="98"/>
      <c r="FB196" s="98"/>
      <c r="FC196" s="98"/>
      <c r="FD196" s="98"/>
      <c r="FE196" s="98"/>
      <c r="FF196" s="98"/>
      <c r="FG196" s="98"/>
      <c r="FH196" s="98"/>
      <c r="FI196" s="98"/>
      <c r="FJ196" s="98"/>
      <c r="FK196" s="98"/>
      <c r="FL196" s="98"/>
      <c r="FM196" s="98"/>
      <c r="FN196" s="98"/>
      <c r="FO196" s="98"/>
      <c r="FP196" s="98"/>
      <c r="FQ196" s="98"/>
      <c r="FR196" s="98"/>
      <c r="FS196" s="98"/>
      <c r="FT196" s="98"/>
      <c r="FU196" s="98"/>
      <c r="FV196" s="98"/>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row>
    <row r="197" spans="3:201" s="49" customFormat="1" ht="30" customHeight="1">
      <c r="C197" s="100" t="s">
        <v>650</v>
      </c>
      <c r="D197" s="76"/>
      <c r="E197" s="76"/>
      <c r="F197" s="76"/>
      <c r="G197" s="76"/>
      <c r="H197" s="76"/>
      <c r="I197" s="76"/>
      <c r="J197" s="76"/>
      <c r="K197" s="76"/>
      <c r="L197" s="76"/>
      <c r="M197" s="94"/>
      <c r="N197" s="76"/>
      <c r="O197" s="76"/>
      <c r="P197" s="206"/>
      <c r="Q197" s="76"/>
      <c r="R197" s="95"/>
      <c r="S197" s="76"/>
      <c r="T197" s="76"/>
      <c r="U197" s="76"/>
      <c r="V197" s="76"/>
      <c r="W197" s="76"/>
      <c r="X197" s="76"/>
      <c r="Y197" s="76"/>
      <c r="Z197" s="76"/>
      <c r="AA197" s="76"/>
      <c r="AB197" s="76"/>
      <c r="AC197" s="76"/>
      <c r="AD197" s="76"/>
      <c r="AE197" s="76"/>
      <c r="AF197" s="76"/>
      <c r="AG197" s="95"/>
      <c r="AH197" s="95"/>
      <c r="AI197" s="95"/>
      <c r="AJ197" s="76"/>
      <c r="AK197" s="76"/>
      <c r="AL197" s="76"/>
      <c r="AM197" s="76"/>
      <c r="AN197" s="76"/>
      <c r="AO197" s="76"/>
      <c r="AP197" s="76"/>
      <c r="AQ197" s="76"/>
      <c r="AX197" s="97"/>
      <c r="AY197" s="97"/>
      <c r="AZ197" s="97"/>
      <c r="BA197" s="97"/>
      <c r="BB197" s="97"/>
      <c r="BE197" s="117"/>
      <c r="BF197" s="117"/>
      <c r="BG197" s="117"/>
      <c r="BH197" s="117"/>
      <c r="CL197" s="76"/>
      <c r="CM197" s="76"/>
      <c r="CN197" s="76"/>
      <c r="CO197" s="95"/>
      <c r="CP197" s="76"/>
      <c r="CQ197" s="96"/>
      <c r="CR197" s="96"/>
      <c r="CS197" s="96"/>
      <c r="CT197" s="96"/>
      <c r="CU197" s="96"/>
      <c r="CV197" s="96"/>
      <c r="CW197" s="96"/>
      <c r="CX197" s="96"/>
      <c r="CY197" s="96"/>
      <c r="CZ197" s="96"/>
      <c r="DA197" s="98"/>
      <c r="DB197" s="76"/>
      <c r="DC197" s="76"/>
      <c r="DD197" s="76"/>
      <c r="DE197" s="76"/>
      <c r="DF197" s="99"/>
      <c r="DG197" s="96"/>
      <c r="DH197" s="96"/>
      <c r="DI197" s="96"/>
      <c r="DJ197" s="96"/>
      <c r="DK197" s="96"/>
      <c r="DL197" s="96"/>
      <c r="DM197" s="96"/>
      <c r="DN197" s="96"/>
      <c r="DO197" s="95"/>
      <c r="DP197" s="95"/>
      <c r="DQ197" s="95"/>
      <c r="DR197" s="95"/>
      <c r="DS197" s="95"/>
      <c r="DT197" s="95"/>
      <c r="DU197" s="95"/>
      <c r="DV197" s="95"/>
      <c r="DW197" s="95"/>
      <c r="DX197" s="95"/>
      <c r="EC197" s="95"/>
      <c r="ED197" s="95"/>
      <c r="EE197" s="95"/>
      <c r="EF197" s="95"/>
      <c r="EG197" s="95"/>
      <c r="EH197" s="95"/>
      <c r="EI197" s="95"/>
      <c r="EJ197" s="95"/>
      <c r="EK197" s="95"/>
      <c r="EL197" s="95"/>
      <c r="EM197" s="95"/>
      <c r="EN197" s="95"/>
      <c r="EO197" s="95"/>
      <c r="EP197" s="95"/>
      <c r="EQ197" s="95"/>
      <c r="ER197" s="95"/>
      <c r="ES197" s="95"/>
      <c r="ET197" s="95"/>
      <c r="EX197" s="98"/>
      <c r="EY197" s="98"/>
      <c r="EZ197" s="98"/>
      <c r="FA197" s="98"/>
      <c r="FB197" s="98"/>
      <c r="FC197" s="98"/>
      <c r="FD197" s="98"/>
      <c r="FE197" s="98"/>
      <c r="FF197" s="98"/>
      <c r="FG197" s="98"/>
      <c r="FH197" s="98"/>
      <c r="FI197" s="98"/>
      <c r="FJ197" s="98"/>
      <c r="FK197" s="98"/>
      <c r="FL197" s="98"/>
      <c r="FM197" s="98"/>
      <c r="FN197" s="98"/>
      <c r="FO197" s="98"/>
      <c r="FP197" s="98"/>
      <c r="FQ197" s="98"/>
      <c r="FR197" s="98"/>
      <c r="FS197" s="98"/>
      <c r="FT197" s="98"/>
      <c r="FU197" s="98"/>
      <c r="FV197" s="98"/>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row>
    <row r="198" spans="3:201" s="49" customFormat="1" ht="30" customHeight="1">
      <c r="C198" s="100" t="s">
        <v>651</v>
      </c>
      <c r="D198" s="76"/>
      <c r="E198" s="76"/>
      <c r="F198" s="76"/>
      <c r="G198" s="76"/>
      <c r="H198" s="76"/>
      <c r="I198" s="76"/>
      <c r="J198" s="76"/>
      <c r="K198" s="76"/>
      <c r="L198" s="76"/>
      <c r="M198" s="94"/>
      <c r="N198" s="76"/>
      <c r="O198" s="76"/>
      <c r="P198" s="204"/>
      <c r="Q198" s="76"/>
      <c r="R198" s="95"/>
      <c r="S198" s="76"/>
      <c r="T198" s="76"/>
      <c r="U198" s="76"/>
      <c r="V198" s="76"/>
      <c r="W198" s="76"/>
      <c r="X198" s="76"/>
      <c r="Y198" s="76"/>
      <c r="Z198" s="76"/>
      <c r="AA198" s="76"/>
      <c r="AB198" s="76"/>
      <c r="AC198" s="76"/>
      <c r="AD198" s="76"/>
      <c r="AE198" s="76"/>
      <c r="AF198" s="76"/>
      <c r="AG198" s="95"/>
      <c r="AH198" s="95"/>
      <c r="AI198" s="95"/>
      <c r="AJ198" s="76"/>
      <c r="AK198" s="76"/>
      <c r="AL198" s="76"/>
      <c r="AM198" s="76"/>
      <c r="AN198" s="76"/>
      <c r="AO198" s="76"/>
      <c r="AP198" s="76"/>
      <c r="AQ198" s="76"/>
      <c r="AX198" s="97"/>
      <c r="AY198" s="97"/>
      <c r="AZ198" s="97"/>
      <c r="BA198" s="97"/>
      <c r="BB198" s="97"/>
      <c r="BE198" s="117"/>
      <c r="BF198" s="117"/>
      <c r="BG198" s="117"/>
      <c r="BH198" s="117"/>
      <c r="CL198" s="76"/>
      <c r="CM198" s="76"/>
      <c r="CN198" s="76"/>
      <c r="CO198" s="95"/>
      <c r="CP198" s="76"/>
      <c r="CQ198" s="96"/>
      <c r="CR198" s="96"/>
      <c r="CS198" s="96"/>
      <c r="CT198" s="96"/>
      <c r="CU198" s="96"/>
      <c r="CV198" s="96"/>
      <c r="CW198" s="96"/>
      <c r="CX198" s="96"/>
      <c r="CY198" s="96"/>
      <c r="CZ198" s="96"/>
      <c r="DA198" s="98"/>
      <c r="DB198" s="76"/>
      <c r="DC198" s="76"/>
      <c r="DD198" s="76"/>
      <c r="DE198" s="76"/>
      <c r="DF198" s="99"/>
      <c r="DG198" s="96"/>
      <c r="DH198" s="96"/>
      <c r="DI198" s="96"/>
      <c r="DJ198" s="96"/>
      <c r="DK198" s="96"/>
      <c r="DL198" s="96"/>
      <c r="DM198" s="96"/>
      <c r="DN198" s="96"/>
      <c r="DO198" s="95"/>
      <c r="DP198" s="95"/>
      <c r="DQ198" s="95"/>
      <c r="DR198" s="95"/>
      <c r="DS198" s="95"/>
      <c r="DT198" s="95"/>
      <c r="DU198" s="95"/>
      <c r="DV198" s="95"/>
      <c r="DW198" s="95"/>
      <c r="DX198" s="95"/>
      <c r="EC198" s="95"/>
      <c r="ED198" s="95"/>
      <c r="EE198" s="95"/>
      <c r="EF198" s="95"/>
      <c r="EG198" s="95"/>
      <c r="EH198" s="95"/>
      <c r="EI198" s="95"/>
      <c r="EJ198" s="95"/>
      <c r="EK198" s="95"/>
      <c r="EL198" s="95"/>
      <c r="EM198" s="95"/>
      <c r="EN198" s="95"/>
      <c r="EO198" s="95"/>
      <c r="EP198" s="95"/>
      <c r="EQ198" s="95"/>
      <c r="ER198" s="95"/>
      <c r="ES198" s="95"/>
      <c r="ET198" s="95"/>
      <c r="EX198" s="98"/>
      <c r="EY198" s="98"/>
      <c r="EZ198" s="98"/>
      <c r="FA198" s="98"/>
      <c r="FB198" s="98"/>
      <c r="FC198" s="98"/>
      <c r="FD198" s="98"/>
      <c r="FE198" s="98"/>
      <c r="FF198" s="98"/>
      <c r="FG198" s="98"/>
      <c r="FH198" s="98"/>
      <c r="FI198" s="98"/>
      <c r="FJ198" s="98"/>
      <c r="FK198" s="98"/>
      <c r="FL198" s="98"/>
      <c r="FM198" s="98"/>
      <c r="FN198" s="98"/>
      <c r="FO198" s="98"/>
      <c r="FP198" s="98"/>
      <c r="FQ198" s="98"/>
      <c r="FR198" s="98"/>
      <c r="FS198" s="98"/>
      <c r="FT198" s="98"/>
      <c r="FU198" s="98"/>
      <c r="FV198" s="98"/>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row>
    <row r="199" spans="3:201" s="49" customFormat="1" ht="30" customHeight="1">
      <c r="C199" s="131" t="s">
        <v>652</v>
      </c>
      <c r="D199" s="76"/>
      <c r="E199" s="76"/>
      <c r="F199" s="76"/>
      <c r="G199" s="76"/>
      <c r="H199" s="76"/>
      <c r="I199" s="76"/>
      <c r="J199" s="76"/>
      <c r="K199" s="76"/>
      <c r="L199" s="76"/>
      <c r="M199" s="94"/>
      <c r="N199" s="76"/>
      <c r="O199" s="76"/>
      <c r="P199" s="204"/>
      <c r="Q199" s="76"/>
      <c r="R199" s="95"/>
      <c r="S199" s="76"/>
      <c r="T199" s="76"/>
      <c r="U199" s="76"/>
      <c r="V199" s="76"/>
      <c r="W199" s="76"/>
      <c r="X199" s="76"/>
      <c r="Y199" s="76"/>
      <c r="Z199" s="76"/>
      <c r="AA199" s="76"/>
      <c r="AB199" s="76"/>
      <c r="AC199" s="76"/>
      <c r="AD199" s="76"/>
      <c r="AE199" s="76"/>
      <c r="AF199" s="76"/>
      <c r="AG199" s="95"/>
      <c r="AH199" s="95"/>
      <c r="AI199" s="95"/>
      <c r="AJ199" s="76"/>
      <c r="AK199" s="76"/>
      <c r="AL199" s="76"/>
      <c r="AM199" s="76"/>
      <c r="AN199" s="76"/>
      <c r="AO199" s="76"/>
      <c r="AP199" s="76"/>
      <c r="AQ199" s="76"/>
      <c r="AX199" s="97"/>
      <c r="AY199" s="97"/>
      <c r="AZ199" s="97"/>
      <c r="BA199" s="97"/>
      <c r="BB199" s="97"/>
      <c r="BE199" s="117"/>
      <c r="BF199" s="117"/>
      <c r="BG199" s="117"/>
      <c r="BH199" s="117"/>
      <c r="CL199" s="76"/>
      <c r="CM199" s="76"/>
      <c r="CN199" s="76"/>
      <c r="CO199" s="95"/>
      <c r="CP199" s="76"/>
      <c r="CQ199" s="96"/>
      <c r="CR199" s="96"/>
      <c r="CS199" s="96"/>
      <c r="CT199" s="96"/>
      <c r="CU199" s="96"/>
      <c r="CV199" s="96"/>
      <c r="CW199" s="96"/>
      <c r="CX199" s="96"/>
      <c r="CY199" s="96"/>
      <c r="CZ199" s="96"/>
      <c r="DA199" s="98"/>
      <c r="DB199" s="76"/>
      <c r="DC199" s="76"/>
      <c r="DD199" s="76"/>
      <c r="DE199" s="76"/>
      <c r="DF199" s="99"/>
      <c r="DG199" s="96"/>
      <c r="DH199" s="96"/>
      <c r="DI199" s="96"/>
      <c r="DJ199" s="96"/>
      <c r="DK199" s="96"/>
      <c r="DL199" s="96"/>
      <c r="DM199" s="96"/>
      <c r="DN199" s="96"/>
      <c r="DO199" s="95"/>
      <c r="DP199" s="95"/>
      <c r="DQ199" s="95"/>
      <c r="DR199" s="95"/>
      <c r="DS199" s="95"/>
      <c r="DT199" s="95"/>
      <c r="DU199" s="95"/>
      <c r="DV199" s="95"/>
      <c r="DW199" s="95"/>
      <c r="DX199" s="95"/>
      <c r="EC199" s="95"/>
      <c r="ED199" s="95"/>
      <c r="EE199" s="95"/>
      <c r="EF199" s="95"/>
      <c r="EG199" s="95"/>
      <c r="EH199" s="95"/>
      <c r="EI199" s="95"/>
      <c r="EJ199" s="95"/>
      <c r="EK199" s="95"/>
      <c r="EL199" s="95"/>
      <c r="EM199" s="95"/>
      <c r="EN199" s="95"/>
      <c r="EO199" s="95"/>
      <c r="EP199" s="95"/>
      <c r="EQ199" s="95"/>
      <c r="ER199" s="95"/>
      <c r="ES199" s="95"/>
      <c r="ET199" s="95"/>
      <c r="EX199" s="98"/>
      <c r="EY199" s="98"/>
      <c r="EZ199" s="98"/>
      <c r="FA199" s="98"/>
      <c r="FB199" s="98"/>
      <c r="FC199" s="98"/>
      <c r="FD199" s="98"/>
      <c r="FE199" s="98"/>
      <c r="FF199" s="98"/>
      <c r="FG199" s="98"/>
      <c r="FH199" s="98"/>
      <c r="FI199" s="98"/>
      <c r="FJ199" s="98"/>
      <c r="FK199" s="98"/>
      <c r="FL199" s="98"/>
      <c r="FM199" s="98"/>
      <c r="FN199" s="98"/>
      <c r="FO199" s="98"/>
      <c r="FP199" s="98"/>
      <c r="FQ199" s="98"/>
      <c r="FR199" s="98"/>
      <c r="FS199" s="98"/>
      <c r="FT199" s="98"/>
      <c r="FU199" s="98"/>
      <c r="FV199" s="98"/>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row>
    <row r="200" spans="3:201" s="49" customFormat="1" ht="30" customHeight="1">
      <c r="C200" s="100" t="s">
        <v>653</v>
      </c>
      <c r="D200" s="76"/>
      <c r="E200" s="76"/>
      <c r="F200" s="76"/>
      <c r="G200" s="76"/>
      <c r="H200" s="76"/>
      <c r="I200" s="76"/>
      <c r="J200" s="76"/>
      <c r="K200" s="76"/>
      <c r="L200" s="76"/>
      <c r="M200" s="94"/>
      <c r="N200" s="76"/>
      <c r="O200" s="76"/>
      <c r="P200" s="204"/>
      <c r="Q200" s="76"/>
      <c r="R200" s="95"/>
      <c r="S200" s="76"/>
      <c r="T200" s="76"/>
      <c r="U200" s="76"/>
      <c r="V200" s="76"/>
      <c r="W200" s="76"/>
      <c r="X200" s="76"/>
      <c r="Y200" s="76"/>
      <c r="Z200" s="76"/>
      <c r="AA200" s="76"/>
      <c r="AB200" s="76"/>
      <c r="AC200" s="76"/>
      <c r="AD200" s="76"/>
      <c r="AE200" s="76"/>
      <c r="AF200" s="76"/>
      <c r="AG200" s="95"/>
      <c r="AH200" s="95"/>
      <c r="AI200" s="95"/>
      <c r="AJ200" s="76"/>
      <c r="AK200" s="76"/>
      <c r="AL200" s="76"/>
      <c r="AM200" s="76"/>
      <c r="AN200" s="76"/>
      <c r="AO200" s="76"/>
      <c r="AP200" s="76"/>
      <c r="AQ200" s="76"/>
      <c r="AX200" s="97"/>
      <c r="AY200" s="97"/>
      <c r="AZ200" s="97"/>
      <c r="BA200" s="97"/>
      <c r="BB200" s="97"/>
      <c r="BE200" s="117"/>
      <c r="BF200" s="117"/>
      <c r="BG200" s="117"/>
      <c r="BH200" s="117"/>
      <c r="CL200" s="76"/>
      <c r="CM200" s="76"/>
      <c r="CN200" s="76"/>
      <c r="CO200" s="95"/>
      <c r="CP200" s="76"/>
      <c r="CQ200" s="96"/>
      <c r="CR200" s="96"/>
      <c r="CS200" s="96"/>
      <c r="CT200" s="96"/>
      <c r="CU200" s="96"/>
      <c r="CV200" s="96"/>
      <c r="CW200" s="96"/>
      <c r="CX200" s="96"/>
      <c r="CY200" s="96"/>
      <c r="CZ200" s="96"/>
      <c r="DA200" s="98"/>
      <c r="DB200" s="76"/>
      <c r="DC200" s="76"/>
      <c r="DD200" s="76"/>
      <c r="DE200" s="76"/>
      <c r="DF200" s="99"/>
      <c r="DG200" s="96"/>
      <c r="DH200" s="96"/>
      <c r="DI200" s="96"/>
      <c r="DJ200" s="96"/>
      <c r="DK200" s="96"/>
      <c r="DL200" s="96"/>
      <c r="DM200" s="96"/>
      <c r="DN200" s="96"/>
      <c r="DO200" s="95"/>
      <c r="DP200" s="95"/>
      <c r="DQ200" s="95"/>
      <c r="DR200" s="95"/>
      <c r="DS200" s="95"/>
      <c r="DT200" s="95"/>
      <c r="DU200" s="95"/>
      <c r="DV200" s="95"/>
      <c r="DW200" s="95"/>
      <c r="DX200" s="95"/>
      <c r="EC200" s="95"/>
      <c r="ED200" s="95"/>
      <c r="EE200" s="95"/>
      <c r="EF200" s="95"/>
      <c r="EG200" s="95"/>
      <c r="EH200" s="95"/>
      <c r="EI200" s="95"/>
      <c r="EJ200" s="95"/>
      <c r="EK200" s="95"/>
      <c r="EL200" s="95"/>
      <c r="EM200" s="95"/>
      <c r="EN200" s="95"/>
      <c r="EO200" s="95"/>
      <c r="EP200" s="95"/>
      <c r="EQ200" s="95"/>
      <c r="ER200" s="95"/>
      <c r="ES200" s="95"/>
      <c r="ET200" s="95"/>
      <c r="EX200" s="98"/>
      <c r="EY200" s="98"/>
      <c r="EZ200" s="98"/>
      <c r="FA200" s="98"/>
      <c r="FB200" s="98"/>
      <c r="FC200" s="98"/>
      <c r="FD200" s="98"/>
      <c r="FE200" s="98"/>
      <c r="FF200" s="98"/>
      <c r="FG200" s="98"/>
      <c r="FH200" s="98"/>
      <c r="FI200" s="98"/>
      <c r="FJ200" s="98"/>
      <c r="FK200" s="98"/>
      <c r="FL200" s="98"/>
      <c r="FM200" s="98"/>
      <c r="FN200" s="98"/>
      <c r="FO200" s="98"/>
      <c r="FP200" s="98"/>
      <c r="FQ200" s="98"/>
      <c r="FR200" s="98"/>
      <c r="FS200" s="98"/>
      <c r="FT200" s="98"/>
      <c r="FU200" s="98"/>
      <c r="FV200" s="98"/>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row>
    <row r="201" spans="3:201" s="49" customFormat="1" ht="30" customHeight="1">
      <c r="C201" s="100" t="s">
        <v>654</v>
      </c>
      <c r="D201" s="76"/>
      <c r="E201" s="76"/>
      <c r="F201" s="76"/>
      <c r="G201" s="76"/>
      <c r="H201" s="76"/>
      <c r="I201" s="76"/>
      <c r="J201" s="76"/>
      <c r="K201" s="76"/>
      <c r="L201" s="76"/>
      <c r="M201" s="94"/>
      <c r="N201" s="76"/>
      <c r="O201" s="76"/>
      <c r="P201" s="204"/>
      <c r="Q201" s="76"/>
      <c r="R201" s="95"/>
      <c r="S201" s="76"/>
      <c r="T201" s="76"/>
      <c r="U201" s="76"/>
      <c r="V201" s="76"/>
      <c r="W201" s="76"/>
      <c r="X201" s="76"/>
      <c r="Y201" s="76"/>
      <c r="Z201" s="76"/>
      <c r="AA201" s="76"/>
      <c r="AB201" s="76"/>
      <c r="AC201" s="76"/>
      <c r="AD201" s="76"/>
      <c r="AE201" s="76"/>
      <c r="AF201" s="76"/>
      <c r="AG201" s="95"/>
      <c r="AH201" s="95"/>
      <c r="AI201" s="95"/>
      <c r="AJ201" s="76"/>
      <c r="AK201" s="76"/>
      <c r="AL201" s="76"/>
      <c r="AM201" s="76"/>
      <c r="AN201" s="76"/>
      <c r="AO201" s="76"/>
      <c r="AP201" s="76"/>
      <c r="AQ201" s="76"/>
      <c r="AX201" s="97"/>
      <c r="AY201" s="97"/>
      <c r="AZ201" s="97"/>
      <c r="BA201" s="97"/>
      <c r="BB201" s="97"/>
      <c r="BE201" s="117"/>
      <c r="BF201" s="117"/>
      <c r="BG201" s="117"/>
      <c r="BH201" s="117"/>
      <c r="CL201" s="76"/>
      <c r="CM201" s="76"/>
      <c r="CN201" s="76"/>
      <c r="CO201" s="95"/>
      <c r="CP201" s="76"/>
      <c r="CQ201" s="96"/>
      <c r="CR201" s="96"/>
      <c r="CS201" s="96"/>
      <c r="CT201" s="96"/>
      <c r="CU201" s="96"/>
      <c r="CV201" s="96"/>
      <c r="CW201" s="96"/>
      <c r="CX201" s="96"/>
      <c r="CY201" s="96"/>
      <c r="CZ201" s="96"/>
      <c r="DA201" s="98"/>
      <c r="DB201" s="76"/>
      <c r="DC201" s="76"/>
      <c r="DD201" s="76"/>
      <c r="DE201" s="76"/>
      <c r="DF201" s="99"/>
      <c r="DG201" s="96"/>
      <c r="DH201" s="96"/>
      <c r="DI201" s="96"/>
      <c r="DJ201" s="96"/>
      <c r="DK201" s="96"/>
      <c r="DL201" s="96"/>
      <c r="DM201" s="96"/>
      <c r="DN201" s="96"/>
      <c r="DO201" s="95"/>
      <c r="DP201" s="95"/>
      <c r="DQ201" s="95"/>
      <c r="DR201" s="95"/>
      <c r="DS201" s="95"/>
      <c r="DT201" s="95"/>
      <c r="DU201" s="95"/>
      <c r="DV201" s="95"/>
      <c r="DW201" s="95"/>
      <c r="DX201" s="95"/>
      <c r="EC201" s="95"/>
      <c r="ED201" s="95"/>
      <c r="EE201" s="95"/>
      <c r="EF201" s="95"/>
      <c r="EG201" s="95"/>
      <c r="EH201" s="95"/>
      <c r="EI201" s="95"/>
      <c r="EJ201" s="95"/>
      <c r="EK201" s="95"/>
      <c r="EL201" s="95"/>
      <c r="EM201" s="95"/>
      <c r="EN201" s="95"/>
      <c r="EO201" s="95"/>
      <c r="EP201" s="95"/>
      <c r="EQ201" s="95"/>
      <c r="ER201" s="95"/>
      <c r="ES201" s="95"/>
      <c r="ET201" s="95"/>
      <c r="EX201" s="98"/>
      <c r="EY201" s="98"/>
      <c r="EZ201" s="98"/>
      <c r="FA201" s="98"/>
      <c r="FB201" s="98"/>
      <c r="FC201" s="98"/>
      <c r="FD201" s="98"/>
      <c r="FE201" s="98"/>
      <c r="FF201" s="98"/>
      <c r="FG201" s="98"/>
      <c r="FH201" s="98"/>
      <c r="FI201" s="98"/>
      <c r="FJ201" s="98"/>
      <c r="FK201" s="98"/>
      <c r="FL201" s="98"/>
      <c r="FM201" s="98"/>
      <c r="FN201" s="98"/>
      <c r="FO201" s="98"/>
      <c r="FP201" s="98"/>
      <c r="FQ201" s="98"/>
      <c r="FR201" s="98"/>
      <c r="FS201" s="98"/>
      <c r="FT201" s="98"/>
      <c r="FU201" s="98"/>
      <c r="FV201" s="98"/>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row>
    <row r="202" spans="3:201" s="49" customFormat="1" ht="30" customHeight="1">
      <c r="C202" s="100" t="s">
        <v>655</v>
      </c>
      <c r="D202" s="76"/>
      <c r="E202" s="76"/>
      <c r="F202" s="76"/>
      <c r="G202" s="76"/>
      <c r="H202" s="76"/>
      <c r="I202" s="76"/>
      <c r="J202" s="76"/>
      <c r="K202" s="76"/>
      <c r="L202" s="76"/>
      <c r="M202" s="94"/>
      <c r="N202" s="76"/>
      <c r="O202" s="76"/>
      <c r="P202" s="204"/>
      <c r="Q202" s="76"/>
      <c r="R202" s="95"/>
      <c r="S202" s="76"/>
      <c r="T202" s="76"/>
      <c r="U202" s="76"/>
      <c r="V202" s="76"/>
      <c r="W202" s="76"/>
      <c r="X202" s="76"/>
      <c r="Y202" s="76"/>
      <c r="Z202" s="76"/>
      <c r="AA202" s="76"/>
      <c r="AB202" s="76"/>
      <c r="AC202" s="76"/>
      <c r="AD202" s="76"/>
      <c r="AE202" s="76"/>
      <c r="AF202" s="76"/>
      <c r="AG202" s="95"/>
      <c r="AH202" s="95"/>
      <c r="AI202" s="95"/>
      <c r="AJ202" s="76"/>
      <c r="AK202" s="76"/>
      <c r="AL202" s="76"/>
      <c r="AM202" s="76"/>
      <c r="AN202" s="76"/>
      <c r="AO202" s="76"/>
      <c r="AP202" s="76"/>
      <c r="AQ202" s="76"/>
      <c r="AX202" s="97"/>
      <c r="AY202" s="97"/>
      <c r="AZ202" s="97"/>
      <c r="BA202" s="97"/>
      <c r="BB202" s="97"/>
      <c r="BE202" s="117"/>
      <c r="BF202" s="117"/>
      <c r="BG202" s="117"/>
      <c r="BH202" s="117"/>
      <c r="CL202" s="76"/>
      <c r="CM202" s="76"/>
      <c r="CN202" s="76"/>
      <c r="CO202" s="95"/>
      <c r="CP202" s="76"/>
      <c r="CQ202" s="96"/>
      <c r="CR202" s="96"/>
      <c r="CS202" s="96"/>
      <c r="CT202" s="96"/>
      <c r="CU202" s="96"/>
      <c r="CV202" s="96"/>
      <c r="CW202" s="96"/>
      <c r="CX202" s="96"/>
      <c r="CY202" s="96"/>
      <c r="CZ202" s="96"/>
      <c r="DA202" s="98"/>
      <c r="DB202" s="76"/>
      <c r="DC202" s="76"/>
      <c r="DD202" s="76"/>
      <c r="DE202" s="76"/>
      <c r="DF202" s="99"/>
      <c r="DG202" s="96"/>
      <c r="DH202" s="96"/>
      <c r="DI202" s="96"/>
      <c r="DJ202" s="96"/>
      <c r="DK202" s="96"/>
      <c r="DL202" s="96"/>
      <c r="DM202" s="96"/>
      <c r="DN202" s="96"/>
      <c r="DO202" s="95"/>
      <c r="DP202" s="95"/>
      <c r="DQ202" s="95"/>
      <c r="DR202" s="95"/>
      <c r="DS202" s="95"/>
      <c r="DT202" s="95"/>
      <c r="DU202" s="95"/>
      <c r="DV202" s="95"/>
      <c r="DW202" s="95"/>
      <c r="DX202" s="95"/>
      <c r="EC202" s="95"/>
      <c r="ED202" s="95"/>
      <c r="EE202" s="95"/>
      <c r="EF202" s="95"/>
      <c r="EG202" s="95"/>
      <c r="EH202" s="95"/>
      <c r="EI202" s="95"/>
      <c r="EJ202" s="95"/>
      <c r="EK202" s="95"/>
      <c r="EL202" s="95"/>
      <c r="EM202" s="95"/>
      <c r="EN202" s="95"/>
      <c r="EO202" s="95"/>
      <c r="EP202" s="95"/>
      <c r="EQ202" s="95"/>
      <c r="ER202" s="95"/>
      <c r="ES202" s="95"/>
      <c r="ET202" s="95"/>
      <c r="EX202" s="98"/>
      <c r="EY202" s="98"/>
      <c r="EZ202" s="98"/>
      <c r="FA202" s="98"/>
      <c r="FB202" s="98"/>
      <c r="FC202" s="98"/>
      <c r="FD202" s="98"/>
      <c r="FE202" s="98"/>
      <c r="FF202" s="98"/>
      <c r="FG202" s="98"/>
      <c r="FH202" s="98"/>
      <c r="FI202" s="98"/>
      <c r="FJ202" s="98"/>
      <c r="FK202" s="98"/>
      <c r="FL202" s="98"/>
      <c r="FM202" s="98"/>
      <c r="FN202" s="98"/>
      <c r="FO202" s="98"/>
      <c r="FP202" s="98"/>
      <c r="FQ202" s="98"/>
      <c r="FR202" s="98"/>
      <c r="FS202" s="98"/>
      <c r="FT202" s="98"/>
      <c r="FU202" s="98"/>
      <c r="FV202" s="98"/>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row>
    <row r="203" spans="3:201" s="49" customFormat="1" ht="30" customHeight="1">
      <c r="C203" s="100" t="s">
        <v>656</v>
      </c>
      <c r="D203" s="76"/>
      <c r="E203" s="76"/>
      <c r="F203" s="76"/>
      <c r="G203" s="76"/>
      <c r="H203" s="76"/>
      <c r="I203" s="76"/>
      <c r="J203" s="76"/>
      <c r="K203" s="76"/>
      <c r="L203" s="76"/>
      <c r="M203" s="94"/>
      <c r="N203" s="76"/>
      <c r="O203" s="76"/>
      <c r="P203" s="204"/>
      <c r="Q203" s="76"/>
      <c r="R203" s="95"/>
      <c r="S203" s="76"/>
      <c r="T203" s="76"/>
      <c r="U203" s="76"/>
      <c r="V203" s="76"/>
      <c r="W203" s="76"/>
      <c r="X203" s="76"/>
      <c r="Y203" s="76"/>
      <c r="Z203" s="76"/>
      <c r="AA203" s="76"/>
      <c r="AB203" s="76"/>
      <c r="AC203" s="76"/>
      <c r="AD203" s="76"/>
      <c r="AE203" s="76"/>
      <c r="AF203" s="76"/>
      <c r="AG203" s="95"/>
      <c r="AH203" s="95"/>
      <c r="AI203" s="95"/>
      <c r="AJ203" s="76"/>
      <c r="AK203" s="76"/>
      <c r="AL203" s="76"/>
      <c r="AM203" s="76"/>
      <c r="AN203" s="76"/>
      <c r="AO203" s="76"/>
      <c r="AP203" s="76"/>
      <c r="AQ203" s="76"/>
      <c r="AX203" s="97"/>
      <c r="AY203" s="97"/>
      <c r="AZ203" s="97"/>
      <c r="BA203" s="97"/>
      <c r="BB203" s="97"/>
      <c r="BE203" s="117"/>
      <c r="BF203" s="117"/>
      <c r="BG203" s="117"/>
      <c r="BH203" s="117"/>
      <c r="CL203" s="76"/>
      <c r="CM203" s="76"/>
      <c r="CN203" s="76"/>
      <c r="CO203" s="95"/>
      <c r="CP203" s="76"/>
      <c r="CQ203" s="96"/>
      <c r="CR203" s="96"/>
      <c r="CS203" s="96"/>
      <c r="CT203" s="96"/>
      <c r="CU203" s="96"/>
      <c r="CV203" s="96"/>
      <c r="CW203" s="96"/>
      <c r="CX203" s="96"/>
      <c r="CY203" s="96"/>
      <c r="CZ203" s="96"/>
      <c r="DA203" s="98"/>
      <c r="DB203" s="76"/>
      <c r="DC203" s="76"/>
      <c r="DD203" s="76"/>
      <c r="DE203" s="76"/>
      <c r="DF203" s="99"/>
      <c r="DG203" s="96"/>
      <c r="DH203" s="96"/>
      <c r="DI203" s="96"/>
      <c r="DJ203" s="96"/>
      <c r="DK203" s="96"/>
      <c r="DL203" s="96"/>
      <c r="DM203" s="96"/>
      <c r="DN203" s="96"/>
      <c r="DO203" s="95"/>
      <c r="DP203" s="95"/>
      <c r="DQ203" s="95"/>
      <c r="DR203" s="95"/>
      <c r="DS203" s="95"/>
      <c r="DT203" s="95"/>
      <c r="DU203" s="95"/>
      <c r="DV203" s="95"/>
      <c r="DW203" s="95"/>
      <c r="DX203" s="95"/>
      <c r="EC203" s="95"/>
      <c r="ED203" s="95"/>
      <c r="EE203" s="95"/>
      <c r="EF203" s="95"/>
      <c r="EG203" s="95"/>
      <c r="EH203" s="95"/>
      <c r="EI203" s="95"/>
      <c r="EJ203" s="95"/>
      <c r="EK203" s="95"/>
      <c r="EL203" s="95"/>
      <c r="EM203" s="95"/>
      <c r="EN203" s="95"/>
      <c r="EO203" s="95"/>
      <c r="EP203" s="95"/>
      <c r="EQ203" s="95"/>
      <c r="ER203" s="95"/>
      <c r="ES203" s="95"/>
      <c r="ET203" s="95"/>
      <c r="EX203" s="98"/>
      <c r="EY203" s="98"/>
      <c r="EZ203" s="98"/>
      <c r="FA203" s="98"/>
      <c r="FB203" s="98"/>
      <c r="FC203" s="98"/>
      <c r="FD203" s="98"/>
      <c r="FE203" s="98"/>
      <c r="FF203" s="98"/>
      <c r="FG203" s="98"/>
      <c r="FH203" s="98"/>
      <c r="FI203" s="98"/>
      <c r="FJ203" s="98"/>
      <c r="FK203" s="98"/>
      <c r="FL203" s="98"/>
      <c r="FM203" s="98"/>
      <c r="FN203" s="98"/>
      <c r="FO203" s="98"/>
      <c r="FP203" s="98"/>
      <c r="FQ203" s="98"/>
      <c r="FR203" s="98"/>
      <c r="FS203" s="98"/>
      <c r="FT203" s="98"/>
      <c r="FU203" s="98"/>
      <c r="FV203" s="98"/>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row>
    <row r="204" spans="3:201" s="49" customFormat="1" ht="30" customHeight="1">
      <c r="C204" s="100" t="s">
        <v>657</v>
      </c>
      <c r="D204" s="76"/>
      <c r="E204" s="76"/>
      <c r="F204" s="76"/>
      <c r="G204" s="76"/>
      <c r="H204" s="76"/>
      <c r="I204" s="76"/>
      <c r="J204" s="76"/>
      <c r="K204" s="76"/>
      <c r="L204" s="76"/>
      <c r="M204" s="94"/>
      <c r="N204" s="76"/>
      <c r="O204" s="76"/>
      <c r="P204" s="204"/>
      <c r="Q204" s="76"/>
      <c r="R204" s="95"/>
      <c r="S204" s="76"/>
      <c r="T204" s="76"/>
      <c r="U204" s="76"/>
      <c r="V204" s="76"/>
      <c r="W204" s="76"/>
      <c r="X204" s="76"/>
      <c r="Y204" s="76"/>
      <c r="Z204" s="76"/>
      <c r="AA204" s="76"/>
      <c r="AB204" s="76"/>
      <c r="AC204" s="76"/>
      <c r="AD204" s="76"/>
      <c r="AE204" s="76"/>
      <c r="AF204" s="76"/>
      <c r="AG204" s="95"/>
      <c r="AH204" s="95"/>
      <c r="AI204" s="95"/>
      <c r="AJ204" s="76"/>
      <c r="AK204" s="76"/>
      <c r="AL204" s="76"/>
      <c r="AM204" s="76"/>
      <c r="AN204" s="76"/>
      <c r="AO204" s="76"/>
      <c r="AP204" s="76"/>
      <c r="AQ204" s="76"/>
      <c r="AX204" s="97"/>
      <c r="AY204" s="97"/>
      <c r="AZ204" s="97"/>
      <c r="BA204" s="97"/>
      <c r="BB204" s="97"/>
      <c r="BE204" s="117"/>
      <c r="BF204" s="117"/>
      <c r="BG204" s="117"/>
      <c r="BH204" s="117"/>
      <c r="CL204" s="76"/>
      <c r="CM204" s="76"/>
      <c r="CN204" s="76"/>
      <c r="CO204" s="95"/>
      <c r="CP204" s="76"/>
      <c r="CQ204" s="96"/>
      <c r="CR204" s="96"/>
      <c r="CS204" s="96"/>
      <c r="CT204" s="96"/>
      <c r="CU204" s="96"/>
      <c r="CV204" s="96"/>
      <c r="CW204" s="96"/>
      <c r="CX204" s="96"/>
      <c r="CY204" s="96"/>
      <c r="CZ204" s="96"/>
      <c r="DA204" s="98"/>
      <c r="DB204" s="76"/>
      <c r="DC204" s="76"/>
      <c r="DD204" s="76"/>
      <c r="DE204" s="76"/>
      <c r="DF204" s="99"/>
      <c r="DG204" s="96"/>
      <c r="DH204" s="96"/>
      <c r="DI204" s="96"/>
      <c r="DJ204" s="96"/>
      <c r="DK204" s="96"/>
      <c r="DL204" s="96"/>
      <c r="DM204" s="96"/>
      <c r="DN204" s="96"/>
      <c r="DO204" s="95"/>
      <c r="DP204" s="95"/>
      <c r="DQ204" s="95"/>
      <c r="DR204" s="95"/>
      <c r="DS204" s="95"/>
      <c r="DT204" s="95"/>
      <c r="DU204" s="95"/>
      <c r="DV204" s="95"/>
      <c r="DW204" s="95"/>
      <c r="DX204" s="95"/>
      <c r="EC204" s="95"/>
      <c r="ED204" s="95"/>
      <c r="EE204" s="95"/>
      <c r="EF204" s="95"/>
      <c r="EG204" s="95"/>
      <c r="EH204" s="95"/>
      <c r="EI204" s="95"/>
      <c r="EJ204" s="95"/>
      <c r="EK204" s="95"/>
      <c r="EL204" s="95"/>
      <c r="EM204" s="95"/>
      <c r="EN204" s="95"/>
      <c r="EO204" s="95"/>
      <c r="EP204" s="95"/>
      <c r="EQ204" s="95"/>
      <c r="ER204" s="95"/>
      <c r="ES204" s="95"/>
      <c r="ET204" s="95"/>
      <c r="EX204" s="98"/>
      <c r="EY204" s="98"/>
      <c r="EZ204" s="98"/>
      <c r="FA204" s="98"/>
      <c r="FB204" s="98"/>
      <c r="FC204" s="98"/>
      <c r="FD204" s="98"/>
      <c r="FE204" s="98"/>
      <c r="FF204" s="98"/>
      <c r="FG204" s="98"/>
      <c r="FH204" s="98"/>
      <c r="FI204" s="98"/>
      <c r="FJ204" s="98"/>
      <c r="FK204" s="98"/>
      <c r="FL204" s="98"/>
      <c r="FM204" s="98"/>
      <c r="FN204" s="98"/>
      <c r="FO204" s="98"/>
      <c r="FP204" s="98"/>
      <c r="FQ204" s="98"/>
      <c r="FR204" s="98"/>
      <c r="FS204" s="98"/>
      <c r="FT204" s="98"/>
      <c r="FU204" s="98"/>
      <c r="FV204" s="98"/>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row>
    <row r="205" spans="3:201" s="49" customFormat="1" ht="30" customHeight="1">
      <c r="C205" s="100" t="s">
        <v>658</v>
      </c>
      <c r="D205" s="76"/>
      <c r="E205" s="76"/>
      <c r="F205" s="76"/>
      <c r="G205" s="76"/>
      <c r="H205" s="76"/>
      <c r="I205" s="76"/>
      <c r="J205" s="76"/>
      <c r="K205" s="76"/>
      <c r="L205" s="76"/>
      <c r="M205" s="94"/>
      <c r="N205" s="76"/>
      <c r="O205" s="76"/>
      <c r="P205" s="204"/>
      <c r="Q205" s="76"/>
      <c r="R205" s="95"/>
      <c r="S205" s="76"/>
      <c r="T205" s="76"/>
      <c r="U205" s="76"/>
      <c r="V205" s="76"/>
      <c r="W205" s="76"/>
      <c r="X205" s="76"/>
      <c r="Y205" s="76"/>
      <c r="Z205" s="76"/>
      <c r="AA205" s="76"/>
      <c r="AB205" s="76"/>
      <c r="AC205" s="76"/>
      <c r="AD205" s="76"/>
      <c r="AE205" s="76"/>
      <c r="AF205" s="76"/>
      <c r="AG205" s="95"/>
      <c r="AH205" s="95"/>
      <c r="AI205" s="95"/>
      <c r="AJ205" s="76"/>
      <c r="AK205" s="76"/>
      <c r="AL205" s="76"/>
      <c r="AM205" s="76"/>
      <c r="AN205" s="76"/>
      <c r="AO205" s="76"/>
      <c r="AP205" s="76"/>
      <c r="AQ205" s="76"/>
      <c r="AX205" s="97"/>
      <c r="AY205" s="97"/>
      <c r="AZ205" s="97"/>
      <c r="BA205" s="97"/>
      <c r="BB205" s="97"/>
      <c r="BE205" s="117"/>
      <c r="BF205" s="117"/>
      <c r="BG205" s="117"/>
      <c r="BH205" s="117"/>
      <c r="CL205" s="76"/>
      <c r="CM205" s="76"/>
      <c r="CN205" s="76"/>
      <c r="CO205" s="95"/>
      <c r="CP205" s="76"/>
      <c r="CQ205" s="96"/>
      <c r="CR205" s="96"/>
      <c r="CS205" s="96"/>
      <c r="CT205" s="96"/>
      <c r="CU205" s="96"/>
      <c r="CV205" s="96"/>
      <c r="CW205" s="96"/>
      <c r="CX205" s="96"/>
      <c r="CY205" s="96"/>
      <c r="CZ205" s="96"/>
      <c r="DA205" s="98"/>
      <c r="DB205" s="76"/>
      <c r="DC205" s="76"/>
      <c r="DD205" s="76"/>
      <c r="DE205" s="76"/>
      <c r="DF205" s="99"/>
      <c r="DG205" s="96"/>
      <c r="DH205" s="96"/>
      <c r="DI205" s="96"/>
      <c r="DJ205" s="96"/>
      <c r="DK205" s="96"/>
      <c r="DL205" s="96"/>
      <c r="DM205" s="96"/>
      <c r="DN205" s="96"/>
      <c r="DO205" s="95"/>
      <c r="DP205" s="95"/>
      <c r="DQ205" s="95"/>
      <c r="DR205" s="95"/>
      <c r="DS205" s="95"/>
      <c r="DT205" s="95"/>
      <c r="DU205" s="95"/>
      <c r="DV205" s="95"/>
      <c r="DW205" s="95"/>
      <c r="DX205" s="95"/>
      <c r="EC205" s="95"/>
      <c r="ED205" s="95"/>
      <c r="EE205" s="95"/>
      <c r="EF205" s="95"/>
      <c r="EG205" s="95"/>
      <c r="EH205" s="95"/>
      <c r="EI205" s="95"/>
      <c r="EJ205" s="95"/>
      <c r="EK205" s="95"/>
      <c r="EL205" s="95"/>
      <c r="EM205" s="95"/>
      <c r="EN205" s="95"/>
      <c r="EO205" s="95"/>
      <c r="EP205" s="95"/>
      <c r="EQ205" s="95"/>
      <c r="ER205" s="95"/>
      <c r="ES205" s="95"/>
      <c r="ET205" s="95"/>
      <c r="EX205" s="98"/>
      <c r="EY205" s="98"/>
      <c r="EZ205" s="98"/>
      <c r="FA205" s="98"/>
      <c r="FB205" s="98"/>
      <c r="FC205" s="98"/>
      <c r="FD205" s="98"/>
      <c r="FE205" s="98"/>
      <c r="FF205" s="98"/>
      <c r="FG205" s="98"/>
      <c r="FH205" s="98"/>
      <c r="FI205" s="98"/>
      <c r="FJ205" s="98"/>
      <c r="FK205" s="98"/>
      <c r="FL205" s="98"/>
      <c r="FM205" s="98"/>
      <c r="FN205" s="98"/>
      <c r="FO205" s="98"/>
      <c r="FP205" s="98"/>
      <c r="FQ205" s="98"/>
      <c r="FR205" s="98"/>
      <c r="FS205" s="98"/>
      <c r="FT205" s="98"/>
      <c r="FU205" s="98"/>
      <c r="FV205" s="98"/>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row>
    <row r="206" spans="3:201" s="49" customFormat="1" ht="30" customHeight="1">
      <c r="C206" s="100" t="s">
        <v>659</v>
      </c>
      <c r="D206" s="76"/>
      <c r="E206" s="76"/>
      <c r="F206" s="76"/>
      <c r="G206" s="76"/>
      <c r="H206" s="76"/>
      <c r="I206" s="76"/>
      <c r="J206" s="76"/>
      <c r="K206" s="76"/>
      <c r="L206" s="76"/>
      <c r="M206" s="94"/>
      <c r="N206" s="76"/>
      <c r="O206" s="76"/>
      <c r="P206" s="204"/>
      <c r="Q206" s="76"/>
      <c r="R206" s="95"/>
      <c r="S206" s="76"/>
      <c r="T206" s="76"/>
      <c r="U206" s="76"/>
      <c r="V206" s="76"/>
      <c r="W206" s="76"/>
      <c r="X206" s="76"/>
      <c r="Y206" s="76"/>
      <c r="Z206" s="76"/>
      <c r="AA206" s="76"/>
      <c r="AB206" s="76"/>
      <c r="AC206" s="76"/>
      <c r="AD206" s="76"/>
      <c r="AE206" s="76"/>
      <c r="AF206" s="76"/>
      <c r="AG206" s="95"/>
      <c r="AH206" s="95"/>
      <c r="AI206" s="95"/>
      <c r="AJ206" s="76"/>
      <c r="AK206" s="76"/>
      <c r="AL206" s="76"/>
      <c r="AM206" s="76"/>
      <c r="AN206" s="76"/>
      <c r="AO206" s="76"/>
      <c r="AP206" s="76"/>
      <c r="AQ206" s="76"/>
      <c r="AX206" s="97"/>
      <c r="AY206" s="97"/>
      <c r="AZ206" s="97"/>
      <c r="BA206" s="97"/>
      <c r="BB206" s="97"/>
      <c r="BE206" s="117"/>
      <c r="BF206" s="117"/>
      <c r="BG206" s="117"/>
      <c r="BH206" s="117"/>
      <c r="CL206" s="76"/>
      <c r="CM206" s="76"/>
      <c r="CN206" s="76"/>
      <c r="CO206" s="95"/>
      <c r="CP206" s="76"/>
      <c r="CQ206" s="96"/>
      <c r="CR206" s="96"/>
      <c r="CS206" s="96"/>
      <c r="CT206" s="96"/>
      <c r="CU206" s="96"/>
      <c r="CV206" s="96"/>
      <c r="CW206" s="96"/>
      <c r="CX206" s="96"/>
      <c r="CY206" s="96"/>
      <c r="CZ206" s="96"/>
      <c r="DA206" s="98"/>
      <c r="DB206" s="76"/>
      <c r="DC206" s="76"/>
      <c r="DD206" s="76"/>
      <c r="DE206" s="76"/>
      <c r="DF206" s="99"/>
      <c r="DG206" s="96"/>
      <c r="DH206" s="96"/>
      <c r="DI206" s="96"/>
      <c r="DJ206" s="96"/>
      <c r="DK206" s="96"/>
      <c r="DL206" s="96"/>
      <c r="DM206" s="96"/>
      <c r="DN206" s="96"/>
      <c r="DO206" s="95"/>
      <c r="DP206" s="95"/>
      <c r="DQ206" s="95"/>
      <c r="DR206" s="95"/>
      <c r="DS206" s="95"/>
      <c r="DT206" s="95"/>
      <c r="DU206" s="95"/>
      <c r="DV206" s="95"/>
      <c r="DW206" s="95"/>
      <c r="DX206" s="95"/>
      <c r="EC206" s="95"/>
      <c r="ED206" s="95"/>
      <c r="EE206" s="95"/>
      <c r="EF206" s="95"/>
      <c r="EG206" s="95"/>
      <c r="EH206" s="95"/>
      <c r="EI206" s="95"/>
      <c r="EJ206" s="95"/>
      <c r="EK206" s="95"/>
      <c r="EL206" s="95"/>
      <c r="EM206" s="95"/>
      <c r="EN206" s="95"/>
      <c r="EO206" s="95"/>
      <c r="EP206" s="95"/>
      <c r="EQ206" s="95"/>
      <c r="ER206" s="95"/>
      <c r="ES206" s="95"/>
      <c r="ET206" s="95"/>
      <c r="EX206" s="98"/>
      <c r="EY206" s="98"/>
      <c r="EZ206" s="98"/>
      <c r="FA206" s="98"/>
      <c r="FB206" s="98"/>
      <c r="FC206" s="98"/>
      <c r="FD206" s="98"/>
      <c r="FE206" s="98"/>
      <c r="FF206" s="98"/>
      <c r="FG206" s="98"/>
      <c r="FH206" s="98"/>
      <c r="FI206" s="98"/>
      <c r="FJ206" s="98"/>
      <c r="FK206" s="98"/>
      <c r="FL206" s="98"/>
      <c r="FM206" s="98"/>
      <c r="FN206" s="98"/>
      <c r="FO206" s="98"/>
      <c r="FP206" s="98"/>
      <c r="FQ206" s="98"/>
      <c r="FR206" s="98"/>
      <c r="FS206" s="98"/>
      <c r="FT206" s="98"/>
      <c r="FU206" s="98"/>
      <c r="FV206" s="98"/>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row>
    <row r="207" spans="3:201" s="49" customFormat="1" ht="30" customHeight="1">
      <c r="C207" s="100" t="s">
        <v>660</v>
      </c>
      <c r="D207" s="76"/>
      <c r="E207" s="76"/>
      <c r="F207" s="76"/>
      <c r="G207" s="76"/>
      <c r="H207" s="76"/>
      <c r="I207" s="76"/>
      <c r="J207" s="76"/>
      <c r="K207" s="76"/>
      <c r="L207" s="76"/>
      <c r="M207" s="94"/>
      <c r="N207" s="76"/>
      <c r="O207" s="76"/>
      <c r="P207" s="204"/>
      <c r="Q207" s="76"/>
      <c r="R207" s="95"/>
      <c r="S207" s="76"/>
      <c r="T207" s="76"/>
      <c r="U207" s="76"/>
      <c r="V207" s="76"/>
      <c r="W207" s="76"/>
      <c r="X207" s="76"/>
      <c r="Y207" s="76"/>
      <c r="Z207" s="76"/>
      <c r="AA207" s="76"/>
      <c r="AB207" s="76"/>
      <c r="AC207" s="76"/>
      <c r="AD207" s="76"/>
      <c r="AE207" s="76"/>
      <c r="AF207" s="76"/>
      <c r="AG207" s="95"/>
      <c r="AH207" s="95"/>
      <c r="AI207" s="95"/>
      <c r="AJ207" s="76"/>
      <c r="AK207" s="76"/>
      <c r="AL207" s="76"/>
      <c r="AM207" s="76"/>
      <c r="AN207" s="76"/>
      <c r="AO207" s="76"/>
      <c r="AP207" s="76"/>
      <c r="AQ207" s="76"/>
      <c r="AX207" s="97"/>
      <c r="AY207" s="97"/>
      <c r="AZ207" s="97"/>
      <c r="BA207" s="97"/>
      <c r="BB207" s="97"/>
      <c r="BE207" s="117"/>
      <c r="BF207" s="117"/>
      <c r="BG207" s="117"/>
      <c r="BH207" s="117"/>
      <c r="CL207" s="76"/>
      <c r="CM207" s="76"/>
      <c r="CN207" s="76"/>
      <c r="CO207" s="95"/>
      <c r="CP207" s="76"/>
      <c r="CQ207" s="96"/>
      <c r="CR207" s="96"/>
      <c r="CS207" s="96"/>
      <c r="CT207" s="96"/>
      <c r="CU207" s="96"/>
      <c r="CV207" s="96"/>
      <c r="CW207" s="96"/>
      <c r="CX207" s="96"/>
      <c r="CY207" s="96"/>
      <c r="CZ207" s="96"/>
      <c r="DA207" s="98"/>
      <c r="DB207" s="76"/>
      <c r="DC207" s="76"/>
      <c r="DD207" s="76"/>
      <c r="DE207" s="76"/>
      <c r="DF207" s="99"/>
      <c r="DG207" s="96"/>
      <c r="DH207" s="96"/>
      <c r="DI207" s="96"/>
      <c r="DJ207" s="96"/>
      <c r="DK207" s="96"/>
      <c r="DL207" s="96"/>
      <c r="DM207" s="96"/>
      <c r="DN207" s="96"/>
      <c r="DO207" s="95"/>
      <c r="DP207" s="95"/>
      <c r="DQ207" s="95"/>
      <c r="DR207" s="95"/>
      <c r="DS207" s="95"/>
      <c r="DT207" s="95"/>
      <c r="DU207" s="95"/>
      <c r="DV207" s="95"/>
      <c r="DW207" s="95"/>
      <c r="DX207" s="95"/>
      <c r="EC207" s="95"/>
      <c r="ED207" s="95"/>
      <c r="EE207" s="95"/>
      <c r="EF207" s="95"/>
      <c r="EG207" s="95"/>
      <c r="EH207" s="95"/>
      <c r="EI207" s="95"/>
      <c r="EJ207" s="95"/>
      <c r="EK207" s="95"/>
      <c r="EL207" s="95"/>
      <c r="EM207" s="95"/>
      <c r="EN207" s="95"/>
      <c r="EO207" s="95"/>
      <c r="EP207" s="95"/>
      <c r="EQ207" s="95"/>
      <c r="ER207" s="95"/>
      <c r="ES207" s="95"/>
      <c r="ET207" s="95"/>
      <c r="EX207" s="98"/>
      <c r="EY207" s="98"/>
      <c r="EZ207" s="98"/>
      <c r="FA207" s="98"/>
      <c r="FB207" s="98"/>
      <c r="FC207" s="98"/>
      <c r="FD207" s="98"/>
      <c r="FE207" s="98"/>
      <c r="FF207" s="98"/>
      <c r="FG207" s="98"/>
      <c r="FH207" s="98"/>
      <c r="FI207" s="98"/>
      <c r="FJ207" s="98"/>
      <c r="FK207" s="98"/>
      <c r="FL207" s="98"/>
      <c r="FM207" s="98"/>
      <c r="FN207" s="98"/>
      <c r="FO207" s="98"/>
      <c r="FP207" s="98"/>
      <c r="FQ207" s="98"/>
      <c r="FR207" s="98"/>
      <c r="FS207" s="98"/>
      <c r="FT207" s="98"/>
      <c r="FU207" s="98"/>
      <c r="FV207" s="98"/>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row>
    <row r="208" spans="3:201" s="49" customFormat="1" ht="30" customHeight="1">
      <c r="C208" s="100" t="s">
        <v>661</v>
      </c>
      <c r="D208" s="76"/>
      <c r="E208" s="76"/>
      <c r="F208" s="76"/>
      <c r="G208" s="76"/>
      <c r="H208" s="76"/>
      <c r="I208" s="76"/>
      <c r="J208" s="76"/>
      <c r="K208" s="76"/>
      <c r="L208" s="76"/>
      <c r="M208" s="94"/>
      <c r="N208" s="76"/>
      <c r="O208" s="76"/>
      <c r="P208" s="206"/>
      <c r="Q208" s="76"/>
      <c r="R208" s="95"/>
      <c r="S208" s="76"/>
      <c r="T208" s="76"/>
      <c r="U208" s="76"/>
      <c r="V208" s="76"/>
      <c r="W208" s="76"/>
      <c r="X208" s="76"/>
      <c r="Y208" s="76"/>
      <c r="Z208" s="76"/>
      <c r="AA208" s="76"/>
      <c r="AB208" s="76"/>
      <c r="AC208" s="76"/>
      <c r="AD208" s="76"/>
      <c r="AE208" s="76"/>
      <c r="AF208" s="76"/>
      <c r="AG208" s="95"/>
      <c r="AH208" s="95"/>
      <c r="AI208" s="95"/>
      <c r="AJ208" s="76"/>
      <c r="AK208" s="76"/>
      <c r="AL208" s="76"/>
      <c r="AM208" s="76"/>
      <c r="AN208" s="76"/>
      <c r="AO208" s="76"/>
      <c r="AP208" s="76"/>
      <c r="AQ208" s="76"/>
      <c r="AX208" s="97"/>
      <c r="AY208" s="97"/>
      <c r="AZ208" s="97"/>
      <c r="BA208" s="97"/>
      <c r="BB208" s="97"/>
      <c r="BE208" s="117"/>
      <c r="BF208" s="117"/>
      <c r="BG208" s="117"/>
      <c r="BH208" s="117"/>
      <c r="CL208" s="76"/>
      <c r="CM208" s="76"/>
      <c r="CN208" s="76"/>
      <c r="CO208" s="95"/>
      <c r="CP208" s="76"/>
      <c r="CQ208" s="96"/>
      <c r="CR208" s="96"/>
      <c r="CS208" s="96"/>
      <c r="CT208" s="96"/>
      <c r="CU208" s="96"/>
      <c r="CV208" s="96"/>
      <c r="CW208" s="96"/>
      <c r="CX208" s="96"/>
      <c r="CY208" s="96"/>
      <c r="CZ208" s="96"/>
      <c r="DA208" s="98"/>
      <c r="DB208" s="76"/>
      <c r="DC208" s="76"/>
      <c r="DD208" s="76"/>
      <c r="DE208" s="76"/>
      <c r="DF208" s="99"/>
      <c r="DG208" s="96"/>
      <c r="DH208" s="96"/>
      <c r="DI208" s="96"/>
      <c r="DJ208" s="96"/>
      <c r="DK208" s="96"/>
      <c r="DL208" s="96"/>
      <c r="DM208" s="96"/>
      <c r="DN208" s="96"/>
      <c r="DO208" s="95"/>
      <c r="DP208" s="95"/>
      <c r="DQ208" s="95"/>
      <c r="DR208" s="95"/>
      <c r="DS208" s="95"/>
      <c r="DT208" s="95"/>
      <c r="DU208" s="95"/>
      <c r="DV208" s="95"/>
      <c r="DW208" s="95"/>
      <c r="DX208" s="95"/>
      <c r="EC208" s="95"/>
      <c r="ED208" s="95"/>
      <c r="EE208" s="95"/>
      <c r="EF208" s="95"/>
      <c r="EG208" s="95"/>
      <c r="EH208" s="95"/>
      <c r="EI208" s="95"/>
      <c r="EJ208" s="95"/>
      <c r="EK208" s="95"/>
      <c r="EL208" s="95"/>
      <c r="EM208" s="95"/>
      <c r="EN208" s="95"/>
      <c r="EO208" s="95"/>
      <c r="EP208" s="95"/>
      <c r="EQ208" s="95"/>
      <c r="ER208" s="95"/>
      <c r="ES208" s="95"/>
      <c r="ET208" s="95"/>
      <c r="EX208" s="98"/>
      <c r="EY208" s="98"/>
      <c r="EZ208" s="98"/>
      <c r="FA208" s="98"/>
      <c r="FB208" s="98"/>
      <c r="FC208" s="98"/>
      <c r="FD208" s="98"/>
      <c r="FE208" s="98"/>
      <c r="FF208" s="98"/>
      <c r="FG208" s="98"/>
      <c r="FH208" s="98"/>
      <c r="FI208" s="98"/>
      <c r="FJ208" s="98"/>
      <c r="FK208" s="98"/>
      <c r="FL208" s="98"/>
      <c r="FM208" s="98"/>
      <c r="FN208" s="98"/>
      <c r="FO208" s="98"/>
      <c r="FP208" s="98"/>
      <c r="FQ208" s="98"/>
      <c r="FR208" s="98"/>
      <c r="FS208" s="98"/>
      <c r="FT208" s="98"/>
      <c r="FU208" s="98"/>
      <c r="FV208" s="98"/>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row>
    <row r="209" spans="3:201" s="49" customFormat="1" ht="30" customHeight="1">
      <c r="C209" s="100" t="s">
        <v>662</v>
      </c>
      <c r="D209" s="76"/>
      <c r="E209" s="76"/>
      <c r="F209" s="76"/>
      <c r="G209" s="76"/>
      <c r="H209" s="76"/>
      <c r="I209" s="76"/>
      <c r="J209" s="76"/>
      <c r="K209" s="76"/>
      <c r="L209" s="76"/>
      <c r="M209" s="94"/>
      <c r="N209" s="76"/>
      <c r="O209" s="76"/>
      <c r="P209" s="206"/>
      <c r="Q209" s="76"/>
      <c r="R209" s="95"/>
      <c r="S209" s="76"/>
      <c r="T209" s="76"/>
      <c r="U209" s="76"/>
      <c r="V209" s="76"/>
      <c r="W209" s="76"/>
      <c r="X209" s="76"/>
      <c r="Y209" s="76"/>
      <c r="Z209" s="76"/>
      <c r="AA209" s="76"/>
      <c r="AB209" s="76"/>
      <c r="AC209" s="76"/>
      <c r="AD209" s="76"/>
      <c r="AE209" s="76"/>
      <c r="AF209" s="76"/>
      <c r="AG209" s="95"/>
      <c r="AH209" s="95"/>
      <c r="AI209" s="95"/>
      <c r="AJ209" s="76"/>
      <c r="AK209" s="76"/>
      <c r="AL209" s="76"/>
      <c r="AM209" s="76"/>
      <c r="AN209" s="76"/>
      <c r="AO209" s="76"/>
      <c r="AP209" s="76"/>
      <c r="AQ209" s="76"/>
      <c r="AX209" s="97"/>
      <c r="AY209" s="97"/>
      <c r="AZ209" s="97"/>
      <c r="BA209" s="97"/>
      <c r="BB209" s="97"/>
      <c r="BE209" s="117"/>
      <c r="BF209" s="117"/>
      <c r="BG209" s="117"/>
      <c r="BH209" s="117"/>
      <c r="CL209" s="76"/>
      <c r="CM209" s="76"/>
      <c r="CN209" s="76"/>
      <c r="CO209" s="95"/>
      <c r="CP209" s="76"/>
      <c r="CQ209" s="96"/>
      <c r="CR209" s="96"/>
      <c r="CS209" s="96"/>
      <c r="CT209" s="96"/>
      <c r="CU209" s="96"/>
      <c r="CV209" s="96"/>
      <c r="CW209" s="96"/>
      <c r="CX209" s="96"/>
      <c r="CY209" s="96"/>
      <c r="CZ209" s="96"/>
      <c r="DA209" s="98"/>
      <c r="DB209" s="76"/>
      <c r="DC209" s="76"/>
      <c r="DD209" s="76"/>
      <c r="DE209" s="76"/>
      <c r="DF209" s="99"/>
      <c r="DG209" s="96"/>
      <c r="DH209" s="96"/>
      <c r="DI209" s="96"/>
      <c r="DJ209" s="96"/>
      <c r="DK209" s="96"/>
      <c r="DL209" s="96"/>
      <c r="DM209" s="96"/>
      <c r="DN209" s="96"/>
      <c r="DO209" s="95"/>
      <c r="DP209" s="95"/>
      <c r="DQ209" s="95"/>
      <c r="DR209" s="95"/>
      <c r="DS209" s="95"/>
      <c r="DT209" s="95"/>
      <c r="DU209" s="95"/>
      <c r="DV209" s="95"/>
      <c r="DW209" s="95"/>
      <c r="DX209" s="95"/>
      <c r="EC209" s="95"/>
      <c r="ED209" s="95"/>
      <c r="EE209" s="95"/>
      <c r="EF209" s="95"/>
      <c r="EG209" s="95"/>
      <c r="EH209" s="95"/>
      <c r="EI209" s="95"/>
      <c r="EJ209" s="95"/>
      <c r="EK209" s="95"/>
      <c r="EL209" s="95"/>
      <c r="EM209" s="95"/>
      <c r="EN209" s="95"/>
      <c r="EO209" s="95"/>
      <c r="EP209" s="95"/>
      <c r="EQ209" s="95"/>
      <c r="ER209" s="95"/>
      <c r="ES209" s="95"/>
      <c r="ET209" s="95"/>
      <c r="EX209" s="98"/>
      <c r="EY209" s="98"/>
      <c r="EZ209" s="98"/>
      <c r="FA209" s="98"/>
      <c r="FB209" s="98"/>
      <c r="FC209" s="98"/>
      <c r="FD209" s="98"/>
      <c r="FE209" s="98"/>
      <c r="FF209" s="98"/>
      <c r="FG209" s="98"/>
      <c r="FH209" s="98"/>
      <c r="FI209" s="98"/>
      <c r="FJ209" s="98"/>
      <c r="FK209" s="98"/>
      <c r="FL209" s="98"/>
      <c r="FM209" s="98"/>
      <c r="FN209" s="98"/>
      <c r="FO209" s="98"/>
      <c r="FP209" s="98"/>
      <c r="FQ209" s="98"/>
      <c r="FR209" s="98"/>
      <c r="FS209" s="98"/>
      <c r="FT209" s="98"/>
      <c r="FU209" s="98"/>
      <c r="FV209" s="98"/>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row>
    <row r="210" spans="3:201" s="49" customFormat="1" ht="30" customHeight="1">
      <c r="C210" s="131" t="s">
        <v>663</v>
      </c>
      <c r="D210" s="76"/>
      <c r="E210" s="76"/>
      <c r="F210" s="76"/>
      <c r="G210" s="76"/>
      <c r="H210" s="76"/>
      <c r="I210" s="76"/>
      <c r="J210" s="76"/>
      <c r="K210" s="76"/>
      <c r="L210" s="76"/>
      <c r="M210" s="94"/>
      <c r="N210" s="76"/>
      <c r="O210" s="76"/>
      <c r="P210" s="206"/>
      <c r="Q210" s="76"/>
      <c r="R210" s="95"/>
      <c r="S210" s="76"/>
      <c r="T210" s="76"/>
      <c r="U210" s="76"/>
      <c r="V210" s="76"/>
      <c r="W210" s="76"/>
      <c r="X210" s="76"/>
      <c r="Y210" s="76"/>
      <c r="Z210" s="76"/>
      <c r="AA210" s="76"/>
      <c r="AB210" s="76"/>
      <c r="AC210" s="76"/>
      <c r="AD210" s="76"/>
      <c r="AE210" s="76"/>
      <c r="AF210" s="76"/>
      <c r="AG210" s="95"/>
      <c r="AH210" s="95"/>
      <c r="AI210" s="95"/>
      <c r="AJ210" s="76"/>
      <c r="AK210" s="76"/>
      <c r="AL210" s="76"/>
      <c r="AM210" s="76"/>
      <c r="AN210" s="76"/>
      <c r="AO210" s="76"/>
      <c r="AP210" s="76"/>
      <c r="AQ210" s="76"/>
      <c r="AX210" s="97"/>
      <c r="AY210" s="97"/>
      <c r="AZ210" s="97"/>
      <c r="BA210" s="97"/>
      <c r="BB210" s="97"/>
      <c r="BE210" s="117"/>
      <c r="BF210" s="117"/>
      <c r="BG210" s="117"/>
      <c r="BH210" s="117"/>
      <c r="CL210" s="76"/>
      <c r="CM210" s="76"/>
      <c r="CN210" s="76"/>
      <c r="CO210" s="95"/>
      <c r="CP210" s="76"/>
      <c r="CQ210" s="96"/>
      <c r="CR210" s="96"/>
      <c r="CS210" s="96"/>
      <c r="CT210" s="96"/>
      <c r="CU210" s="96"/>
      <c r="CV210" s="96"/>
      <c r="CW210" s="96"/>
      <c r="CX210" s="96"/>
      <c r="CY210" s="96"/>
      <c r="CZ210" s="96"/>
      <c r="DA210" s="98"/>
      <c r="DB210" s="76"/>
      <c r="DC210" s="76"/>
      <c r="DD210" s="76"/>
      <c r="DE210" s="76"/>
      <c r="DF210" s="99"/>
      <c r="DG210" s="96"/>
      <c r="DH210" s="96"/>
      <c r="DI210" s="96"/>
      <c r="DJ210" s="96"/>
      <c r="DK210" s="96"/>
      <c r="DL210" s="96"/>
      <c r="DM210" s="96"/>
      <c r="DN210" s="96"/>
      <c r="DO210" s="95"/>
      <c r="DP210" s="95"/>
      <c r="DQ210" s="95"/>
      <c r="DR210" s="95"/>
      <c r="DS210" s="95"/>
      <c r="DT210" s="95"/>
      <c r="DU210" s="95"/>
      <c r="DV210" s="95"/>
      <c r="DW210" s="95"/>
      <c r="DX210" s="95"/>
      <c r="EC210" s="95"/>
      <c r="ED210" s="95"/>
      <c r="EE210" s="95"/>
      <c r="EF210" s="95"/>
      <c r="EG210" s="95"/>
      <c r="EH210" s="95"/>
      <c r="EI210" s="95"/>
      <c r="EJ210" s="95"/>
      <c r="EK210" s="95"/>
      <c r="EL210" s="95"/>
      <c r="EM210" s="95"/>
      <c r="EN210" s="95"/>
      <c r="EO210" s="95"/>
      <c r="EP210" s="95"/>
      <c r="EQ210" s="95"/>
      <c r="ER210" s="95"/>
      <c r="ES210" s="95"/>
      <c r="ET210" s="95"/>
      <c r="EX210" s="98"/>
      <c r="EY210" s="98"/>
      <c r="EZ210" s="98"/>
      <c r="FA210" s="98"/>
      <c r="FB210" s="98"/>
      <c r="FC210" s="98"/>
      <c r="FD210" s="98"/>
      <c r="FE210" s="98"/>
      <c r="FF210" s="98"/>
      <c r="FG210" s="98"/>
      <c r="FH210" s="98"/>
      <c r="FI210" s="98"/>
      <c r="FJ210" s="98"/>
      <c r="FK210" s="98"/>
      <c r="FL210" s="98"/>
      <c r="FM210" s="98"/>
      <c r="FN210" s="98"/>
      <c r="FO210" s="98"/>
      <c r="FP210" s="98"/>
      <c r="FQ210" s="98"/>
      <c r="FR210" s="98"/>
      <c r="FS210" s="98"/>
      <c r="FT210" s="98"/>
      <c r="FU210" s="98"/>
      <c r="FV210" s="98"/>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row>
    <row r="211" spans="3:201" s="49" customFormat="1" ht="30" customHeight="1">
      <c r="C211" s="131" t="s">
        <v>664</v>
      </c>
      <c r="E211" s="76"/>
      <c r="F211" s="76"/>
      <c r="G211" s="76"/>
      <c r="H211" s="76"/>
      <c r="I211" s="76"/>
      <c r="J211" s="76"/>
      <c r="K211" s="76"/>
      <c r="L211" s="76"/>
      <c r="M211" s="94"/>
      <c r="N211" s="76"/>
      <c r="O211" s="76"/>
      <c r="P211" s="206"/>
      <c r="Q211" s="76"/>
      <c r="R211" s="95"/>
      <c r="S211" s="76"/>
      <c r="T211" s="76"/>
      <c r="U211" s="76"/>
      <c r="V211" s="76"/>
      <c r="W211" s="76"/>
      <c r="X211" s="76"/>
      <c r="Y211" s="76"/>
      <c r="Z211" s="76"/>
      <c r="AA211" s="76"/>
      <c r="AB211" s="76"/>
      <c r="AC211" s="76"/>
      <c r="AD211" s="76"/>
      <c r="AE211" s="76"/>
      <c r="AF211" s="76"/>
      <c r="AG211" s="95"/>
      <c r="AH211" s="95"/>
      <c r="AI211" s="95"/>
      <c r="AJ211" s="76"/>
      <c r="AK211" s="76"/>
      <c r="AL211" s="76"/>
      <c r="AM211" s="76"/>
      <c r="AN211" s="76"/>
      <c r="AO211" s="76"/>
      <c r="AP211" s="76"/>
      <c r="AQ211" s="76"/>
      <c r="AX211" s="97"/>
      <c r="AY211" s="97"/>
      <c r="AZ211" s="97"/>
      <c r="BA211" s="97"/>
      <c r="BB211" s="97"/>
      <c r="BE211" s="117"/>
      <c r="BF211" s="117"/>
      <c r="BG211" s="117"/>
      <c r="BH211" s="117"/>
      <c r="CL211" s="76"/>
      <c r="CM211" s="76"/>
      <c r="CN211" s="76"/>
      <c r="CO211" s="95"/>
      <c r="CP211" s="76"/>
      <c r="CQ211" s="96"/>
      <c r="CR211" s="96"/>
      <c r="CS211" s="96"/>
      <c r="CT211" s="96"/>
      <c r="CU211" s="96"/>
      <c r="CV211" s="96"/>
      <c r="CW211" s="96"/>
      <c r="CX211" s="96"/>
      <c r="CY211" s="96"/>
      <c r="CZ211" s="96"/>
      <c r="DA211" s="98"/>
      <c r="DB211" s="76"/>
      <c r="DC211" s="76"/>
      <c r="DD211" s="76"/>
      <c r="DE211" s="76"/>
      <c r="DF211" s="99"/>
      <c r="DG211" s="96"/>
      <c r="DH211" s="96"/>
      <c r="DI211" s="96"/>
      <c r="DJ211" s="96"/>
      <c r="DK211" s="96"/>
      <c r="DL211" s="96"/>
      <c r="DM211" s="96"/>
      <c r="DN211" s="96"/>
      <c r="DO211" s="95"/>
      <c r="DP211" s="95"/>
      <c r="DQ211" s="95"/>
      <c r="DR211" s="95"/>
      <c r="DS211" s="95"/>
      <c r="DT211" s="95"/>
      <c r="DU211" s="95"/>
      <c r="DV211" s="95"/>
      <c r="DW211" s="95"/>
      <c r="DX211" s="95"/>
      <c r="EC211" s="95"/>
      <c r="ED211" s="95"/>
      <c r="EE211" s="95"/>
      <c r="EF211" s="95"/>
      <c r="EG211" s="95"/>
      <c r="EH211" s="95"/>
      <c r="EI211" s="95"/>
      <c r="EJ211" s="95"/>
      <c r="EK211" s="95"/>
      <c r="EL211" s="95"/>
      <c r="EM211" s="95"/>
      <c r="EN211" s="95"/>
      <c r="EO211" s="95"/>
      <c r="EP211" s="95"/>
      <c r="EQ211" s="95"/>
      <c r="ER211" s="95"/>
      <c r="ES211" s="95"/>
      <c r="ET211" s="95"/>
      <c r="EX211" s="98"/>
      <c r="EY211" s="98"/>
      <c r="EZ211" s="98"/>
      <c r="FA211" s="98"/>
      <c r="FB211" s="98"/>
      <c r="FC211" s="98"/>
      <c r="FD211" s="98"/>
      <c r="FE211" s="98"/>
      <c r="FF211" s="98"/>
      <c r="FG211" s="98"/>
      <c r="FH211" s="98"/>
      <c r="FI211" s="98"/>
      <c r="FJ211" s="98"/>
      <c r="FK211" s="98"/>
      <c r="FL211" s="98"/>
      <c r="FM211" s="98"/>
      <c r="FN211" s="98"/>
      <c r="FO211" s="98"/>
      <c r="FP211" s="98"/>
      <c r="FQ211" s="98"/>
      <c r="FR211" s="98"/>
      <c r="FS211" s="98"/>
      <c r="FT211" s="98"/>
      <c r="FU211" s="98"/>
      <c r="FV211" s="98"/>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row>
    <row r="212" spans="3:201" s="49" customFormat="1" ht="30" customHeight="1">
      <c r="C212" s="131" t="s">
        <v>665</v>
      </c>
      <c r="D212" s="76"/>
      <c r="E212" s="76"/>
      <c r="F212" s="76"/>
      <c r="G212" s="76"/>
      <c r="H212" s="76"/>
      <c r="I212" s="76"/>
      <c r="J212" s="76"/>
      <c r="K212" s="76"/>
      <c r="L212" s="76"/>
      <c r="M212" s="94"/>
      <c r="N212" s="76"/>
      <c r="O212" s="76"/>
      <c r="P212" s="204"/>
      <c r="Q212" s="76"/>
      <c r="R212" s="95"/>
      <c r="S212" s="76"/>
      <c r="T212" s="76"/>
      <c r="U212" s="76"/>
      <c r="V212" s="76"/>
      <c r="W212" s="76"/>
      <c r="X212" s="76"/>
      <c r="Y212" s="76"/>
      <c r="Z212" s="76"/>
      <c r="AA212" s="76"/>
      <c r="AB212" s="76"/>
      <c r="AC212" s="76"/>
      <c r="AD212" s="76"/>
      <c r="AE212" s="76"/>
      <c r="AF212" s="76"/>
      <c r="AG212" s="95"/>
      <c r="AH212" s="95"/>
      <c r="AI212" s="95"/>
      <c r="AJ212" s="76"/>
      <c r="AK212" s="76"/>
      <c r="AL212" s="76"/>
      <c r="AM212" s="76"/>
      <c r="AN212" s="76"/>
      <c r="AO212" s="76"/>
      <c r="AP212" s="76"/>
      <c r="AQ212" s="76"/>
      <c r="AX212" s="97"/>
      <c r="AY212" s="97"/>
      <c r="AZ212" s="97"/>
      <c r="BA212" s="97"/>
      <c r="BB212" s="97"/>
      <c r="BE212" s="117"/>
      <c r="BF212" s="117"/>
      <c r="BG212" s="117"/>
      <c r="BH212" s="117"/>
      <c r="CL212" s="76"/>
      <c r="CM212" s="76"/>
      <c r="CN212" s="76"/>
      <c r="CO212" s="95"/>
      <c r="CP212" s="76"/>
      <c r="CQ212" s="96"/>
      <c r="CR212" s="96"/>
      <c r="CS212" s="96"/>
      <c r="CT212" s="96"/>
      <c r="CU212" s="96"/>
      <c r="CV212" s="96"/>
      <c r="CW212" s="96"/>
      <c r="CX212" s="96"/>
      <c r="CY212" s="96"/>
      <c r="CZ212" s="96"/>
      <c r="DA212" s="98"/>
      <c r="DB212" s="76"/>
      <c r="DC212" s="76"/>
      <c r="DD212" s="76"/>
      <c r="DE212" s="76"/>
      <c r="DF212" s="99"/>
      <c r="DG212" s="96"/>
      <c r="DH212" s="96"/>
      <c r="DI212" s="96"/>
      <c r="DJ212" s="96"/>
      <c r="DK212" s="96"/>
      <c r="DL212" s="96"/>
      <c r="DM212" s="96"/>
      <c r="DN212" s="96"/>
      <c r="DO212" s="95"/>
      <c r="DP212" s="95"/>
      <c r="DQ212" s="95"/>
      <c r="DR212" s="95"/>
      <c r="DS212" s="95"/>
      <c r="DT212" s="95"/>
      <c r="DU212" s="95"/>
      <c r="DV212" s="95"/>
      <c r="DW212" s="95"/>
      <c r="DX212" s="95"/>
      <c r="EC212" s="95"/>
      <c r="ED212" s="95"/>
      <c r="EE212" s="95"/>
      <c r="EF212" s="95"/>
      <c r="EG212" s="95"/>
      <c r="EH212" s="95"/>
      <c r="EI212" s="95"/>
      <c r="EJ212" s="95"/>
      <c r="EK212" s="95"/>
      <c r="EL212" s="95"/>
      <c r="EM212" s="95"/>
      <c r="EN212" s="95"/>
      <c r="EO212" s="95"/>
      <c r="EP212" s="95"/>
      <c r="EQ212" s="95"/>
      <c r="ER212" s="95"/>
      <c r="ES212" s="95"/>
      <c r="ET212" s="95"/>
      <c r="EX212" s="98"/>
      <c r="EY212" s="98"/>
      <c r="EZ212" s="98"/>
      <c r="FA212" s="98"/>
      <c r="FB212" s="98"/>
      <c r="FC212" s="98"/>
      <c r="FD212" s="98"/>
      <c r="FE212" s="98"/>
      <c r="FF212" s="98"/>
      <c r="FG212" s="98"/>
      <c r="FH212" s="98"/>
      <c r="FI212" s="98"/>
      <c r="FJ212" s="98"/>
      <c r="FK212" s="98"/>
      <c r="FL212" s="98"/>
      <c r="FM212" s="98"/>
      <c r="FN212" s="98"/>
      <c r="FO212" s="98"/>
      <c r="FP212" s="98"/>
      <c r="FQ212" s="98"/>
      <c r="FR212" s="98"/>
      <c r="FS212" s="98"/>
      <c r="FT212" s="98"/>
      <c r="FU212" s="98"/>
      <c r="FV212" s="98"/>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row>
    <row r="213" spans="3:201" s="49" customFormat="1" ht="30" customHeight="1">
      <c r="C213" s="131" t="s">
        <v>666</v>
      </c>
      <c r="D213" s="76"/>
      <c r="E213" s="76"/>
      <c r="F213" s="76"/>
      <c r="G213" s="76"/>
      <c r="H213" s="76"/>
      <c r="I213" s="76"/>
      <c r="J213" s="76"/>
      <c r="K213" s="76"/>
      <c r="L213" s="76"/>
      <c r="M213" s="94"/>
      <c r="N213" s="76"/>
      <c r="O213" s="76"/>
      <c r="P213" s="204"/>
      <c r="Q213" s="76"/>
      <c r="R213" s="95"/>
      <c r="S213" s="76"/>
      <c r="T213" s="76"/>
      <c r="U213" s="76"/>
      <c r="V213" s="76"/>
      <c r="W213" s="76"/>
      <c r="X213" s="76"/>
      <c r="Y213" s="76"/>
      <c r="Z213" s="76"/>
      <c r="AA213" s="76"/>
      <c r="AB213" s="76"/>
      <c r="AC213" s="76"/>
      <c r="AD213" s="76"/>
      <c r="AE213" s="76"/>
      <c r="AF213" s="76"/>
      <c r="AG213" s="95"/>
      <c r="AH213" s="95"/>
      <c r="AI213" s="95"/>
      <c r="AJ213" s="76"/>
      <c r="AK213" s="76"/>
      <c r="AL213" s="76"/>
      <c r="AM213" s="76"/>
      <c r="AN213" s="76"/>
      <c r="AO213" s="76"/>
      <c r="AP213" s="76"/>
      <c r="AQ213" s="76"/>
      <c r="AX213" s="97"/>
      <c r="AY213" s="97"/>
      <c r="AZ213" s="97"/>
      <c r="BA213" s="97"/>
      <c r="BB213" s="97"/>
      <c r="BE213" s="117"/>
      <c r="BF213" s="117"/>
      <c r="BG213" s="117"/>
      <c r="BH213" s="117"/>
      <c r="CL213" s="76"/>
      <c r="CM213" s="76"/>
      <c r="CN213" s="76"/>
      <c r="CO213" s="95"/>
      <c r="CP213" s="76"/>
      <c r="CQ213" s="96"/>
      <c r="CR213" s="96"/>
      <c r="CS213" s="96"/>
      <c r="CT213" s="96"/>
      <c r="CU213" s="96"/>
      <c r="CV213" s="96"/>
      <c r="CW213" s="96"/>
      <c r="CX213" s="96"/>
      <c r="CY213" s="96"/>
      <c r="CZ213" s="96"/>
      <c r="DA213" s="98"/>
      <c r="DB213" s="76"/>
      <c r="DC213" s="76"/>
      <c r="DD213" s="76"/>
      <c r="DE213" s="76"/>
      <c r="DF213" s="99"/>
      <c r="DG213" s="96"/>
      <c r="DH213" s="96"/>
      <c r="DI213" s="96"/>
      <c r="DJ213" s="96"/>
      <c r="DK213" s="96"/>
      <c r="DL213" s="96"/>
      <c r="DM213" s="96"/>
      <c r="DN213" s="96"/>
      <c r="DO213" s="95"/>
      <c r="DP213" s="95"/>
      <c r="DQ213" s="95"/>
      <c r="DR213" s="95"/>
      <c r="DS213" s="95"/>
      <c r="DT213" s="95"/>
      <c r="DU213" s="95"/>
      <c r="DV213" s="95"/>
      <c r="DW213" s="95"/>
      <c r="DX213" s="95"/>
      <c r="EC213" s="95"/>
      <c r="ED213" s="95"/>
      <c r="EE213" s="95"/>
      <c r="EF213" s="95"/>
      <c r="EG213" s="95"/>
      <c r="EH213" s="95"/>
      <c r="EI213" s="95"/>
      <c r="EJ213" s="95"/>
      <c r="EK213" s="95"/>
      <c r="EL213" s="95"/>
      <c r="EM213" s="95"/>
      <c r="EN213" s="95"/>
      <c r="EO213" s="95"/>
      <c r="EP213" s="95"/>
      <c r="EQ213" s="95"/>
      <c r="ER213" s="95"/>
      <c r="ES213" s="95"/>
      <c r="ET213" s="95"/>
      <c r="EX213" s="98"/>
      <c r="EY213" s="98"/>
      <c r="EZ213" s="98"/>
      <c r="FA213" s="98"/>
      <c r="FB213" s="98"/>
      <c r="FC213" s="98"/>
      <c r="FD213" s="98"/>
      <c r="FE213" s="98"/>
      <c r="FF213" s="98"/>
      <c r="FG213" s="98"/>
      <c r="FH213" s="98"/>
      <c r="FI213" s="98"/>
      <c r="FJ213" s="98"/>
      <c r="FK213" s="98"/>
      <c r="FL213" s="98"/>
      <c r="FM213" s="98"/>
      <c r="FN213" s="98"/>
      <c r="FO213" s="98"/>
      <c r="FP213" s="98"/>
      <c r="FQ213" s="98"/>
      <c r="FR213" s="98"/>
      <c r="FS213" s="98"/>
      <c r="FT213" s="98"/>
      <c r="FU213" s="98"/>
      <c r="FV213" s="98"/>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row>
    <row r="214" spans="3:201" s="49" customFormat="1" ht="30" customHeight="1">
      <c r="C214" s="227" t="s">
        <v>862</v>
      </c>
      <c r="D214" s="76"/>
      <c r="E214" s="76"/>
      <c r="F214" s="76"/>
      <c r="G214" s="76"/>
      <c r="H214" s="76"/>
      <c r="I214" s="76"/>
      <c r="J214" s="76"/>
      <c r="K214" s="76"/>
      <c r="L214" s="76"/>
      <c r="M214" s="94"/>
      <c r="N214" s="76"/>
      <c r="O214" s="76"/>
      <c r="P214" s="204"/>
      <c r="Q214" s="76"/>
      <c r="R214" s="95"/>
      <c r="S214" s="76"/>
      <c r="T214" s="76"/>
      <c r="U214" s="76"/>
      <c r="V214" s="76"/>
      <c r="W214" s="76"/>
      <c r="X214" s="76"/>
      <c r="Y214" s="76"/>
      <c r="Z214" s="76"/>
      <c r="AA214" s="76"/>
      <c r="AB214" s="76"/>
      <c r="AC214" s="76"/>
      <c r="AD214" s="76"/>
      <c r="AE214" s="76"/>
      <c r="AF214" s="76"/>
      <c r="AG214" s="95"/>
      <c r="AH214" s="95"/>
      <c r="AI214" s="95"/>
      <c r="AJ214" s="76"/>
      <c r="AK214" s="76"/>
      <c r="AL214" s="76"/>
      <c r="AM214" s="76"/>
      <c r="AN214" s="76"/>
      <c r="AO214" s="76"/>
      <c r="AP214" s="76"/>
      <c r="AQ214" s="76"/>
      <c r="AX214" s="97"/>
      <c r="AY214" s="97"/>
      <c r="AZ214" s="97"/>
      <c r="BA214" s="97"/>
      <c r="BB214" s="97"/>
      <c r="BE214" s="117"/>
      <c r="BF214" s="117"/>
      <c r="BG214" s="117"/>
      <c r="BH214" s="117"/>
      <c r="CL214" s="76"/>
      <c r="CM214" s="76"/>
      <c r="CN214" s="76"/>
      <c r="CO214" s="95"/>
      <c r="CP214" s="76"/>
      <c r="CQ214" s="96"/>
      <c r="CR214" s="96"/>
      <c r="CS214" s="96"/>
      <c r="CT214" s="96"/>
      <c r="CU214" s="96"/>
      <c r="CV214" s="96"/>
      <c r="CW214" s="96"/>
      <c r="CX214" s="96"/>
      <c r="CY214" s="96"/>
      <c r="CZ214" s="96"/>
      <c r="DA214" s="98"/>
      <c r="DB214" s="76"/>
      <c r="DC214" s="76"/>
      <c r="DD214" s="76"/>
      <c r="DE214" s="76"/>
      <c r="DF214" s="99"/>
      <c r="DG214" s="96"/>
      <c r="DH214" s="96"/>
      <c r="DI214" s="96"/>
      <c r="DJ214" s="96"/>
      <c r="DK214" s="96"/>
      <c r="DL214" s="96"/>
      <c r="DM214" s="96"/>
      <c r="DN214" s="96"/>
      <c r="DO214" s="95"/>
      <c r="DP214" s="95"/>
      <c r="DQ214" s="95"/>
      <c r="DR214" s="95"/>
      <c r="DS214" s="95"/>
      <c r="DT214" s="95"/>
      <c r="DU214" s="95"/>
      <c r="DV214" s="95"/>
      <c r="DW214" s="95"/>
      <c r="DX214" s="95"/>
      <c r="EC214" s="95"/>
      <c r="ED214" s="95"/>
      <c r="EE214" s="95"/>
      <c r="EF214" s="95"/>
      <c r="EG214" s="95"/>
      <c r="EH214" s="95"/>
      <c r="EI214" s="95"/>
      <c r="EJ214" s="95"/>
      <c r="EK214" s="95"/>
      <c r="EL214" s="95"/>
      <c r="EM214" s="95"/>
      <c r="EN214" s="95"/>
      <c r="EO214" s="95"/>
      <c r="EP214" s="95"/>
      <c r="EQ214" s="95"/>
      <c r="ER214" s="95"/>
      <c r="ES214" s="95"/>
      <c r="ET214" s="95"/>
      <c r="EX214" s="98"/>
      <c r="EY214" s="98"/>
      <c r="EZ214" s="98"/>
      <c r="FA214" s="98"/>
      <c r="FB214" s="98"/>
      <c r="FC214" s="98"/>
      <c r="FD214" s="98"/>
      <c r="FE214" s="98"/>
      <c r="FF214" s="98"/>
      <c r="FG214" s="98"/>
      <c r="FH214" s="98"/>
      <c r="FI214" s="98"/>
      <c r="FJ214" s="98"/>
      <c r="FK214" s="98"/>
      <c r="FL214" s="98"/>
      <c r="FM214" s="98"/>
      <c r="FN214" s="98"/>
      <c r="FO214" s="98"/>
      <c r="FP214" s="98"/>
      <c r="FQ214" s="98"/>
      <c r="FR214" s="98"/>
      <c r="FS214" s="98"/>
      <c r="FT214" s="98"/>
      <c r="FU214" s="98"/>
      <c r="FV214" s="98"/>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row>
    <row r="215" spans="3:201" s="49" customFormat="1" ht="30" customHeight="1">
      <c r="C215" s="227" t="s">
        <v>1075</v>
      </c>
      <c r="D215" s="76"/>
      <c r="E215" s="76"/>
      <c r="F215" s="76"/>
      <c r="G215" s="76"/>
      <c r="H215" s="76"/>
      <c r="I215" s="76"/>
      <c r="J215" s="76"/>
      <c r="K215" s="76"/>
      <c r="L215" s="76"/>
      <c r="M215" s="94"/>
      <c r="N215" s="76"/>
      <c r="O215" s="76"/>
      <c r="P215" s="204"/>
      <c r="Q215" s="76"/>
      <c r="R215" s="95"/>
      <c r="S215" s="76"/>
      <c r="T215" s="76"/>
      <c r="U215" s="76"/>
      <c r="V215" s="76"/>
      <c r="W215" s="76"/>
      <c r="X215" s="76"/>
      <c r="Y215" s="76"/>
      <c r="Z215" s="76"/>
      <c r="AA215" s="76"/>
      <c r="AB215" s="76"/>
      <c r="AC215" s="76"/>
      <c r="AD215" s="76"/>
      <c r="AE215" s="76"/>
      <c r="AF215" s="76"/>
      <c r="AG215" s="95"/>
      <c r="AH215" s="95"/>
      <c r="AI215" s="95"/>
      <c r="AJ215" s="76"/>
      <c r="AK215" s="76"/>
      <c r="AL215" s="76"/>
      <c r="AM215" s="76"/>
      <c r="AN215" s="76"/>
      <c r="AO215" s="76"/>
      <c r="AP215" s="76"/>
      <c r="AQ215" s="76"/>
      <c r="AX215" s="97"/>
      <c r="AY215" s="97"/>
      <c r="AZ215" s="97"/>
      <c r="BA215" s="97"/>
      <c r="BB215" s="97"/>
      <c r="BE215" s="117"/>
      <c r="BF215" s="117"/>
      <c r="BG215" s="117"/>
      <c r="BH215" s="117"/>
      <c r="CL215" s="76"/>
      <c r="CM215" s="76"/>
      <c r="CN215" s="76"/>
      <c r="CO215" s="95"/>
      <c r="CP215" s="76"/>
      <c r="CQ215" s="96"/>
      <c r="CR215" s="96"/>
      <c r="CS215" s="96"/>
      <c r="CT215" s="96"/>
      <c r="CU215" s="96"/>
      <c r="CV215" s="96"/>
      <c r="CW215" s="96"/>
      <c r="CX215" s="96"/>
      <c r="CY215" s="96"/>
      <c r="CZ215" s="96"/>
      <c r="DA215" s="98"/>
      <c r="DB215" s="76"/>
      <c r="DC215" s="76"/>
      <c r="DD215" s="76"/>
      <c r="DE215" s="76"/>
      <c r="DF215" s="99"/>
      <c r="DG215" s="96"/>
      <c r="DH215" s="96"/>
      <c r="DI215" s="96"/>
      <c r="DJ215" s="96"/>
      <c r="DK215" s="96"/>
      <c r="DL215" s="96"/>
      <c r="DM215" s="96"/>
      <c r="DN215" s="96"/>
      <c r="DO215" s="95"/>
      <c r="DP215" s="95"/>
      <c r="DQ215" s="95"/>
      <c r="DR215" s="95"/>
      <c r="DS215" s="95"/>
      <c r="DT215" s="95"/>
      <c r="DU215" s="95"/>
      <c r="DV215" s="95"/>
      <c r="DW215" s="95"/>
      <c r="DX215" s="95"/>
      <c r="EC215" s="95"/>
      <c r="ED215" s="95"/>
      <c r="EE215" s="95"/>
      <c r="EF215" s="95"/>
      <c r="EG215" s="95"/>
      <c r="EH215" s="95"/>
      <c r="EI215" s="95"/>
      <c r="EJ215" s="95"/>
      <c r="EK215" s="95"/>
      <c r="EL215" s="95"/>
      <c r="EM215" s="95"/>
      <c r="EN215" s="95"/>
      <c r="EO215" s="95"/>
      <c r="EP215" s="95"/>
      <c r="EQ215" s="95"/>
      <c r="ER215" s="95"/>
      <c r="ES215" s="95"/>
      <c r="ET215" s="95"/>
      <c r="EX215" s="98"/>
      <c r="EY215" s="98"/>
      <c r="EZ215" s="98"/>
      <c r="FA215" s="98"/>
      <c r="FB215" s="98"/>
      <c r="FC215" s="98"/>
      <c r="FD215" s="98"/>
      <c r="FE215" s="98"/>
      <c r="FF215" s="98"/>
      <c r="FG215" s="98"/>
      <c r="FH215" s="98"/>
      <c r="FI215" s="98"/>
      <c r="FJ215" s="98"/>
      <c r="FK215" s="98"/>
      <c r="FL215" s="98"/>
      <c r="FM215" s="98"/>
      <c r="FN215" s="98"/>
      <c r="FO215" s="98"/>
      <c r="FP215" s="98"/>
      <c r="FQ215" s="98"/>
      <c r="FR215" s="98"/>
      <c r="FS215" s="98"/>
      <c r="FT215" s="98"/>
      <c r="FU215" s="98"/>
      <c r="FV215" s="98"/>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row>
    <row r="216" spans="3:201" s="49" customFormat="1" ht="30" customHeight="1">
      <c r="C216" s="227" t="s">
        <v>1076</v>
      </c>
      <c r="D216" s="76"/>
      <c r="E216" s="76"/>
      <c r="F216" s="76"/>
      <c r="G216" s="76"/>
      <c r="H216" s="76"/>
      <c r="I216" s="76"/>
      <c r="J216" s="76"/>
      <c r="K216" s="76"/>
      <c r="L216" s="76"/>
      <c r="M216" s="94"/>
      <c r="N216" s="76"/>
      <c r="O216" s="76"/>
      <c r="P216" s="206"/>
      <c r="Q216" s="76"/>
      <c r="R216" s="95"/>
      <c r="S216" s="76"/>
      <c r="T216" s="76"/>
      <c r="U216" s="76"/>
      <c r="V216" s="76"/>
      <c r="W216" s="76"/>
      <c r="X216" s="76"/>
      <c r="Y216" s="76"/>
      <c r="Z216" s="76"/>
      <c r="AA216" s="76"/>
      <c r="AB216" s="76"/>
      <c r="AC216" s="76"/>
      <c r="AD216" s="76"/>
      <c r="AE216" s="76"/>
      <c r="AF216" s="76"/>
      <c r="AG216" s="95"/>
      <c r="AH216" s="95"/>
      <c r="AI216" s="95"/>
      <c r="AJ216" s="76"/>
      <c r="AK216" s="76"/>
      <c r="AL216" s="76"/>
      <c r="AM216" s="76"/>
      <c r="AN216" s="76"/>
      <c r="AO216" s="76"/>
      <c r="AP216" s="76"/>
      <c r="AQ216" s="76"/>
      <c r="AX216" s="97"/>
      <c r="AY216" s="97"/>
      <c r="AZ216" s="97"/>
      <c r="BA216" s="97"/>
      <c r="BB216" s="97"/>
      <c r="BE216" s="117"/>
      <c r="BF216" s="117"/>
      <c r="BG216" s="117"/>
      <c r="BH216" s="117"/>
      <c r="CL216" s="76"/>
      <c r="CM216" s="76"/>
      <c r="CN216" s="76"/>
      <c r="CO216" s="95"/>
      <c r="CP216" s="76"/>
      <c r="CQ216" s="96"/>
      <c r="CR216" s="96"/>
      <c r="CS216" s="96"/>
      <c r="CT216" s="96"/>
      <c r="CU216" s="96"/>
      <c r="CV216" s="96"/>
      <c r="CW216" s="96"/>
      <c r="CX216" s="96"/>
      <c r="CY216" s="96"/>
      <c r="CZ216" s="96"/>
      <c r="DA216" s="98"/>
      <c r="DB216" s="76"/>
      <c r="DC216" s="76"/>
      <c r="DD216" s="76"/>
      <c r="DE216" s="76"/>
      <c r="DF216" s="99"/>
      <c r="DG216" s="96"/>
      <c r="DH216" s="96"/>
      <c r="DI216" s="96"/>
      <c r="DJ216" s="96"/>
      <c r="DK216" s="96"/>
      <c r="DL216" s="96"/>
      <c r="DM216" s="96"/>
      <c r="DN216" s="96"/>
      <c r="DO216" s="95"/>
      <c r="DP216" s="95"/>
      <c r="DQ216" s="95"/>
      <c r="DR216" s="95"/>
      <c r="DS216" s="95"/>
      <c r="DT216" s="95"/>
      <c r="DU216" s="95"/>
      <c r="DV216" s="95"/>
      <c r="DW216" s="95"/>
      <c r="DX216" s="95"/>
      <c r="EC216" s="95"/>
      <c r="ED216" s="95"/>
      <c r="EE216" s="95"/>
      <c r="EF216" s="95"/>
      <c r="EG216" s="95"/>
      <c r="EH216" s="95"/>
      <c r="EI216" s="95"/>
      <c r="EJ216" s="95"/>
      <c r="EK216" s="95"/>
      <c r="EL216" s="95"/>
      <c r="EM216" s="95"/>
      <c r="EN216" s="95"/>
      <c r="EO216" s="95"/>
      <c r="EP216" s="95"/>
      <c r="EQ216" s="95"/>
      <c r="ER216" s="95"/>
      <c r="ES216" s="95"/>
      <c r="ET216" s="95"/>
      <c r="EX216" s="98"/>
      <c r="EY216" s="98"/>
      <c r="EZ216" s="98"/>
      <c r="FA216" s="98"/>
      <c r="FB216" s="98"/>
      <c r="FC216" s="98"/>
      <c r="FD216" s="98"/>
      <c r="FE216" s="98"/>
      <c r="FF216" s="98"/>
      <c r="FG216" s="98"/>
      <c r="FH216" s="98"/>
      <c r="FI216" s="98"/>
      <c r="FJ216" s="98"/>
      <c r="FK216" s="98"/>
      <c r="FL216" s="98"/>
      <c r="FM216" s="98"/>
      <c r="FN216" s="98"/>
      <c r="FO216" s="98"/>
      <c r="FP216" s="98"/>
      <c r="FQ216" s="98"/>
      <c r="FR216" s="98"/>
      <c r="FS216" s="98"/>
      <c r="FT216" s="98"/>
      <c r="FU216" s="98"/>
      <c r="FV216" s="98"/>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row>
    <row r="217" spans="3:201" s="49" customFormat="1" ht="30" customHeight="1">
      <c r="C217" s="100" t="s">
        <v>667</v>
      </c>
      <c r="D217" s="76"/>
      <c r="E217" s="76"/>
      <c r="F217" s="76"/>
      <c r="G217" s="76"/>
      <c r="H217" s="76"/>
      <c r="I217" s="76"/>
      <c r="J217" s="76"/>
      <c r="K217" s="76"/>
      <c r="L217" s="76"/>
      <c r="M217" s="94"/>
      <c r="N217" s="76"/>
      <c r="O217" s="76"/>
      <c r="P217" s="204"/>
      <c r="Q217" s="76"/>
      <c r="R217" s="95"/>
      <c r="S217" s="76"/>
      <c r="T217" s="76"/>
      <c r="U217" s="76"/>
      <c r="V217" s="76"/>
      <c r="W217" s="76"/>
      <c r="X217" s="76"/>
      <c r="Y217" s="76"/>
      <c r="Z217" s="76"/>
      <c r="AA217" s="76"/>
      <c r="AB217" s="76"/>
      <c r="AC217" s="76"/>
      <c r="AD217" s="76"/>
      <c r="AE217" s="76"/>
      <c r="AF217" s="76"/>
      <c r="AG217" s="95"/>
      <c r="AH217" s="95"/>
      <c r="AI217" s="95"/>
      <c r="AJ217" s="76"/>
      <c r="AK217" s="76"/>
      <c r="AL217" s="76"/>
      <c r="AM217" s="76"/>
      <c r="AN217" s="76"/>
      <c r="AO217" s="76"/>
      <c r="AP217" s="76"/>
      <c r="AQ217" s="76"/>
      <c r="AX217" s="97"/>
      <c r="AY217" s="97"/>
      <c r="AZ217" s="97"/>
      <c r="BA217" s="97"/>
      <c r="BB217" s="97"/>
      <c r="BE217" s="117"/>
      <c r="BF217" s="117"/>
      <c r="BG217" s="117"/>
      <c r="BH217" s="117"/>
      <c r="CL217" s="76"/>
      <c r="CM217" s="76"/>
      <c r="CN217" s="76"/>
      <c r="CO217" s="95"/>
      <c r="CP217" s="76"/>
      <c r="CQ217" s="96"/>
      <c r="CR217" s="96"/>
      <c r="CS217" s="96"/>
      <c r="CT217" s="96"/>
      <c r="CU217" s="96"/>
      <c r="CV217" s="96"/>
      <c r="CW217" s="96"/>
      <c r="CX217" s="96"/>
      <c r="CY217" s="96"/>
      <c r="CZ217" s="96"/>
      <c r="DA217" s="98"/>
      <c r="DB217" s="76"/>
      <c r="DC217" s="76"/>
      <c r="DD217" s="76"/>
      <c r="DE217" s="76"/>
      <c r="DF217" s="99"/>
      <c r="DG217" s="96"/>
      <c r="DH217" s="96"/>
      <c r="DI217" s="96"/>
      <c r="DJ217" s="96"/>
      <c r="DK217" s="96"/>
      <c r="DL217" s="96"/>
      <c r="DM217" s="96"/>
      <c r="DN217" s="96"/>
      <c r="DO217" s="95"/>
      <c r="DP217" s="95"/>
      <c r="DQ217" s="95"/>
      <c r="DR217" s="95"/>
      <c r="DS217" s="95"/>
      <c r="DT217" s="95"/>
      <c r="DU217" s="95"/>
      <c r="DV217" s="95"/>
      <c r="DW217" s="95"/>
      <c r="DX217" s="95"/>
      <c r="EC217" s="95"/>
      <c r="ED217" s="95"/>
      <c r="EE217" s="95"/>
      <c r="EF217" s="95"/>
      <c r="EG217" s="95"/>
      <c r="EH217" s="95"/>
      <c r="EI217" s="95"/>
      <c r="EJ217" s="95"/>
      <c r="EK217" s="95"/>
      <c r="EL217" s="95"/>
      <c r="EM217" s="95"/>
      <c r="EN217" s="95"/>
      <c r="EO217" s="95"/>
      <c r="EP217" s="95"/>
      <c r="EQ217" s="95"/>
      <c r="ER217" s="95"/>
      <c r="ES217" s="95"/>
      <c r="ET217" s="95"/>
      <c r="EX217" s="98"/>
      <c r="EY217" s="98"/>
      <c r="EZ217" s="98"/>
      <c r="FA217" s="98"/>
      <c r="FB217" s="98"/>
      <c r="FC217" s="98"/>
      <c r="FD217" s="98"/>
      <c r="FE217" s="98"/>
      <c r="FF217" s="98"/>
      <c r="FG217" s="98"/>
      <c r="FH217" s="98"/>
      <c r="FI217" s="98"/>
      <c r="FJ217" s="98"/>
      <c r="FK217" s="98"/>
      <c r="FL217" s="98"/>
      <c r="FM217" s="98"/>
      <c r="FN217" s="98"/>
      <c r="FO217" s="98"/>
      <c r="FP217" s="98"/>
      <c r="FQ217" s="98"/>
      <c r="FR217" s="98"/>
      <c r="FS217" s="98"/>
      <c r="FT217" s="98"/>
      <c r="FU217" s="98"/>
      <c r="FV217" s="98"/>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row>
    <row r="218" spans="3:201" s="49" customFormat="1" ht="30" customHeight="1">
      <c r="C218" s="100" t="s">
        <v>668</v>
      </c>
      <c r="D218" s="76"/>
      <c r="E218" s="76"/>
      <c r="F218" s="76"/>
      <c r="G218" s="76"/>
      <c r="H218" s="76"/>
      <c r="I218" s="76"/>
      <c r="J218" s="76"/>
      <c r="K218" s="76"/>
      <c r="L218" s="76"/>
      <c r="M218" s="94"/>
      <c r="N218" s="76"/>
      <c r="O218" s="76"/>
      <c r="P218" s="204"/>
      <c r="Q218" s="76"/>
      <c r="R218" s="95"/>
      <c r="S218" s="76"/>
      <c r="T218" s="76"/>
      <c r="U218" s="76"/>
      <c r="V218" s="76"/>
      <c r="W218" s="76"/>
      <c r="X218" s="76"/>
      <c r="Y218" s="76"/>
      <c r="Z218" s="76"/>
      <c r="AA218" s="76"/>
      <c r="AB218" s="76"/>
      <c r="AC218" s="76"/>
      <c r="AD218" s="76"/>
      <c r="AE218" s="76"/>
      <c r="AF218" s="76"/>
      <c r="AG218" s="95"/>
      <c r="AH218" s="95"/>
      <c r="AI218" s="95"/>
      <c r="AJ218" s="76"/>
      <c r="AK218" s="76"/>
      <c r="AL218" s="76"/>
      <c r="AM218" s="76"/>
      <c r="AN218" s="76"/>
      <c r="AO218" s="76"/>
      <c r="AP218" s="76"/>
      <c r="AQ218" s="76"/>
      <c r="AX218" s="97"/>
      <c r="AY218" s="97"/>
      <c r="AZ218" s="97"/>
      <c r="BA218" s="97"/>
      <c r="BB218" s="97"/>
      <c r="BE218" s="117"/>
      <c r="BF218" s="117"/>
      <c r="BG218" s="117"/>
      <c r="BH218" s="117"/>
      <c r="CL218" s="76"/>
      <c r="CM218" s="76"/>
      <c r="CN218" s="76"/>
      <c r="CO218" s="95"/>
      <c r="CP218" s="76"/>
      <c r="CQ218" s="96"/>
      <c r="CR218" s="96"/>
      <c r="CS218" s="96"/>
      <c r="CT218" s="96"/>
      <c r="CU218" s="96"/>
      <c r="CV218" s="96"/>
      <c r="CW218" s="96"/>
      <c r="CX218" s="96"/>
      <c r="CY218" s="96"/>
      <c r="CZ218" s="96"/>
      <c r="DA218" s="98"/>
      <c r="DB218" s="76"/>
      <c r="DC218" s="76"/>
      <c r="DD218" s="76"/>
      <c r="DE218" s="76"/>
      <c r="DF218" s="99"/>
      <c r="DG218" s="96"/>
      <c r="DH218" s="96"/>
      <c r="DI218" s="96"/>
      <c r="DJ218" s="96"/>
      <c r="DK218" s="96"/>
      <c r="DL218" s="96"/>
      <c r="DM218" s="96"/>
      <c r="DN218" s="96"/>
      <c r="DO218" s="95"/>
      <c r="DP218" s="95"/>
      <c r="DQ218" s="95"/>
      <c r="DR218" s="95"/>
      <c r="DS218" s="95"/>
      <c r="DT218" s="95"/>
      <c r="DU218" s="95"/>
      <c r="DV218" s="95"/>
      <c r="DW218" s="95"/>
      <c r="DX218" s="95"/>
      <c r="EC218" s="95"/>
      <c r="ED218" s="95"/>
      <c r="EE218" s="95"/>
      <c r="EF218" s="95"/>
      <c r="EG218" s="95"/>
      <c r="EH218" s="95"/>
      <c r="EI218" s="95"/>
      <c r="EJ218" s="95"/>
      <c r="EK218" s="95"/>
      <c r="EL218" s="95"/>
      <c r="EM218" s="95"/>
      <c r="EN218" s="95"/>
      <c r="EO218" s="95"/>
      <c r="EP218" s="95"/>
      <c r="EQ218" s="95"/>
      <c r="ER218" s="95"/>
      <c r="ES218" s="95"/>
      <c r="ET218" s="95"/>
      <c r="EX218" s="98"/>
      <c r="EY218" s="98"/>
      <c r="EZ218" s="98"/>
      <c r="FA218" s="98"/>
      <c r="FB218" s="98"/>
      <c r="FC218" s="98"/>
      <c r="FD218" s="98"/>
      <c r="FE218" s="98"/>
      <c r="FF218" s="98"/>
      <c r="FG218" s="98"/>
      <c r="FH218" s="98"/>
      <c r="FI218" s="98"/>
      <c r="FJ218" s="98"/>
      <c r="FK218" s="98"/>
      <c r="FL218" s="98"/>
      <c r="FM218" s="98"/>
      <c r="FN218" s="98"/>
      <c r="FO218" s="98"/>
      <c r="FP218" s="98"/>
      <c r="FQ218" s="98"/>
      <c r="FR218" s="98"/>
      <c r="FS218" s="98"/>
      <c r="FT218" s="98"/>
      <c r="FU218" s="98"/>
      <c r="FV218" s="98"/>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row>
    <row r="219" spans="3:201" s="49" customFormat="1" ht="30" customHeight="1">
      <c r="C219" s="131" t="s">
        <v>669</v>
      </c>
      <c r="D219" s="76"/>
      <c r="E219" s="76"/>
      <c r="F219" s="76"/>
      <c r="G219" s="76"/>
      <c r="H219" s="76"/>
      <c r="I219" s="76"/>
      <c r="J219" s="76"/>
      <c r="K219" s="76"/>
      <c r="L219" s="76"/>
      <c r="M219" s="94"/>
      <c r="N219" s="76"/>
      <c r="O219" s="76"/>
      <c r="Q219" s="76"/>
      <c r="R219" s="95"/>
      <c r="S219" s="76"/>
      <c r="T219" s="76"/>
      <c r="U219" s="76"/>
      <c r="V219" s="76"/>
      <c r="W219" s="76"/>
      <c r="X219" s="76"/>
      <c r="Y219" s="76"/>
      <c r="Z219" s="76"/>
      <c r="AA219" s="76"/>
      <c r="AB219" s="76"/>
      <c r="AC219" s="76"/>
      <c r="AD219" s="76"/>
      <c r="AE219" s="76"/>
      <c r="AF219" s="76"/>
      <c r="AG219" s="95"/>
      <c r="AH219" s="95"/>
      <c r="AI219" s="95"/>
      <c r="AJ219" s="76"/>
      <c r="AK219" s="76"/>
      <c r="AL219" s="76"/>
      <c r="AM219" s="76"/>
      <c r="AN219" s="76"/>
      <c r="AO219" s="76"/>
      <c r="AP219" s="76"/>
      <c r="AQ219" s="76"/>
      <c r="AX219" s="97"/>
      <c r="AY219" s="97"/>
      <c r="AZ219" s="97"/>
      <c r="BA219" s="97"/>
      <c r="BB219" s="97"/>
      <c r="BE219" s="117"/>
      <c r="BF219" s="117"/>
      <c r="BG219" s="117"/>
      <c r="BH219" s="117"/>
      <c r="CL219" s="76"/>
      <c r="CM219" s="76"/>
      <c r="CN219" s="76"/>
      <c r="CO219" s="95"/>
      <c r="CP219" s="76"/>
      <c r="CQ219" s="96"/>
      <c r="CR219" s="96"/>
      <c r="CS219" s="96"/>
      <c r="CT219" s="96"/>
      <c r="CU219" s="96"/>
      <c r="CV219" s="96"/>
      <c r="CW219" s="96"/>
      <c r="CX219" s="96"/>
      <c r="CY219" s="96"/>
      <c r="CZ219" s="96"/>
      <c r="DA219" s="98"/>
      <c r="DB219" s="76"/>
      <c r="DC219" s="76"/>
      <c r="DD219" s="76"/>
      <c r="DE219" s="76"/>
      <c r="DF219" s="99"/>
      <c r="DG219" s="96"/>
      <c r="DH219" s="96"/>
      <c r="DI219" s="96"/>
      <c r="DJ219" s="96"/>
      <c r="DK219" s="96"/>
      <c r="DL219" s="96"/>
      <c r="DM219" s="96"/>
      <c r="DN219" s="96"/>
      <c r="DO219" s="95"/>
      <c r="DP219" s="95"/>
      <c r="DQ219" s="95"/>
      <c r="DR219" s="95"/>
      <c r="DS219" s="95"/>
      <c r="DT219" s="95"/>
      <c r="DU219" s="95"/>
      <c r="DV219" s="95"/>
      <c r="DW219" s="95"/>
      <c r="DX219" s="95"/>
      <c r="EC219" s="95"/>
      <c r="ED219" s="95"/>
      <c r="EE219" s="95"/>
      <c r="EF219" s="95"/>
      <c r="EG219" s="95"/>
      <c r="EH219" s="95"/>
      <c r="EI219" s="95"/>
      <c r="EJ219" s="95"/>
      <c r="EK219" s="95"/>
      <c r="EL219" s="95"/>
      <c r="EM219" s="95"/>
      <c r="EN219" s="95"/>
      <c r="EO219" s="95"/>
      <c r="EP219" s="95"/>
      <c r="EQ219" s="95"/>
      <c r="ER219" s="95"/>
      <c r="ES219" s="95"/>
      <c r="ET219" s="95"/>
      <c r="EX219" s="98"/>
      <c r="EY219" s="98"/>
      <c r="EZ219" s="98"/>
      <c r="FA219" s="98"/>
      <c r="FB219" s="98"/>
      <c r="FC219" s="98"/>
      <c r="FD219" s="98"/>
      <c r="FE219" s="98"/>
      <c r="FF219" s="98"/>
      <c r="FG219" s="98"/>
      <c r="FH219" s="98"/>
      <c r="FI219" s="98"/>
      <c r="FJ219" s="98"/>
      <c r="FK219" s="98"/>
      <c r="FL219" s="98"/>
      <c r="FM219" s="98"/>
      <c r="FN219" s="98"/>
      <c r="FO219" s="98"/>
      <c r="FP219" s="98"/>
      <c r="FQ219" s="98"/>
      <c r="FR219" s="98"/>
      <c r="FS219" s="98"/>
      <c r="FT219" s="98"/>
      <c r="FU219" s="98"/>
      <c r="FV219" s="98"/>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row>
    <row r="220" spans="3:201" s="49" customFormat="1" ht="30" customHeight="1">
      <c r="C220" s="100" t="s">
        <v>670</v>
      </c>
      <c r="D220" s="76"/>
      <c r="E220" s="76"/>
      <c r="F220" s="76"/>
      <c r="G220" s="76"/>
      <c r="H220" s="76"/>
      <c r="I220" s="76"/>
      <c r="J220" s="76"/>
      <c r="K220" s="76"/>
      <c r="L220" s="76"/>
      <c r="M220" s="94"/>
      <c r="N220" s="76"/>
      <c r="O220" s="76"/>
      <c r="Q220" s="76"/>
      <c r="R220" s="95"/>
      <c r="S220" s="76"/>
      <c r="T220" s="76"/>
      <c r="U220" s="76"/>
      <c r="V220" s="76"/>
      <c r="W220" s="76"/>
      <c r="X220" s="76"/>
      <c r="Y220" s="76"/>
      <c r="Z220" s="76"/>
      <c r="AA220" s="76"/>
      <c r="AB220" s="76"/>
      <c r="AC220" s="76"/>
      <c r="AD220" s="76"/>
      <c r="AE220" s="76"/>
      <c r="AF220" s="76"/>
      <c r="AG220" s="95"/>
      <c r="AH220" s="95"/>
      <c r="AI220" s="95"/>
      <c r="AJ220" s="76"/>
      <c r="AK220" s="76"/>
      <c r="AL220" s="76"/>
      <c r="AM220" s="76"/>
      <c r="AN220" s="76"/>
      <c r="AO220" s="76"/>
      <c r="AP220" s="76"/>
      <c r="AQ220" s="76"/>
      <c r="AX220" s="97"/>
      <c r="AY220" s="97"/>
      <c r="AZ220" s="97"/>
      <c r="BA220" s="97"/>
      <c r="BB220" s="97"/>
      <c r="BE220" s="117"/>
      <c r="BF220" s="117"/>
      <c r="BG220" s="117"/>
      <c r="BH220" s="117"/>
      <c r="CL220" s="76"/>
      <c r="CM220" s="76"/>
      <c r="CN220" s="76"/>
      <c r="CO220" s="95"/>
      <c r="CP220" s="76"/>
      <c r="CQ220" s="96"/>
      <c r="CR220" s="96"/>
      <c r="CS220" s="96"/>
      <c r="CT220" s="96"/>
      <c r="CU220" s="96"/>
      <c r="CV220" s="96"/>
      <c r="CW220" s="96"/>
      <c r="CX220" s="96"/>
      <c r="CY220" s="96"/>
      <c r="CZ220" s="96"/>
      <c r="DA220" s="98"/>
      <c r="DB220" s="76"/>
      <c r="DC220" s="76"/>
      <c r="DD220" s="76"/>
      <c r="DE220" s="76"/>
      <c r="DF220" s="99"/>
      <c r="DG220" s="96"/>
      <c r="DH220" s="96"/>
      <c r="DI220" s="96"/>
      <c r="DJ220" s="96"/>
      <c r="DK220" s="96"/>
      <c r="DL220" s="96"/>
      <c r="DM220" s="96"/>
      <c r="DN220" s="96"/>
      <c r="DO220" s="95"/>
      <c r="DP220" s="95"/>
      <c r="DQ220" s="95"/>
      <c r="DR220" s="95"/>
      <c r="DS220" s="95"/>
      <c r="DT220" s="95"/>
      <c r="DU220" s="95"/>
      <c r="DV220" s="95"/>
      <c r="DW220" s="95"/>
      <c r="DX220" s="95"/>
      <c r="EC220" s="95"/>
      <c r="ED220" s="95"/>
      <c r="EE220" s="95"/>
      <c r="EF220" s="95"/>
      <c r="EG220" s="95"/>
      <c r="EH220" s="95"/>
      <c r="EI220" s="95"/>
      <c r="EJ220" s="95"/>
      <c r="EK220" s="95"/>
      <c r="EL220" s="95"/>
      <c r="EM220" s="95"/>
      <c r="EN220" s="95"/>
      <c r="EO220" s="95"/>
      <c r="EP220" s="95"/>
      <c r="EQ220" s="95"/>
      <c r="ER220" s="95"/>
      <c r="ES220" s="95"/>
      <c r="ET220" s="95"/>
      <c r="EX220" s="98"/>
      <c r="EY220" s="98"/>
      <c r="EZ220" s="98"/>
      <c r="FA220" s="98"/>
      <c r="FB220" s="98"/>
      <c r="FC220" s="98"/>
      <c r="FD220" s="98"/>
      <c r="FE220" s="98"/>
      <c r="FF220" s="98"/>
      <c r="FG220" s="98"/>
      <c r="FH220" s="98"/>
      <c r="FI220" s="98"/>
      <c r="FJ220" s="98"/>
      <c r="FK220" s="98"/>
      <c r="FL220" s="98"/>
      <c r="FM220" s="98"/>
      <c r="FN220" s="98"/>
      <c r="FO220" s="98"/>
      <c r="FP220" s="98"/>
      <c r="FQ220" s="98"/>
      <c r="FR220" s="98"/>
      <c r="FS220" s="98"/>
      <c r="FT220" s="98"/>
      <c r="FU220" s="98"/>
      <c r="FV220" s="98"/>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row>
    <row r="221" spans="3:201" ht="30" customHeight="1">
      <c r="C221" s="100" t="s">
        <v>671</v>
      </c>
    </row>
  </sheetData>
  <sheetProtection password="CCC5" sheet="1" objects="1" scenarios="1" formatColumns="0" formatRows="0" selectLockedCells="1"/>
  <dataConsolidate/>
  <mergeCells count="198">
    <mergeCell ref="DF4:DQ4"/>
    <mergeCell ref="GQ4:GS4"/>
    <mergeCell ref="A5:A7"/>
    <mergeCell ref="B5:B7"/>
    <mergeCell ref="C5:C7"/>
    <mergeCell ref="D5:D7"/>
    <mergeCell ref="E5:E7"/>
    <mergeCell ref="F5:F7"/>
    <mergeCell ref="G5:G7"/>
    <mergeCell ref="H5:H7"/>
    <mergeCell ref="A1:C4"/>
    <mergeCell ref="D1:O1"/>
    <mergeCell ref="GQ1:GS3"/>
    <mergeCell ref="D2:O2"/>
    <mergeCell ref="D3:O3"/>
    <mergeCell ref="D4:O4"/>
    <mergeCell ref="BC4:BH4"/>
    <mergeCell ref="BI4:BV4"/>
    <mergeCell ref="BW4:CK4"/>
    <mergeCell ref="CO4:CZ4"/>
    <mergeCell ref="O5:O7"/>
    <mergeCell ref="P5:P7"/>
    <mergeCell ref="Q5:R5"/>
    <mergeCell ref="S5:S7"/>
    <mergeCell ref="T5:T7"/>
    <mergeCell ref="U5:U7"/>
    <mergeCell ref="I5:I7"/>
    <mergeCell ref="J5:J7"/>
    <mergeCell ref="K5:K7"/>
    <mergeCell ref="L5:L7"/>
    <mergeCell ref="M5:M7"/>
    <mergeCell ref="N5:N7"/>
    <mergeCell ref="AB5:AB7"/>
    <mergeCell ref="Q6:Q7"/>
    <mergeCell ref="R6:R7"/>
    <mergeCell ref="AC5:AC7"/>
    <mergeCell ref="AD5:AD7"/>
    <mergeCell ref="AE5:AE7"/>
    <mergeCell ref="AF5:AF7"/>
    <mergeCell ref="AG5:AM5"/>
    <mergeCell ref="AL6:AL7"/>
    <mergeCell ref="AM6:AM7"/>
    <mergeCell ref="V5:V7"/>
    <mergeCell ref="W5:W7"/>
    <mergeCell ref="X5:X7"/>
    <mergeCell ref="Y5:Y7"/>
    <mergeCell ref="Z5:Z7"/>
    <mergeCell ref="AA5:AA7"/>
    <mergeCell ref="AG6:AG7"/>
    <mergeCell ref="AH6:AH7"/>
    <mergeCell ref="AI6:AI7"/>
    <mergeCell ref="AJ6:AJ7"/>
    <mergeCell ref="AK6:AK7"/>
    <mergeCell ref="AN5:AN7"/>
    <mergeCell ref="AO5:AO7"/>
    <mergeCell ref="AP5:AP7"/>
    <mergeCell ref="AQ5:AQ7"/>
    <mergeCell ref="AR5:AW5"/>
    <mergeCell ref="AX5:BB5"/>
    <mergeCell ref="AR6:AR7"/>
    <mergeCell ref="AS6:AS7"/>
    <mergeCell ref="AT6:AT7"/>
    <mergeCell ref="AU6:AU7"/>
    <mergeCell ref="DE5:DE7"/>
    <mergeCell ref="DF5:DF7"/>
    <mergeCell ref="CL5:CP5"/>
    <mergeCell ref="CQ5:CZ5"/>
    <mergeCell ref="DA5:DA7"/>
    <mergeCell ref="DB5:DB7"/>
    <mergeCell ref="DC5:DC7"/>
    <mergeCell ref="DD5:DD7"/>
    <mergeCell ref="CO6:CO7"/>
    <mergeCell ref="CP6:CP7"/>
    <mergeCell ref="CQ6:CQ7"/>
    <mergeCell ref="CR6:CR7"/>
    <mergeCell ref="CL6:CL7"/>
    <mergeCell ref="CM6:CM7"/>
    <mergeCell ref="CN6:CN7"/>
    <mergeCell ref="CY6:CY7"/>
    <mergeCell ref="CZ6:CZ7"/>
    <mergeCell ref="CS6:CS7"/>
    <mergeCell ref="CT6:CT7"/>
    <mergeCell ref="CU6:CU7"/>
    <mergeCell ref="CV6:CV7"/>
    <mergeCell ref="CW6:CW7"/>
    <mergeCell ref="CX6:CX7"/>
    <mergeCell ref="BC5:BD6"/>
    <mergeCell ref="BE5:BH6"/>
    <mergeCell ref="BI5:BM5"/>
    <mergeCell ref="BN5:BR5"/>
    <mergeCell ref="BS5:BV5"/>
    <mergeCell ref="AV6:AV7"/>
    <mergeCell ref="AW6:AW7"/>
    <mergeCell ref="AX6:AX7"/>
    <mergeCell ref="AY6:AY7"/>
    <mergeCell ref="AZ6:AZ7"/>
    <mergeCell ref="BA6:BA7"/>
    <mergeCell ref="BB6:BB7"/>
    <mergeCell ref="BI6:BI7"/>
    <mergeCell ref="BJ6:BJ7"/>
    <mergeCell ref="BK6:BK7"/>
    <mergeCell ref="BL6:BL7"/>
    <mergeCell ref="BM6:BM7"/>
    <mergeCell ref="GQ5:GQ7"/>
    <mergeCell ref="GR5:GR7"/>
    <mergeCell ref="GS5:GS7"/>
    <mergeCell ref="DG5:DI5"/>
    <mergeCell ref="DJ5:DK5"/>
    <mergeCell ref="DL5:DN5"/>
    <mergeCell ref="DO5:DQ5"/>
    <mergeCell ref="DK6:DK7"/>
    <mergeCell ref="DL6:DL7"/>
    <mergeCell ref="DM6:DM7"/>
    <mergeCell ref="DN6:DN7"/>
    <mergeCell ref="DG6:DG7"/>
    <mergeCell ref="DH6:DH7"/>
    <mergeCell ref="DI6:DI7"/>
    <mergeCell ref="DJ6:DJ7"/>
    <mergeCell ref="DU6:DU7"/>
    <mergeCell ref="DV6:DV7"/>
    <mergeCell ref="DW6:DW7"/>
    <mergeCell ref="DX6:DX7"/>
    <mergeCell ref="DY6:DY7"/>
    <mergeCell ref="DZ6:DZ7"/>
    <mergeCell ref="DO6:DO7"/>
    <mergeCell ref="DP6:DP7"/>
    <mergeCell ref="DQ6:DQ7"/>
    <mergeCell ref="BW5:CK5"/>
    <mergeCell ref="BN6:BN7"/>
    <mergeCell ref="BO6:BO7"/>
    <mergeCell ref="BP6:BP7"/>
    <mergeCell ref="BQ6:BQ7"/>
    <mergeCell ref="BR6:BR7"/>
    <mergeCell ref="BS6:BS7"/>
    <mergeCell ref="BT6:BT7"/>
    <mergeCell ref="BU6:BU7"/>
    <mergeCell ref="BV6:BV7"/>
    <mergeCell ref="BW6:BX7"/>
    <mergeCell ref="CG6:CG7"/>
    <mergeCell ref="CH6:CI7"/>
    <mergeCell ref="CJ6:CK7"/>
    <mergeCell ref="BY6:BY7"/>
    <mergeCell ref="BZ6:CA7"/>
    <mergeCell ref="CB6:CB7"/>
    <mergeCell ref="CC6:CD7"/>
    <mergeCell ref="CE6:CE7"/>
    <mergeCell ref="CF6:CF7"/>
    <mergeCell ref="DR6:DR7"/>
    <mergeCell ref="DS6:DS7"/>
    <mergeCell ref="DT6:DT7"/>
    <mergeCell ref="EG6:EG7"/>
    <mergeCell ref="EH6:EH7"/>
    <mergeCell ref="EI6:EI7"/>
    <mergeCell ref="EJ6:EJ7"/>
    <mergeCell ref="EK6:EK7"/>
    <mergeCell ref="EL6:EL7"/>
    <mergeCell ref="EA6:EA7"/>
    <mergeCell ref="EB6:EB7"/>
    <mergeCell ref="EC6:EC7"/>
    <mergeCell ref="ED6:ED7"/>
    <mergeCell ref="EE6:EE7"/>
    <mergeCell ref="EF6:EF7"/>
    <mergeCell ref="ES6:ES7"/>
    <mergeCell ref="ET6:ET7"/>
    <mergeCell ref="EU6:EU7"/>
    <mergeCell ref="EV6:EV7"/>
    <mergeCell ref="EW6:EW7"/>
    <mergeCell ref="EX6:EX7"/>
    <mergeCell ref="EM6:EM7"/>
    <mergeCell ref="EN6:EN7"/>
    <mergeCell ref="EO6:EO7"/>
    <mergeCell ref="EP6:EP7"/>
    <mergeCell ref="EQ6:EQ7"/>
    <mergeCell ref="ER6:ER7"/>
    <mergeCell ref="FQ6:FQ7"/>
    <mergeCell ref="FR6:FR7"/>
    <mergeCell ref="FS6:FS7"/>
    <mergeCell ref="FT6:FT7"/>
    <mergeCell ref="CL58:CP58"/>
    <mergeCell ref="CL59:CP59"/>
    <mergeCell ref="FK6:FK7"/>
    <mergeCell ref="FL6:FL7"/>
    <mergeCell ref="FM6:FM7"/>
    <mergeCell ref="FN6:FN7"/>
    <mergeCell ref="FO6:FO7"/>
    <mergeCell ref="FP6:FP7"/>
    <mergeCell ref="FE6:FE7"/>
    <mergeCell ref="FF6:FF7"/>
    <mergeCell ref="FG6:FG7"/>
    <mergeCell ref="FH6:FH7"/>
    <mergeCell ref="FI6:FI7"/>
    <mergeCell ref="FJ6:FJ7"/>
    <mergeCell ref="EY6:EY7"/>
    <mergeCell ref="EZ6:EZ7"/>
    <mergeCell ref="FA6:FA7"/>
    <mergeCell ref="FB6:FB7"/>
    <mergeCell ref="FC6:FC7"/>
    <mergeCell ref="FD6:FD7"/>
  </mergeCells>
  <phoneticPr fontId="3" type="noConversion"/>
  <dataValidations xWindow="1283" yWindow="330" count="33">
    <dataValidation type="list" allowBlank="1" showInputMessage="1" showErrorMessage="1" sqref="C8:C57">
      <formula1>$C$66:$C$221</formula1>
    </dataValidation>
    <dataValidation type="textLength" operator="equal" allowBlank="1" showErrorMessage="1" errorTitle="請輸入共10碼數字 (不要使用其他任何符號)" error="請輸入共10碼數字 (不要使用其他任何符號)" sqref="AD8:AD57">
      <formula1>10</formula1>
    </dataValidation>
    <dataValidation type="textLength" operator="equal" allowBlank="1" showErrorMessage="1" errorTitle="請輸入共10碼數字(不要使用其他任何符號)" error="請輸入共10碼數字(不要使用其他任何符號)" promptTitle="請輸入共10碼數字" prompt="請輸入共10碼數字" sqref="X8:X57">
      <formula1>10</formula1>
    </dataValidation>
    <dataValidation type="list" allowBlank="1" showInputMessage="1" showErrorMessage="1" sqref="B8:B57">
      <formula1>$D$66:$D$84</formula1>
    </dataValidation>
    <dataValidation type="list" allowBlank="1" showInputMessage="1" showErrorMessage="1" sqref="P8:P57">
      <formula1>$P$66:$P$78</formula1>
    </dataValidation>
    <dataValidation allowBlank="1" showInputMessage="1" showErrorMessage="1" promptTitle="提醒！" prompt="例如：_x000a_※當基金會開放107學年度上學期助獎學金申請，請提交106學年度上學期之獎懲紀錄表。_x000a_※當基金會開放107學年度下學期助獎學金申請，請提交106學年度下學期之獎懲紀錄表。_x000a_以此類推~~~_x000a_" sqref="AR9:AW57 AS8:AX8"/>
    <dataValidation type="list" allowBlank="1" showInputMessage="1" showErrorMessage="1" sqref="CG8:CG57">
      <formula1>$CG$2:$CG$3</formula1>
    </dataValidation>
    <dataValidation type="list" allowBlank="1" showInputMessage="1" showErrorMessage="1" sqref="CC8:CC57">
      <formula1>$CC$2:$CC$3</formula1>
    </dataValidation>
    <dataValidation type="list" allowBlank="1" showInputMessage="1" showErrorMessage="1" sqref="BY8:BY57">
      <formula1>$BY$2:$BY$3</formula1>
    </dataValidation>
    <dataValidation type="list" allowBlank="1" showInputMessage="1" showErrorMessage="1" sqref="AF8:AF57">
      <formula1>$AF$3:$AF$4</formula1>
    </dataValidation>
    <dataValidation type="list" allowBlank="1" showInputMessage="1" showErrorMessage="1" sqref="BC8:BC57">
      <formula1>$A$67:$A$102</formula1>
    </dataValidation>
    <dataValidation allowBlank="1" showInputMessage="1" showErrorMessage="1" errorTitle="請修正！" error="請填入【金融機構名稱】。" promptTitle="提醒！" prompt="請填入【金融機構名稱】。例如：郵政存簿。_x000a__x000a_※舊生(已領取過助獎學金之學生)請延續使用第一次提交之銀行帳戶資料，除非有特殊情況經基金會同意，則另議。_x000a_" sqref="CL8:CL57"/>
    <dataValidation allowBlank="1" showInputMessage="1" showErrorMessage="1" promptTitle="提醒！" prompt="戶籍地址中如有里、鄰、巷、弄等皆需填入，謝謝！" sqref="O8:O57"/>
    <dataValidation type="list" allowBlank="1" showInputMessage="1" showErrorMessage="1" sqref="FJ8:FJ57">
      <formula1>"已提交-附件七,已提交-附件八,已提交-附件九,無須提交,已補件"</formula1>
    </dataValidation>
    <dataValidation allowBlank="1" showInputMessage="1" showErrorMessage="1" promptTitle="提醒！" prompt="民國年加1911即轉換為西元年。例如：中華民國95年+1911=西元2006年，民國95年3月15日，請輸入2006/3/15_x000a_" sqref="M8:M57"/>
    <dataValidation type="list" imeMode="on" allowBlank="1" showInputMessage="1" showErrorMessage="1" errorTitle="修正" error="請選擇7大身分別。_x000a_" promptTitle="提醒！" prompt="請依下拉式選項選擇該生申請之身分別。_x000a_※提供之身分別證明文件如為影本，請加註【與正本相符】+【學生親簽】+【承辦人親簽+職章】。_x000a_※勾選身份別為【弱勢家庭子女】或【弱勢家庭身障學生或身障人士子女】者，請提交全戶上一個年度的所得稅清單及財產清單。_x000a_例如：欲申請107學年度第二學期助獎學金，請提交全戶106年度所得稅清單及財產清單。" sqref="N8:N57">
      <formula1>"低收入戶子女,特殊境遇家庭之子女,中低收入戶子女,中低收入身障學生或身障人士子女,弱勢家庭兒少,弱勢家庭子女,弱勢家庭身障學生或身障人士子女"</formula1>
    </dataValidation>
    <dataValidation type="list" allowBlank="1" showInputMessage="1" showErrorMessage="1" sqref="FM8:FM59 FK8:FL57 EX8:FI57">
      <formula1>"已提交,未提交,無須提交,已補件"</formula1>
    </dataValidation>
    <dataValidation type="list" allowBlank="1" showInputMessage="1" showErrorMessage="1" promptTitle="提醒！" prompt="請下拉點選" sqref="FN8:FU57 GP8:GP57 FY8:GN57">
      <formula1>"已提交,未提交,已補件"</formula1>
    </dataValidation>
    <dataValidation allowBlank="1" showInputMessage="1" showErrorMessage="1" promptTitle="提醒！" prompt="※自簽名合格者清冊起至匯款助獎學金前，請勿更改姓名及帳戶資料，否則將取消該筆助獎學金。" sqref="CO8:DN57"/>
    <dataValidation allowBlank="1" showInputMessage="1" showErrorMessage="1" errorTitle="請修正！" error="請填入【分行名稱】。" promptTitle="提醒！" prompt="請填入【分行名稱】。例如：竹北郵局。_x000a__x000a_※舊生(已領取過助獎學金之學生)請延續使用第一次提交之銀行帳戶資料，除非有特殊情況經基金會同意，則另議。_x000a_" sqref="CM8:CM57"/>
    <dataValidation allowBlank="1" showInputMessage="1" showErrorMessage="1" promptTitle="提醒！" prompt="非每學期開放申請。請配合敝基金會公文行之。_x000a_※依照所得稅法，列入個人其他所得，開立扣繳憑單。" sqref="CU6"/>
    <dataValidation type="textLength" imeMode="on" operator="equal" allowBlank="1" showInputMessage="1" showErrorMessage="1" errorTitle="請修正！" error="請輸入14碼「數字」，不要輸入其他任何符號或空格。" promptTitle="提醒！" prompt="請直接輸入數字，不要輸入其他任何符號或空格。" sqref="CN8:CN57">
      <formula1>14</formula1>
    </dataValidation>
    <dataValidation allowBlank="1" showErrorMessage="1" sqref="T48:W53 T18:W23 T28:W33 T38:W43 T8:W13 AE8 Y8:AC8"/>
    <dataValidation allowBlank="1" showInputMessage="1" showErrorMessage="1" promptTitle="提醒！" prompt="※請填列「助學金申請截止日往前推算一年內」取得之技術士證照。_x000a_" sqref="BH8:BH57 BE8:BF57"/>
    <dataValidation type="list" allowBlank="1" showInputMessage="1" showErrorMessage="1" promptTitle="提醒！" prompt="※請填列「助學金申請截止日往前推算一年內」取得之技術士證照。_x000a_" sqref="BG8:BG57">
      <formula1>"甲級,乙級,丙級"</formula1>
    </dataValidation>
    <dataValidation allowBlank="1" showInputMessage="1" showErrorMessage="1" promptTitle="提醒！" prompt="請填入該生領取此筆助獎學金之班級或班別。" sqref="J8:J57"/>
    <dataValidation type="custom" imeMode="on" operator="equal" allowBlank="1" showInputMessage="1" showErrorMessage="1" errorTitle="請訂正" error="請填入1個英文字母加9個數字" promptTitle="提醒！" prompt="請填入該生身分證字號(1個大寫英文字母加9個數字)" sqref="L8:L57">
      <formula1>AND(CODE(LEFT(L8))&lt;91,CODE(LEFT(L8))&gt;64,ISNUMBER(--RIGHT(L8,9)),LEN(L8)=10)</formula1>
    </dataValidation>
    <dataValidation type="list" imeMode="on" allowBlank="1" showInputMessage="1" showErrorMessage="1" errorTitle="提醒！" error="請填入該生領取此筆助獎學金之年級。" promptTitle="注意！" prompt="請下拉點選申請學生【領取此筆助獎學金】之級別。" sqref="E8:E57">
      <formula1>"國小部,國中部, 高中部, 高職部, 專一至專三, 專四至專五, 大學部[二專],大學部"</formula1>
    </dataValidation>
    <dataValidation type="list" imeMode="on" allowBlank="1" showInputMessage="1" showErrorMessage="1" errorTitle="提醒！" error="請填入該生領取此筆助獎學金之年級。" promptTitle="提醒！" prompt="請下拉點選該生領取此筆助獎學金之年級。" sqref="I8:I57">
      <formula1>"1,2,3,4,5,6,7,8,9"</formula1>
    </dataValidation>
    <dataValidation type="list" allowBlank="1" showInputMessage="1" showErrorMessage="1" promptTitle="提醒!" prompt="請下拉點選。" sqref="Q8:Q57">
      <formula1>"1：租屋,2：自有房屋,3：借住親友家"</formula1>
    </dataValidation>
    <dataValidation type="list" allowBlank="1" showInputMessage="1" showErrorMessage="1" promptTitle="提醒!" prompt="請下拉點選。" sqref="S8:S57">
      <formula1>"M,F"</formula1>
    </dataValidation>
    <dataValidation allowBlank="1" showInputMessage="1" showErrorMessage="1" promptTitle="提醒!" prompt="例如:_x000a_※當基金會開放107學年度上學期助獎學金申請，請提交106學年度上學期之成績單。_x000a_※當基金會開放107學年度下學期助獎學金申請，請提交106學年度下學期之成績單。_x000a_以此類推~~~_x000a_1.請自行輸入最高分數科目。範例：英文_x000a_2.如最高分、最低分，同時有一科以上時，請依實填列各科目名稱。範例：英文、數學。" sqref="AY8:BB8 AX9:BB57"/>
    <dataValidation type="list" imeMode="on" allowBlank="1" showInputMessage="1" showErrorMessage="1" errorTitle="二擇一" error="請選擇下拉式選單二擇一" promptTitle="提醒！下拉點選" prompt="第一次申請助獎學金之學生稱之為【新生】，在貴校已領取過敝基金會助獎學金之學生稱之為【舊生】。" sqref="F8:F57">
      <formula1>"新生,舊生"</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已命名的範圍</vt:lpstr>
      </vt:variant>
      <vt:variant>
        <vt:i4>19</vt:i4>
      </vt:variant>
    </vt:vector>
  </HeadingPairs>
  <TitlesOfParts>
    <vt:vector size="86" baseType="lpstr">
      <vt:lpstr>畢業生追蹤表填寫範例</vt:lpstr>
      <vt:lpstr>114-2領取文具清冊(已保護儲存格)</vt:lpstr>
      <vt:lpstr>114-1領取文具清冊(已保護儲存格)</vt:lpstr>
      <vt:lpstr>高中職大學-簡易填寫、列印、上傳步驟</vt:lpstr>
      <vt:lpstr>114-2學生領取匯款現金表(已保護儲存格，僅T、U欄可填)</vt:lpstr>
      <vt:lpstr>114-2合格者清冊(已保護儲存格)</vt:lpstr>
      <vt:lpstr>114-1合格者清冊(已保護儲存格)</vt:lpstr>
      <vt:lpstr>114-1學生領取匯款現金表(已保護儲存格，僅T、U欄可填)</vt:lpstr>
      <vt:lpstr>114-2申請總表(連結114-1)</vt:lpstr>
      <vt:lpstr>步驟1. 先填【114-1申請總表】第8列之B欄至CN欄</vt:lpstr>
      <vt:lpstr>步驟2. 再填A至M欄【編號 No1.家庭成員】</vt:lpstr>
      <vt:lpstr>步驟3.【申請書、存摺切結書】A4列印P1至P5，並簽名</vt:lpstr>
      <vt:lpstr>(附件四)愛的擁抱學習單同意書A4列印</vt:lpstr>
      <vt:lpstr>(附件四之一)感恩互助單同意書A4列印</vt:lpstr>
      <vt:lpstr>(附件四之二)期許改變單同意書A4列印</vt:lpstr>
      <vt:lpstr>(附件四之三)提供自我專長相關資料之同意書A4列印</vt:lpstr>
      <vt:lpstr>國中小(附件四之四)筆記歸納整理著作轉讓同意書</vt:lpstr>
      <vt:lpstr>(附件五)國中、國小學生良好學習習慣評量表</vt:lpstr>
      <vt:lpstr>編號 No2.家庭成員(對照申請總表編號2學生)</vt:lpstr>
      <vt:lpstr>編號 No3.家庭成員(對照申請總表編號3學生)往後依此類推</vt:lpstr>
      <vt:lpstr>編號 No4.家庭成員</vt:lpstr>
      <vt:lpstr>編號 No5.家庭成員</vt:lpstr>
      <vt:lpstr>編號 No6.家庭成員</vt:lpstr>
      <vt:lpstr>編號 No7.家庭成員</vt:lpstr>
      <vt:lpstr>編號 No8.家庭成員</vt:lpstr>
      <vt:lpstr>編號 No9.家庭成員</vt:lpstr>
      <vt:lpstr>編號 No10.家庭成員</vt:lpstr>
      <vt:lpstr>編號 No11.家庭成員</vt:lpstr>
      <vt:lpstr>編號 No12.家庭成員</vt:lpstr>
      <vt:lpstr>編號 No13.家庭成員</vt:lpstr>
      <vt:lpstr>編號 No14.家庭成員</vt:lpstr>
      <vt:lpstr>編號 No15.家庭成員</vt:lpstr>
      <vt:lpstr>編號 No16.家庭成員</vt:lpstr>
      <vt:lpstr>編號 No17.家庭成員 </vt:lpstr>
      <vt:lpstr>編號 No18.家庭成員 </vt:lpstr>
      <vt:lpstr>編號 No19.家庭成員 </vt:lpstr>
      <vt:lpstr>編號 No20.家庭成員</vt:lpstr>
      <vt:lpstr>編號 No21.家庭成員</vt:lpstr>
      <vt:lpstr>編號 No22.家庭成員</vt:lpstr>
      <vt:lpstr>編號 No23.家庭成員</vt:lpstr>
      <vt:lpstr>編號 No24.家庭成員</vt:lpstr>
      <vt:lpstr>編號 No25.家庭成員</vt:lpstr>
      <vt:lpstr>編號 No26.家庭成員</vt:lpstr>
      <vt:lpstr>編號 No27.家庭成員</vt:lpstr>
      <vt:lpstr>編號 No28.家庭成員</vt:lpstr>
      <vt:lpstr>編號 No29.家庭成員 </vt:lpstr>
      <vt:lpstr>編號 No30.家庭成員 </vt:lpstr>
      <vt:lpstr>編號 No31.家庭成員 </vt:lpstr>
      <vt:lpstr>編號 No32.家庭成員</vt:lpstr>
      <vt:lpstr>編號 No33.家庭成員</vt:lpstr>
      <vt:lpstr>編號 No34.家庭成員</vt:lpstr>
      <vt:lpstr>編號 No35.家庭成員</vt:lpstr>
      <vt:lpstr>編號 No36.家庭成員 </vt:lpstr>
      <vt:lpstr>編號 No37.家庭成員</vt:lpstr>
      <vt:lpstr>編號 No38.家庭成員</vt:lpstr>
      <vt:lpstr>編號 No39.家庭成員</vt:lpstr>
      <vt:lpstr>編號 No40.家庭成員</vt:lpstr>
      <vt:lpstr>編號 No41.家庭成員</vt:lpstr>
      <vt:lpstr>編號 No42.家庭成員</vt:lpstr>
      <vt:lpstr>編號 No43.家庭成員</vt:lpstr>
      <vt:lpstr>編號 No44.家庭成員</vt:lpstr>
      <vt:lpstr>編號 No45.家庭成員 </vt:lpstr>
      <vt:lpstr>編號 No46.家庭成員 </vt:lpstr>
      <vt:lpstr>編號 No47.家庭成員</vt:lpstr>
      <vt:lpstr>編號 No48.家庭成員</vt:lpstr>
      <vt:lpstr>編號 No49.家庭成員</vt:lpstr>
      <vt:lpstr>編號 No50.家庭成員</vt:lpstr>
      <vt:lpstr>'(附件四)愛的擁抱學習單同意書A4列印'!Print_Area</vt:lpstr>
      <vt:lpstr>'(附件四之一)感恩互助單同意書A4列印'!Print_Area</vt:lpstr>
      <vt:lpstr>'(附件四之二)期許改變單同意書A4列印'!Print_Area</vt:lpstr>
      <vt:lpstr>'(附件四之三)提供自我專長相關資料之同意書A4列印'!Print_Area</vt:lpstr>
      <vt:lpstr>'114-1合格者清冊(已保護儲存格)'!Print_Area</vt:lpstr>
      <vt:lpstr>'114-1領取文具清冊(已保護儲存格)'!Print_Area</vt:lpstr>
      <vt:lpstr>'114-1學生領取匯款現金表(已保護儲存格，僅T、U欄可填)'!Print_Area</vt:lpstr>
      <vt:lpstr>'114-2合格者清冊(已保護儲存格)'!Print_Area</vt:lpstr>
      <vt:lpstr>'114-2領取文具清冊(已保護儲存格)'!Print_Area</vt:lpstr>
      <vt:lpstr>'114-2學生領取匯款現金表(已保護儲存格，僅T、U欄可填)'!Print_Area</vt:lpstr>
      <vt:lpstr>'步驟2. 再填A至M欄【編號 No1.家庭成員】'!Print_Area</vt:lpstr>
      <vt:lpstr>'國中小(附件四之四)筆記歸納整理著作轉讓同意書'!Print_Area</vt:lpstr>
      <vt:lpstr>'編號 No2.家庭成員(對照申請總表編號2學生)'!Print_Area</vt:lpstr>
      <vt:lpstr>'114-1合格者清冊(已保護儲存格)'!Print_Titles</vt:lpstr>
      <vt:lpstr>'114-1領取文具清冊(已保護儲存格)'!Print_Titles</vt:lpstr>
      <vt:lpstr>'114-1學生領取匯款現金表(已保護儲存格，僅T、U欄可填)'!Print_Titles</vt:lpstr>
      <vt:lpstr>'114-2合格者清冊(已保護儲存格)'!Print_Titles</vt:lpstr>
      <vt:lpstr>'114-2領取文具清冊(已保護儲存格)'!Print_Titles</vt:lpstr>
      <vt:lpstr>'114-2學生領取匯款現金表(已保護儲存格，僅T、U欄可填)'!Print_Titles</vt:lpstr>
    </vt:vector>
  </TitlesOfParts>
  <Company>GuangYuanCharity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GuangYuanUser</dc:creator>
  <cp:lastModifiedBy>user</cp:lastModifiedBy>
  <cp:lastPrinted>2024-09-16T03:04:53Z</cp:lastPrinted>
  <dcterms:created xsi:type="dcterms:W3CDTF">2018-10-18T06:40:37Z</dcterms:created>
  <dcterms:modified xsi:type="dcterms:W3CDTF">2025-03-05T00:48:51Z</dcterms:modified>
</cp:coreProperties>
</file>