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075" activeTab="0"/>
  </bookViews>
  <sheets>
    <sheet name="多元評量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<sst xmlns="http://schemas.openxmlformats.org/spreadsheetml/2006/main" count="32" uniqueCount="32">
  <si>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座號</t>
  </si>
  <si>
    <r>
      <t>姓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名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</si>
  <si>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(40%)</t>
    </r>
  </si>
  <si>
    <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(60%)</t>
    </r>
  </si>
  <si>
    <t>總成績</t>
  </si>
  <si>
    <r>
      <t>及格率</t>
    </r>
    <r>
      <rPr>
        <sz val="10"/>
        <rFont val="Times New Roman"/>
        <family val="1"/>
      </rPr>
      <t>(%)</t>
    </r>
  </si>
  <si>
    <t>臨時
測驗</t>
  </si>
  <si>
    <t>出席
情形</t>
  </si>
  <si>
    <t>習作
或
報告</t>
  </si>
  <si>
    <t>參與
討論
情形</t>
  </si>
  <si>
    <t>80 -- 89:</t>
  </si>
  <si>
    <t>70 -- 79:</t>
  </si>
  <si>
    <t>60 -- 69:</t>
  </si>
  <si>
    <t>50 -- 59:</t>
  </si>
  <si>
    <t>30 -- 39:</t>
  </si>
  <si>
    <t>20 -- 29:</t>
  </si>
  <si>
    <t>10 -- 19:</t>
  </si>
  <si>
    <t xml:space="preserve"> 0 --   9:</t>
  </si>
  <si>
    <t>平均</t>
  </si>
  <si>
    <t>40 -- 49:</t>
  </si>
  <si>
    <r>
      <t xml:space="preserve">期未
測驗
</t>
    </r>
    <r>
      <rPr>
        <sz val="10"/>
        <rFont val="Times New Roman"/>
        <family val="1"/>
      </rPr>
      <t>(30%)</t>
    </r>
  </si>
  <si>
    <t>組距</t>
  </si>
  <si>
    <t>90--100:</t>
  </si>
  <si>
    <r>
      <t>成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績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分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析</t>
    </r>
  </si>
  <si>
    <t>教師評語</t>
  </si>
  <si>
    <t>任課老師：</t>
  </si>
  <si>
    <t>班級：</t>
  </si>
  <si>
    <t>科目：</t>
  </si>
  <si>
    <r>
      <t>平</t>
    </r>
    <r>
      <rPr>
        <sz val="10"/>
        <rFont val="新細明體"/>
        <family val="1"/>
      </rPr>
      <t>均</t>
    </r>
  </si>
  <si>
    <t>第二次
期中考
(15%)</t>
  </si>
  <si>
    <t>第一次
期中考
(15%)</t>
  </si>
  <si>
    <t>國立岡山高級農工職業學校       學年度第   學期 多元評量記錄表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</si>
</sst>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 "/>
    <numFmt numFmtId="178" formatCode="0.0%"/>
    <numFmt numFmtId="179" formatCode="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細明體"/>
      <family val="3"/>
    </font>
    <font>
      <b/>
      <sz val="14"/>
      <name val="新細明體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細明體"/>
      <family val="3"/>
    </font>
    <font>
      <b/>
      <sz val="10"/>
      <color indexed="12"/>
      <name val="細明體"/>
      <family val="3"/>
    </font>
    <font>
      <b/>
      <sz val="10"/>
      <color indexed="17"/>
      <name val="Times New Roman"/>
      <family val="1"/>
    </font>
    <font>
      <b/>
      <sz val="10"/>
      <name val="細明體"/>
      <family val="3"/>
    </font>
    <font>
      <b/>
      <sz val="10"/>
      <color indexed="12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double"/>
      <right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177" fontId="8" fillId="0" borderId="30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6" fontId="3" fillId="33" borderId="2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179" fontId="2" fillId="0" borderId="30" xfId="0" applyNumberFormat="1" applyFont="1" applyBorder="1" applyAlignment="1" applyProtection="1">
      <alignment horizontal="center" vertical="center" wrapText="1"/>
      <protection hidden="1"/>
    </xf>
    <xf numFmtId="179" fontId="2" fillId="0" borderId="19" xfId="0" applyNumberFormat="1" applyFont="1" applyBorder="1" applyAlignment="1" applyProtection="1">
      <alignment horizontal="center" vertical="center" wrapText="1"/>
      <protection hidden="1"/>
    </xf>
    <xf numFmtId="176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40" xfId="0" applyNumberFormat="1" applyFont="1" applyBorder="1" applyAlignment="1" applyProtection="1">
      <alignment horizontal="center" vertical="center" wrapText="1"/>
      <protection hidden="1"/>
    </xf>
    <xf numFmtId="178" fontId="4" fillId="0" borderId="41" xfId="0" applyNumberFormat="1" applyFont="1" applyBorder="1" applyAlignment="1" applyProtection="1">
      <alignment horizontal="center" vertical="center" wrapText="1"/>
      <protection hidden="1"/>
    </xf>
    <xf numFmtId="178" fontId="4" fillId="33" borderId="41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5" fillId="34" borderId="43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12" fillId="35" borderId="47" xfId="0" applyNumberFormat="1" applyFont="1" applyFill="1" applyBorder="1" applyAlignment="1" applyProtection="1">
      <alignment horizontal="left" vertical="center"/>
      <protection hidden="1"/>
    </xf>
    <xf numFmtId="49" fontId="4" fillId="0" borderId="4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176" fontId="14" fillId="34" borderId="31" xfId="0" applyNumberFormat="1" applyFont="1" applyFill="1" applyBorder="1" applyAlignment="1" applyProtection="1">
      <alignment horizontal="left" vertical="center" wrapText="1"/>
      <protection hidden="1"/>
    </xf>
    <xf numFmtId="0" fontId="14" fillId="34" borderId="47" xfId="0" applyNumberFormat="1" applyFont="1" applyFill="1" applyBorder="1" applyAlignment="1" applyProtection="1">
      <alignment horizontal="left" vertical="center" wrapText="1"/>
      <protection hidden="1"/>
    </xf>
    <xf numFmtId="0" fontId="13" fillId="36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Normal="85" zoomScaleSheetLayoutView="100" zoomScalePageLayoutView="0" workbookViewId="0" topLeftCell="A43">
      <selection activeCell="M10" sqref="M10"/>
    </sheetView>
  </sheetViews>
  <sheetFormatPr defaultColWidth="9.00390625" defaultRowHeight="16.5"/>
  <cols>
    <col min="1" max="1" width="4.75390625" style="1" bestFit="1" customWidth="1"/>
    <col min="2" max="2" width="9.75390625" style="1" customWidth="1"/>
    <col min="3" max="10" width="5.00390625" style="1" customWidth="1"/>
    <col min="11" max="11" width="6.50390625" style="4" customWidth="1"/>
    <col min="12" max="14" width="7.50390625" style="1" customWidth="1"/>
    <col min="15" max="15" width="12.75390625" style="4" customWidth="1"/>
    <col min="16" max="16" width="13.375" style="4" customWidth="1"/>
    <col min="17" max="17" width="11.50390625" style="1" customWidth="1"/>
    <col min="18" max="16384" width="9.00390625" style="1" customWidth="1"/>
  </cols>
  <sheetData>
    <row r="1" spans="1:17" ht="26.25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31"/>
    </row>
    <row r="2" spans="1:17" ht="21.75" customHeight="1" thickBot="1">
      <c r="A2" s="28"/>
      <c r="B2" s="28"/>
      <c r="C2" s="28"/>
      <c r="D2" s="87" t="s">
        <v>25</v>
      </c>
      <c r="E2" s="87"/>
      <c r="F2" s="87"/>
      <c r="G2" s="87"/>
      <c r="H2" s="87"/>
      <c r="I2" s="87"/>
      <c r="J2" s="87" t="s">
        <v>26</v>
      </c>
      <c r="K2" s="87"/>
      <c r="L2" s="89"/>
      <c r="M2" s="89"/>
      <c r="N2" s="88" t="s">
        <v>27</v>
      </c>
      <c r="O2" s="88"/>
      <c r="P2" s="29"/>
      <c r="Q2" s="30"/>
    </row>
    <row r="3" spans="1:16" ht="16.5">
      <c r="A3" s="82" t="s">
        <v>0</v>
      </c>
      <c r="B3" s="97" t="s">
        <v>1</v>
      </c>
      <c r="C3" s="80" t="s">
        <v>2</v>
      </c>
      <c r="D3" s="81"/>
      <c r="E3" s="81"/>
      <c r="F3" s="81"/>
      <c r="G3" s="81"/>
      <c r="H3" s="81"/>
      <c r="I3" s="81"/>
      <c r="J3" s="81"/>
      <c r="K3" s="81"/>
      <c r="L3" s="110" t="s">
        <v>3</v>
      </c>
      <c r="M3" s="81"/>
      <c r="N3" s="81"/>
      <c r="O3" s="78" t="str">
        <f>"全　班："&amp;COUNTA(B5:B49)&amp;"人"</f>
        <v>全　班：0人</v>
      </c>
      <c r="P3" s="79"/>
    </row>
    <row r="4" spans="1:16" ht="43.5" thickBot="1">
      <c r="A4" s="83"/>
      <c r="B4" s="98"/>
      <c r="C4" s="84" t="s">
        <v>6</v>
      </c>
      <c r="D4" s="85"/>
      <c r="E4" s="84" t="s">
        <v>7</v>
      </c>
      <c r="F4" s="85"/>
      <c r="G4" s="84" t="s">
        <v>8</v>
      </c>
      <c r="H4" s="85"/>
      <c r="I4" s="84" t="s">
        <v>9</v>
      </c>
      <c r="J4" s="85"/>
      <c r="K4" s="35" t="s">
        <v>28</v>
      </c>
      <c r="L4" s="17" t="s">
        <v>30</v>
      </c>
      <c r="M4" s="18" t="s">
        <v>29</v>
      </c>
      <c r="N4" s="18" t="s">
        <v>20</v>
      </c>
      <c r="O4" s="35" t="s">
        <v>4</v>
      </c>
      <c r="P4" s="19" t="s">
        <v>24</v>
      </c>
    </row>
    <row r="5" spans="1:16" ht="14.25" customHeight="1">
      <c r="A5" s="7">
        <v>1</v>
      </c>
      <c r="B5" s="74"/>
      <c r="C5" s="67"/>
      <c r="D5" s="67"/>
      <c r="E5" s="67"/>
      <c r="F5" s="67"/>
      <c r="G5" s="67"/>
      <c r="H5" s="67"/>
      <c r="I5" s="8"/>
      <c r="J5" s="8"/>
      <c r="K5" s="58">
        <f>IF(COUNT(C5:J5)=0,"",AVERAGE(C5:J5))</f>
      </c>
      <c r="L5" s="66"/>
      <c r="M5" s="67"/>
      <c r="N5" s="67"/>
      <c r="O5" s="58">
        <f>IF(COUNTA(C5:J5)=0,IF(COUNTA(L5:N5)=0,"",IF(L5="",M5*0.3+N5*0.3,IF(MID($L$2,3,1)&amp;MID($A$1,21,1)="三二",L5*0.3+N5*0.3,(L5+M5)*0.3/2+N5*0.3))),IF(L5="",K5*0.4+M5*0.3+N5*0.3,K5*0.4+IF(MID($L$2,3,1)&amp;MID($A$1,21,1)="三二",L5*0.3+N5*0.3,(L5+M5)*0.3/2+N5*0.3)))</f>
      </c>
      <c r="P5" s="25"/>
    </row>
    <row r="6" spans="1:16" ht="14.25" customHeight="1">
      <c r="A6" s="3">
        <v>2</v>
      </c>
      <c r="B6" s="75"/>
      <c r="C6" s="69"/>
      <c r="D6" s="69"/>
      <c r="E6" s="69"/>
      <c r="F6" s="69"/>
      <c r="G6" s="69"/>
      <c r="H6" s="69"/>
      <c r="I6" s="2"/>
      <c r="J6" s="2"/>
      <c r="K6" s="62">
        <f aca="true" t="shared" si="0" ref="K6:K49">IF(COUNT(C6:J6)=0,"",AVERAGE(C6:J6))</f>
      </c>
      <c r="L6" s="68"/>
      <c r="M6" s="69"/>
      <c r="N6" s="69"/>
      <c r="O6" s="62">
        <f aca="true" t="shared" si="1" ref="O6:O49">IF(COUNTA(C6:J6)=0,IF(COUNTA(L6:N6)=0,"",IF(L6="",M6*0.3+N6*0.3,IF(MID($L$2,3,1)&amp;MID($A$1,21,1)="三二",L6*0.3+N6*0.3,(L6+M6)*0.3/2+N6*0.3))),IF(L6="",K6*0.4+M6*0.3+N6*0.3,K6*0.4+IF(MID($L$2,3,1)&amp;MID($A$1,21,1)="三二",L6*0.3+N6*0.3,(L6+M6)*0.3/2+N6*0.3)))</f>
      </c>
      <c r="P6" s="23"/>
    </row>
    <row r="7" spans="1:16" ht="14.25" customHeight="1">
      <c r="A7" s="3">
        <v>3</v>
      </c>
      <c r="B7" s="75"/>
      <c r="C7" s="69"/>
      <c r="D7" s="69"/>
      <c r="E7" s="69"/>
      <c r="F7" s="69"/>
      <c r="G7" s="69"/>
      <c r="H7" s="69"/>
      <c r="I7" s="2"/>
      <c r="J7" s="2"/>
      <c r="K7" s="62">
        <f t="shared" si="0"/>
      </c>
      <c r="L7" s="68"/>
      <c r="M7" s="69"/>
      <c r="N7" s="69"/>
      <c r="O7" s="62">
        <f t="shared" si="1"/>
      </c>
      <c r="P7" s="23"/>
    </row>
    <row r="8" spans="1:16" ht="14.25" customHeight="1">
      <c r="A8" s="3">
        <v>4</v>
      </c>
      <c r="B8" s="75"/>
      <c r="C8" s="69"/>
      <c r="D8" s="69"/>
      <c r="E8" s="69"/>
      <c r="F8" s="69"/>
      <c r="G8" s="69"/>
      <c r="H8" s="69"/>
      <c r="I8" s="2"/>
      <c r="J8" s="2"/>
      <c r="K8" s="62">
        <f t="shared" si="0"/>
      </c>
      <c r="L8" s="68"/>
      <c r="M8" s="69"/>
      <c r="N8" s="69"/>
      <c r="O8" s="62">
        <f t="shared" si="1"/>
      </c>
      <c r="P8" s="23"/>
    </row>
    <row r="9" spans="1:16" ht="14.25" customHeight="1" thickBot="1">
      <c r="A9" s="9">
        <v>5</v>
      </c>
      <c r="B9" s="76"/>
      <c r="C9" s="71"/>
      <c r="D9" s="71"/>
      <c r="E9" s="71"/>
      <c r="F9" s="71"/>
      <c r="G9" s="71"/>
      <c r="H9" s="71"/>
      <c r="I9" s="10"/>
      <c r="J9" s="10"/>
      <c r="K9" s="64">
        <f t="shared" si="0"/>
      </c>
      <c r="L9" s="70"/>
      <c r="M9" s="71"/>
      <c r="N9" s="71"/>
      <c r="O9" s="64">
        <f t="shared" si="1"/>
      </c>
      <c r="P9" s="65"/>
    </row>
    <row r="10" spans="1:16" ht="14.25" customHeight="1">
      <c r="A10" s="3">
        <v>6</v>
      </c>
      <c r="B10" s="75"/>
      <c r="C10" s="69"/>
      <c r="D10" s="69"/>
      <c r="E10" s="69"/>
      <c r="F10" s="69"/>
      <c r="G10" s="69"/>
      <c r="H10" s="69"/>
      <c r="I10" s="2"/>
      <c r="J10" s="2"/>
      <c r="K10" s="62">
        <f t="shared" si="0"/>
      </c>
      <c r="L10" s="68"/>
      <c r="M10" s="69"/>
      <c r="N10" s="69"/>
      <c r="O10" s="62">
        <f t="shared" si="1"/>
      </c>
      <c r="P10" s="23"/>
    </row>
    <row r="11" spans="1:16" ht="14.25" customHeight="1">
      <c r="A11" s="3">
        <v>7</v>
      </c>
      <c r="B11" s="75"/>
      <c r="C11" s="69"/>
      <c r="D11" s="69"/>
      <c r="E11" s="69"/>
      <c r="F11" s="69"/>
      <c r="G11" s="69"/>
      <c r="H11" s="69"/>
      <c r="I11" s="2"/>
      <c r="J11" s="2"/>
      <c r="K11" s="62">
        <f t="shared" si="0"/>
      </c>
      <c r="L11" s="68"/>
      <c r="M11" s="69"/>
      <c r="N11" s="69"/>
      <c r="O11" s="62">
        <f t="shared" si="1"/>
      </c>
      <c r="P11" s="23"/>
    </row>
    <row r="12" spans="1:16" ht="14.25" customHeight="1">
      <c r="A12" s="3">
        <v>8</v>
      </c>
      <c r="B12" s="75"/>
      <c r="C12" s="69"/>
      <c r="D12" s="69"/>
      <c r="E12" s="69"/>
      <c r="F12" s="69"/>
      <c r="G12" s="69"/>
      <c r="H12" s="69"/>
      <c r="I12" s="2"/>
      <c r="J12" s="2"/>
      <c r="K12" s="62">
        <f t="shared" si="0"/>
      </c>
      <c r="L12" s="68"/>
      <c r="M12" s="69"/>
      <c r="N12" s="69"/>
      <c r="O12" s="62">
        <f t="shared" si="1"/>
      </c>
      <c r="P12" s="23"/>
    </row>
    <row r="13" spans="1:16" ht="14.25" customHeight="1">
      <c r="A13" s="3">
        <v>9</v>
      </c>
      <c r="B13" s="75"/>
      <c r="C13" s="69"/>
      <c r="D13" s="69"/>
      <c r="E13" s="69"/>
      <c r="F13" s="69"/>
      <c r="G13" s="69"/>
      <c r="H13" s="69"/>
      <c r="I13" s="2"/>
      <c r="J13" s="2"/>
      <c r="K13" s="62">
        <f t="shared" si="0"/>
      </c>
      <c r="L13" s="68"/>
      <c r="M13" s="69"/>
      <c r="N13" s="69"/>
      <c r="O13" s="62">
        <f t="shared" si="1"/>
      </c>
      <c r="P13" s="23"/>
    </row>
    <row r="14" spans="1:16" ht="14.25" customHeight="1" thickBot="1">
      <c r="A14" s="11">
        <v>10</v>
      </c>
      <c r="B14" s="77"/>
      <c r="C14" s="73"/>
      <c r="D14" s="73"/>
      <c r="E14" s="73"/>
      <c r="F14" s="73"/>
      <c r="G14" s="73"/>
      <c r="H14" s="73"/>
      <c r="I14" s="12"/>
      <c r="J14" s="12"/>
      <c r="K14" s="63">
        <f t="shared" si="0"/>
      </c>
      <c r="L14" s="72"/>
      <c r="M14" s="73"/>
      <c r="N14" s="73"/>
      <c r="O14" s="63">
        <f t="shared" si="1"/>
      </c>
      <c r="P14" s="24"/>
    </row>
    <row r="15" spans="1:16" ht="14.25" customHeight="1">
      <c r="A15" s="7">
        <v>11</v>
      </c>
      <c r="B15" s="74"/>
      <c r="C15" s="67"/>
      <c r="D15" s="67"/>
      <c r="E15" s="67"/>
      <c r="F15" s="67"/>
      <c r="G15" s="67"/>
      <c r="H15" s="67"/>
      <c r="I15" s="8"/>
      <c r="J15" s="8"/>
      <c r="K15" s="58">
        <f t="shared" si="0"/>
      </c>
      <c r="L15" s="66"/>
      <c r="M15" s="67"/>
      <c r="N15" s="67"/>
      <c r="O15" s="58">
        <f t="shared" si="1"/>
      </c>
      <c r="P15" s="25"/>
    </row>
    <row r="16" spans="1:16" ht="14.25" customHeight="1">
      <c r="A16" s="3">
        <v>12</v>
      </c>
      <c r="B16" s="75"/>
      <c r="C16" s="69"/>
      <c r="D16" s="69"/>
      <c r="E16" s="69"/>
      <c r="F16" s="69"/>
      <c r="G16" s="69"/>
      <c r="H16" s="69"/>
      <c r="I16" s="2"/>
      <c r="J16" s="2"/>
      <c r="K16" s="62">
        <f t="shared" si="0"/>
      </c>
      <c r="L16" s="68"/>
      <c r="M16" s="69"/>
      <c r="N16" s="69"/>
      <c r="O16" s="62">
        <f t="shared" si="1"/>
      </c>
      <c r="P16" s="23"/>
    </row>
    <row r="17" spans="1:16" ht="14.25" customHeight="1">
      <c r="A17" s="3">
        <v>13</v>
      </c>
      <c r="B17" s="75"/>
      <c r="C17" s="69"/>
      <c r="D17" s="69"/>
      <c r="E17" s="69"/>
      <c r="F17" s="69"/>
      <c r="G17" s="69"/>
      <c r="H17" s="69"/>
      <c r="I17" s="2"/>
      <c r="J17" s="2"/>
      <c r="K17" s="62">
        <f t="shared" si="0"/>
      </c>
      <c r="L17" s="68"/>
      <c r="M17" s="69"/>
      <c r="N17" s="69"/>
      <c r="O17" s="62">
        <f t="shared" si="1"/>
      </c>
      <c r="P17" s="23"/>
    </row>
    <row r="18" spans="1:16" ht="14.25" customHeight="1">
      <c r="A18" s="3">
        <v>14</v>
      </c>
      <c r="B18" s="75"/>
      <c r="C18" s="69"/>
      <c r="D18" s="69"/>
      <c r="E18" s="69"/>
      <c r="F18" s="69"/>
      <c r="G18" s="69"/>
      <c r="H18" s="69"/>
      <c r="I18" s="2"/>
      <c r="J18" s="2"/>
      <c r="K18" s="62">
        <f t="shared" si="0"/>
      </c>
      <c r="L18" s="68"/>
      <c r="M18" s="69"/>
      <c r="N18" s="69"/>
      <c r="O18" s="62">
        <f t="shared" si="1"/>
      </c>
      <c r="P18" s="23"/>
    </row>
    <row r="19" spans="1:16" ht="14.25" customHeight="1" thickBot="1">
      <c r="A19" s="9">
        <v>15</v>
      </c>
      <c r="B19" s="76"/>
      <c r="C19" s="71"/>
      <c r="D19" s="71"/>
      <c r="E19" s="71"/>
      <c r="F19" s="71"/>
      <c r="G19" s="71"/>
      <c r="H19" s="71"/>
      <c r="I19" s="10"/>
      <c r="J19" s="10"/>
      <c r="K19" s="64">
        <f t="shared" si="0"/>
      </c>
      <c r="L19" s="70"/>
      <c r="M19" s="71"/>
      <c r="N19" s="71"/>
      <c r="O19" s="64">
        <f t="shared" si="1"/>
      </c>
      <c r="P19" s="26"/>
    </row>
    <row r="20" spans="1:16" ht="14.25" customHeight="1">
      <c r="A20" s="3">
        <v>16</v>
      </c>
      <c r="B20" s="75"/>
      <c r="C20" s="69"/>
      <c r="D20" s="69"/>
      <c r="E20" s="69"/>
      <c r="F20" s="69"/>
      <c r="G20" s="69"/>
      <c r="H20" s="69"/>
      <c r="I20" s="2"/>
      <c r="J20" s="2"/>
      <c r="K20" s="62">
        <f t="shared" si="0"/>
      </c>
      <c r="L20" s="68"/>
      <c r="M20" s="69"/>
      <c r="N20" s="69"/>
      <c r="O20" s="62">
        <f t="shared" si="1"/>
      </c>
      <c r="P20" s="23"/>
    </row>
    <row r="21" spans="1:16" ht="14.25" customHeight="1">
      <c r="A21" s="3">
        <v>17</v>
      </c>
      <c r="B21" s="75"/>
      <c r="C21" s="69"/>
      <c r="D21" s="69"/>
      <c r="E21" s="69"/>
      <c r="F21" s="69"/>
      <c r="G21" s="69"/>
      <c r="H21" s="69"/>
      <c r="I21" s="2"/>
      <c r="J21" s="2"/>
      <c r="K21" s="62">
        <f t="shared" si="0"/>
      </c>
      <c r="L21" s="68"/>
      <c r="M21" s="69"/>
      <c r="N21" s="69"/>
      <c r="O21" s="62">
        <f t="shared" si="1"/>
      </c>
      <c r="P21" s="23"/>
    </row>
    <row r="22" spans="1:16" ht="14.25" customHeight="1">
      <c r="A22" s="3">
        <v>18</v>
      </c>
      <c r="B22" s="75"/>
      <c r="C22" s="69"/>
      <c r="D22" s="69"/>
      <c r="E22" s="69"/>
      <c r="F22" s="69"/>
      <c r="G22" s="69"/>
      <c r="H22" s="69"/>
      <c r="I22" s="2"/>
      <c r="J22" s="2"/>
      <c r="K22" s="62">
        <f t="shared" si="0"/>
      </c>
      <c r="L22" s="68"/>
      <c r="M22" s="69"/>
      <c r="N22" s="69"/>
      <c r="O22" s="62">
        <f t="shared" si="1"/>
      </c>
      <c r="P22" s="23"/>
    </row>
    <row r="23" spans="1:16" ht="14.25" customHeight="1">
      <c r="A23" s="3">
        <v>19</v>
      </c>
      <c r="B23" s="75"/>
      <c r="C23" s="69"/>
      <c r="D23" s="69"/>
      <c r="E23" s="69"/>
      <c r="F23" s="69"/>
      <c r="G23" s="69"/>
      <c r="H23" s="69"/>
      <c r="I23" s="2"/>
      <c r="J23" s="2"/>
      <c r="K23" s="62">
        <f t="shared" si="0"/>
      </c>
      <c r="L23" s="68"/>
      <c r="M23" s="69"/>
      <c r="N23" s="69"/>
      <c r="O23" s="62">
        <f t="shared" si="1"/>
      </c>
      <c r="P23" s="23"/>
    </row>
    <row r="24" spans="1:16" ht="14.25" customHeight="1" thickBot="1">
      <c r="A24" s="11">
        <v>20</v>
      </c>
      <c r="B24" s="77"/>
      <c r="C24" s="73"/>
      <c r="D24" s="73"/>
      <c r="E24" s="73"/>
      <c r="F24" s="73"/>
      <c r="G24" s="73"/>
      <c r="H24" s="73"/>
      <c r="I24" s="12"/>
      <c r="J24" s="12"/>
      <c r="K24" s="63">
        <f t="shared" si="0"/>
      </c>
      <c r="L24" s="72"/>
      <c r="M24" s="73"/>
      <c r="N24" s="73"/>
      <c r="O24" s="63">
        <f t="shared" si="1"/>
      </c>
      <c r="P24" s="24"/>
    </row>
    <row r="25" spans="1:16" ht="14.25" customHeight="1">
      <c r="A25" s="7">
        <v>21</v>
      </c>
      <c r="B25" s="74"/>
      <c r="C25" s="67"/>
      <c r="D25" s="67"/>
      <c r="E25" s="67"/>
      <c r="F25" s="67"/>
      <c r="G25" s="67"/>
      <c r="H25" s="67"/>
      <c r="I25" s="8"/>
      <c r="J25" s="8"/>
      <c r="K25" s="58">
        <f t="shared" si="0"/>
      </c>
      <c r="L25" s="66"/>
      <c r="M25" s="67"/>
      <c r="N25" s="67"/>
      <c r="O25" s="58">
        <f t="shared" si="1"/>
      </c>
      <c r="P25" s="25"/>
    </row>
    <row r="26" spans="1:16" ht="14.25" customHeight="1">
      <c r="A26" s="3">
        <v>22</v>
      </c>
      <c r="B26" s="75"/>
      <c r="C26" s="69"/>
      <c r="D26" s="69"/>
      <c r="E26" s="69"/>
      <c r="F26" s="69"/>
      <c r="G26" s="69"/>
      <c r="H26" s="69"/>
      <c r="I26" s="2"/>
      <c r="J26" s="2"/>
      <c r="K26" s="62">
        <f t="shared" si="0"/>
      </c>
      <c r="L26" s="68"/>
      <c r="M26" s="69"/>
      <c r="N26" s="69"/>
      <c r="O26" s="62">
        <f t="shared" si="1"/>
      </c>
      <c r="P26" s="23"/>
    </row>
    <row r="27" spans="1:16" ht="14.25" customHeight="1">
      <c r="A27" s="3">
        <v>23</v>
      </c>
      <c r="B27" s="75"/>
      <c r="C27" s="69"/>
      <c r="D27" s="69"/>
      <c r="E27" s="69"/>
      <c r="F27" s="69"/>
      <c r="G27" s="69"/>
      <c r="H27" s="69"/>
      <c r="I27" s="2"/>
      <c r="J27" s="2"/>
      <c r="K27" s="62">
        <f t="shared" si="0"/>
      </c>
      <c r="L27" s="68"/>
      <c r="M27" s="69"/>
      <c r="N27" s="69"/>
      <c r="O27" s="62">
        <f t="shared" si="1"/>
      </c>
      <c r="P27" s="27"/>
    </row>
    <row r="28" spans="1:16" ht="14.25" customHeight="1">
      <c r="A28" s="3">
        <v>24</v>
      </c>
      <c r="B28" s="75"/>
      <c r="C28" s="69"/>
      <c r="D28" s="69"/>
      <c r="E28" s="69"/>
      <c r="F28" s="69"/>
      <c r="G28" s="69"/>
      <c r="H28" s="69"/>
      <c r="I28" s="2"/>
      <c r="J28" s="2"/>
      <c r="K28" s="62">
        <f t="shared" si="0"/>
      </c>
      <c r="L28" s="68"/>
      <c r="M28" s="69"/>
      <c r="N28" s="69"/>
      <c r="O28" s="62">
        <f t="shared" si="1"/>
      </c>
      <c r="P28" s="23"/>
    </row>
    <row r="29" spans="1:16" ht="14.25" customHeight="1" thickBot="1">
      <c r="A29" s="9">
        <v>25</v>
      </c>
      <c r="B29" s="76"/>
      <c r="C29" s="71"/>
      <c r="D29" s="71"/>
      <c r="E29" s="71"/>
      <c r="F29" s="71"/>
      <c r="G29" s="71"/>
      <c r="H29" s="71"/>
      <c r="I29" s="10"/>
      <c r="J29" s="10"/>
      <c r="K29" s="64">
        <f t="shared" si="0"/>
      </c>
      <c r="L29" s="70"/>
      <c r="M29" s="71"/>
      <c r="N29" s="71"/>
      <c r="O29" s="64">
        <f t="shared" si="1"/>
      </c>
      <c r="P29" s="26"/>
    </row>
    <row r="30" spans="1:16" ht="14.25" customHeight="1">
      <c r="A30" s="3">
        <v>26</v>
      </c>
      <c r="B30" s="75"/>
      <c r="C30" s="69"/>
      <c r="D30" s="69"/>
      <c r="E30" s="69"/>
      <c r="F30" s="69"/>
      <c r="G30" s="69"/>
      <c r="H30" s="69"/>
      <c r="I30" s="2"/>
      <c r="J30" s="2"/>
      <c r="K30" s="62">
        <f t="shared" si="0"/>
      </c>
      <c r="L30" s="68"/>
      <c r="M30" s="69"/>
      <c r="N30" s="69"/>
      <c r="O30" s="62">
        <f t="shared" si="1"/>
      </c>
      <c r="P30" s="23"/>
    </row>
    <row r="31" spans="1:16" ht="14.25" customHeight="1">
      <c r="A31" s="3">
        <v>27</v>
      </c>
      <c r="B31" s="75"/>
      <c r="C31" s="69"/>
      <c r="D31" s="69"/>
      <c r="E31" s="69"/>
      <c r="F31" s="69"/>
      <c r="G31" s="69"/>
      <c r="H31" s="69"/>
      <c r="I31" s="2"/>
      <c r="J31" s="2"/>
      <c r="K31" s="62">
        <f t="shared" si="0"/>
      </c>
      <c r="L31" s="68"/>
      <c r="M31" s="69"/>
      <c r="N31" s="69"/>
      <c r="O31" s="62">
        <f t="shared" si="1"/>
      </c>
      <c r="P31" s="23"/>
    </row>
    <row r="32" spans="1:16" ht="14.25" customHeight="1">
      <c r="A32" s="3">
        <v>28</v>
      </c>
      <c r="B32" s="75"/>
      <c r="C32" s="69"/>
      <c r="D32" s="69"/>
      <c r="E32" s="69"/>
      <c r="F32" s="69"/>
      <c r="G32" s="69"/>
      <c r="H32" s="69"/>
      <c r="I32" s="2"/>
      <c r="J32" s="2"/>
      <c r="K32" s="62">
        <f t="shared" si="0"/>
      </c>
      <c r="L32" s="68"/>
      <c r="M32" s="69"/>
      <c r="N32" s="69"/>
      <c r="O32" s="62">
        <f t="shared" si="1"/>
      </c>
      <c r="P32" s="23"/>
    </row>
    <row r="33" spans="1:16" ht="14.25" customHeight="1">
      <c r="A33" s="3">
        <v>29</v>
      </c>
      <c r="B33" s="75"/>
      <c r="C33" s="69"/>
      <c r="D33" s="69"/>
      <c r="E33" s="69"/>
      <c r="F33" s="69"/>
      <c r="G33" s="69"/>
      <c r="H33" s="69"/>
      <c r="I33" s="2"/>
      <c r="J33" s="2"/>
      <c r="K33" s="62">
        <f t="shared" si="0"/>
      </c>
      <c r="L33" s="68"/>
      <c r="M33" s="69"/>
      <c r="N33" s="69"/>
      <c r="O33" s="62">
        <f t="shared" si="1"/>
      </c>
      <c r="P33" s="23"/>
    </row>
    <row r="34" spans="1:16" ht="14.25" customHeight="1" thickBot="1">
      <c r="A34" s="11">
        <v>30</v>
      </c>
      <c r="B34" s="77"/>
      <c r="C34" s="73"/>
      <c r="D34" s="73"/>
      <c r="E34" s="73"/>
      <c r="F34" s="73"/>
      <c r="G34" s="73"/>
      <c r="H34" s="73"/>
      <c r="I34" s="12"/>
      <c r="J34" s="12"/>
      <c r="K34" s="63">
        <f t="shared" si="0"/>
      </c>
      <c r="L34" s="72"/>
      <c r="M34" s="73"/>
      <c r="N34" s="73"/>
      <c r="O34" s="63">
        <f t="shared" si="1"/>
      </c>
      <c r="P34" s="24"/>
    </row>
    <row r="35" spans="1:16" ht="14.25" customHeight="1">
      <c r="A35" s="7">
        <v>31</v>
      </c>
      <c r="B35" s="74"/>
      <c r="C35" s="67"/>
      <c r="D35" s="67"/>
      <c r="E35" s="67"/>
      <c r="F35" s="67"/>
      <c r="G35" s="67"/>
      <c r="H35" s="67"/>
      <c r="I35" s="8"/>
      <c r="J35" s="8"/>
      <c r="K35" s="58">
        <f t="shared" si="0"/>
      </c>
      <c r="L35" s="66"/>
      <c r="M35" s="67"/>
      <c r="N35" s="67"/>
      <c r="O35" s="58">
        <f t="shared" si="1"/>
      </c>
      <c r="P35" s="25"/>
    </row>
    <row r="36" spans="1:16" ht="14.25" customHeight="1">
      <c r="A36" s="3">
        <v>32</v>
      </c>
      <c r="B36" s="75"/>
      <c r="C36" s="69"/>
      <c r="D36" s="69"/>
      <c r="E36" s="69"/>
      <c r="F36" s="69"/>
      <c r="G36" s="69"/>
      <c r="H36" s="69"/>
      <c r="I36" s="2"/>
      <c r="J36" s="2"/>
      <c r="K36" s="62">
        <f t="shared" si="0"/>
      </c>
      <c r="L36" s="68"/>
      <c r="M36" s="69"/>
      <c r="N36" s="69"/>
      <c r="O36" s="62">
        <f t="shared" si="1"/>
      </c>
      <c r="P36" s="23"/>
    </row>
    <row r="37" spans="1:16" ht="14.25" customHeight="1">
      <c r="A37" s="3">
        <v>33</v>
      </c>
      <c r="B37" s="75"/>
      <c r="C37" s="69"/>
      <c r="D37" s="69"/>
      <c r="E37" s="69"/>
      <c r="F37" s="69"/>
      <c r="G37" s="69"/>
      <c r="H37" s="69"/>
      <c r="I37" s="2"/>
      <c r="J37" s="2"/>
      <c r="K37" s="62">
        <f t="shared" si="0"/>
      </c>
      <c r="L37" s="68"/>
      <c r="M37" s="69"/>
      <c r="N37" s="69"/>
      <c r="O37" s="62">
        <f t="shared" si="1"/>
      </c>
      <c r="P37" s="23"/>
    </row>
    <row r="38" spans="1:16" ht="14.25" customHeight="1">
      <c r="A38" s="3">
        <v>34</v>
      </c>
      <c r="B38" s="75"/>
      <c r="C38" s="69"/>
      <c r="D38" s="69"/>
      <c r="E38" s="69"/>
      <c r="F38" s="69"/>
      <c r="G38" s="69"/>
      <c r="H38" s="69"/>
      <c r="I38" s="2"/>
      <c r="J38" s="2"/>
      <c r="K38" s="62">
        <f t="shared" si="0"/>
      </c>
      <c r="L38" s="68"/>
      <c r="M38" s="69"/>
      <c r="N38" s="69"/>
      <c r="O38" s="62">
        <f t="shared" si="1"/>
      </c>
      <c r="P38" s="23"/>
    </row>
    <row r="39" spans="1:16" ht="14.25" customHeight="1" thickBot="1">
      <c r="A39" s="9">
        <v>35</v>
      </c>
      <c r="B39" s="76"/>
      <c r="C39" s="71"/>
      <c r="D39" s="71"/>
      <c r="E39" s="71"/>
      <c r="F39" s="71"/>
      <c r="G39" s="71"/>
      <c r="H39" s="71"/>
      <c r="I39" s="10"/>
      <c r="J39" s="10"/>
      <c r="K39" s="64">
        <f t="shared" si="0"/>
      </c>
      <c r="L39" s="70"/>
      <c r="M39" s="71"/>
      <c r="N39" s="71"/>
      <c r="O39" s="64">
        <f t="shared" si="1"/>
      </c>
      <c r="P39" s="26"/>
    </row>
    <row r="40" spans="1:16" ht="14.25" customHeight="1">
      <c r="A40" s="3">
        <v>36</v>
      </c>
      <c r="B40" s="75"/>
      <c r="C40" s="69"/>
      <c r="D40" s="69"/>
      <c r="E40" s="69"/>
      <c r="F40" s="69"/>
      <c r="G40" s="69"/>
      <c r="H40" s="69"/>
      <c r="I40" s="2"/>
      <c r="J40" s="2"/>
      <c r="K40" s="62">
        <f t="shared" si="0"/>
      </c>
      <c r="L40" s="68"/>
      <c r="M40" s="69"/>
      <c r="N40" s="69"/>
      <c r="O40" s="62">
        <f t="shared" si="1"/>
      </c>
      <c r="P40" s="23"/>
    </row>
    <row r="41" spans="1:16" ht="14.25" customHeight="1">
      <c r="A41" s="3">
        <v>37</v>
      </c>
      <c r="B41" s="75"/>
      <c r="C41" s="69"/>
      <c r="D41" s="69"/>
      <c r="E41" s="69"/>
      <c r="F41" s="69"/>
      <c r="G41" s="69"/>
      <c r="H41" s="69"/>
      <c r="I41" s="2"/>
      <c r="J41" s="2"/>
      <c r="K41" s="62">
        <f t="shared" si="0"/>
      </c>
      <c r="L41" s="68"/>
      <c r="M41" s="69"/>
      <c r="N41" s="69"/>
      <c r="O41" s="62">
        <f t="shared" si="1"/>
      </c>
      <c r="P41" s="23"/>
    </row>
    <row r="42" spans="1:16" ht="14.25" customHeight="1">
      <c r="A42" s="3">
        <v>38</v>
      </c>
      <c r="B42" s="20"/>
      <c r="C42" s="2"/>
      <c r="D42" s="2"/>
      <c r="E42" s="2"/>
      <c r="F42" s="2"/>
      <c r="G42" s="2"/>
      <c r="H42" s="2"/>
      <c r="I42" s="2"/>
      <c r="J42" s="2"/>
      <c r="K42" s="62">
        <f t="shared" si="0"/>
      </c>
      <c r="L42" s="15"/>
      <c r="M42" s="2"/>
      <c r="N42" s="2"/>
      <c r="O42" s="62">
        <f t="shared" si="1"/>
      </c>
      <c r="P42" s="23"/>
    </row>
    <row r="43" spans="1:16" ht="14.25" customHeight="1">
      <c r="A43" s="3">
        <v>39</v>
      </c>
      <c r="B43" s="20"/>
      <c r="C43" s="2"/>
      <c r="D43" s="2"/>
      <c r="E43" s="2"/>
      <c r="F43" s="2"/>
      <c r="G43" s="2"/>
      <c r="H43" s="2"/>
      <c r="I43" s="2"/>
      <c r="J43" s="2"/>
      <c r="K43" s="62">
        <f t="shared" si="0"/>
      </c>
      <c r="L43" s="15"/>
      <c r="M43" s="2"/>
      <c r="N43" s="2"/>
      <c r="O43" s="62">
        <f t="shared" si="1"/>
      </c>
      <c r="P43" s="23"/>
    </row>
    <row r="44" spans="1:16" ht="14.25" customHeight="1" thickBot="1">
      <c r="A44" s="11">
        <v>40</v>
      </c>
      <c r="B44" s="21"/>
      <c r="C44" s="12"/>
      <c r="D44" s="12"/>
      <c r="E44" s="12"/>
      <c r="F44" s="12"/>
      <c r="G44" s="12"/>
      <c r="H44" s="12"/>
      <c r="I44" s="12"/>
      <c r="J44" s="12"/>
      <c r="K44" s="63">
        <f t="shared" si="0"/>
      </c>
      <c r="L44" s="16"/>
      <c r="M44" s="12"/>
      <c r="N44" s="12"/>
      <c r="O44" s="63">
        <f t="shared" si="1"/>
      </c>
      <c r="P44" s="24"/>
    </row>
    <row r="45" spans="1:16" ht="14.25" customHeight="1">
      <c r="A45" s="7">
        <v>41</v>
      </c>
      <c r="B45" s="22"/>
      <c r="C45" s="8"/>
      <c r="D45" s="8"/>
      <c r="E45" s="8"/>
      <c r="F45" s="8"/>
      <c r="G45" s="8"/>
      <c r="H45" s="8"/>
      <c r="I45" s="8"/>
      <c r="J45" s="8"/>
      <c r="K45" s="58">
        <f t="shared" si="0"/>
      </c>
      <c r="L45" s="14"/>
      <c r="M45" s="8"/>
      <c r="N45" s="8"/>
      <c r="O45" s="58">
        <f t="shared" si="1"/>
      </c>
      <c r="P45" s="25"/>
    </row>
    <row r="46" spans="1:16" ht="14.25" customHeight="1">
      <c r="A46" s="36">
        <v>42</v>
      </c>
      <c r="B46" s="37"/>
      <c r="C46" s="38"/>
      <c r="D46" s="38"/>
      <c r="E46" s="38"/>
      <c r="F46" s="38"/>
      <c r="G46" s="38"/>
      <c r="H46" s="38"/>
      <c r="I46" s="38"/>
      <c r="J46" s="38"/>
      <c r="K46" s="62">
        <f t="shared" si="0"/>
      </c>
      <c r="L46" s="39"/>
      <c r="M46" s="38"/>
      <c r="N46" s="38"/>
      <c r="O46" s="62">
        <f t="shared" si="1"/>
      </c>
      <c r="P46" s="40"/>
    </row>
    <row r="47" spans="1:16" ht="14.25" customHeight="1">
      <c r="A47" s="36">
        <v>43</v>
      </c>
      <c r="B47" s="37"/>
      <c r="C47" s="38"/>
      <c r="D47" s="38"/>
      <c r="E47" s="38"/>
      <c r="F47" s="38"/>
      <c r="G47" s="38"/>
      <c r="H47" s="38"/>
      <c r="I47" s="38"/>
      <c r="J47" s="38"/>
      <c r="K47" s="62">
        <f t="shared" si="0"/>
      </c>
      <c r="L47" s="39"/>
      <c r="M47" s="38"/>
      <c r="N47" s="38"/>
      <c r="O47" s="62">
        <f t="shared" si="1"/>
      </c>
      <c r="P47" s="40"/>
    </row>
    <row r="48" spans="1:16" ht="14.25" customHeight="1">
      <c r="A48" s="36">
        <v>44</v>
      </c>
      <c r="B48" s="37"/>
      <c r="C48" s="38"/>
      <c r="D48" s="38"/>
      <c r="E48" s="38"/>
      <c r="F48" s="38"/>
      <c r="G48" s="38"/>
      <c r="H48" s="38"/>
      <c r="I48" s="38"/>
      <c r="J48" s="38"/>
      <c r="K48" s="62">
        <f t="shared" si="0"/>
      </c>
      <c r="L48" s="39"/>
      <c r="M48" s="38"/>
      <c r="N48" s="38"/>
      <c r="O48" s="62">
        <f t="shared" si="1"/>
      </c>
      <c r="P48" s="40"/>
    </row>
    <row r="49" spans="1:16" ht="14.25" customHeight="1" thickBot="1">
      <c r="A49" s="41">
        <v>45</v>
      </c>
      <c r="B49" s="42"/>
      <c r="C49" s="43"/>
      <c r="D49" s="43"/>
      <c r="E49" s="43"/>
      <c r="F49" s="43"/>
      <c r="G49" s="43"/>
      <c r="H49" s="43"/>
      <c r="I49" s="43"/>
      <c r="J49" s="43"/>
      <c r="K49" s="64">
        <f t="shared" si="0"/>
      </c>
      <c r="L49" s="44"/>
      <c r="M49" s="43"/>
      <c r="N49" s="43"/>
      <c r="O49" s="64">
        <f t="shared" si="1"/>
      </c>
      <c r="P49" s="45"/>
    </row>
    <row r="50" spans="1:16" s="5" customFormat="1" ht="14.25" customHeight="1">
      <c r="A50" s="32"/>
      <c r="B50" s="33" t="s">
        <v>18</v>
      </c>
      <c r="C50" s="56">
        <f>IF(COUNT(C$5:C$49)=0,"",AVERAGE(C5:C49))</f>
      </c>
      <c r="D50" s="56">
        <f aca="true" t="shared" si="2" ref="D50:O50">IF(COUNT(D$5:D$49)=0,"",AVERAGE(D5:D49))</f>
      </c>
      <c r="E50" s="56">
        <f t="shared" si="2"/>
      </c>
      <c r="F50" s="56">
        <f t="shared" si="2"/>
      </c>
      <c r="G50" s="56">
        <f t="shared" si="2"/>
      </c>
      <c r="H50" s="56">
        <f t="shared" si="2"/>
      </c>
      <c r="I50" s="56">
        <f t="shared" si="2"/>
      </c>
      <c r="J50" s="56">
        <f t="shared" si="2"/>
      </c>
      <c r="K50" s="56">
        <f t="shared" si="2"/>
      </c>
      <c r="L50" s="57">
        <f t="shared" si="2"/>
      </c>
      <c r="M50" s="56">
        <f t="shared" si="2"/>
      </c>
      <c r="N50" s="56">
        <f t="shared" si="2"/>
      </c>
      <c r="O50" s="56">
        <f t="shared" si="2"/>
      </c>
      <c r="P50" s="34"/>
    </row>
    <row r="51" spans="1:16" s="6" customFormat="1" ht="15" thickBot="1">
      <c r="A51" s="111" t="s">
        <v>5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59">
        <f>IF(L$50="","",SUM(L54:L57)/COUNTA($B$5:$B$49))</f>
      </c>
      <c r="M51" s="60">
        <f>IF(M$50="","",SUM(M54:M57)/COUNTA($B$5:$B$49))</f>
      </c>
      <c r="N51" s="60">
        <f>IF(N$50="","",SUM(N54:N57)/COUNTA($B$5:$B$49))</f>
      </c>
      <c r="O51" s="61">
        <f>IF(O$50="","",SUM(O54:O57)/COUNTA($B$5:$B$49))</f>
      </c>
      <c r="P51" s="13"/>
    </row>
    <row r="52" spans="1:16" ht="11.25" customHeight="1" thickTop="1">
      <c r="A52" s="104" t="s">
        <v>23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6"/>
    </row>
    <row r="53" spans="1:16" ht="8.25" customHeight="1" thickBo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9"/>
    </row>
    <row r="54" spans="1:16" ht="11.25" customHeight="1">
      <c r="A54" s="99" t="s">
        <v>21</v>
      </c>
      <c r="B54" s="50" t="s">
        <v>22</v>
      </c>
      <c r="C54" s="52">
        <f>IF(COUNT(C$5:C$49)=0,"",COUNTIF(C$5:C$49,"&lt;=100")-COUNTIF(C$5:C$49,"&lt;90"))</f>
      </c>
      <c r="D54" s="52">
        <f aca="true" t="shared" si="3" ref="D54:O54">IF(COUNT(D$5:D$49)=0,"",COUNTIF(D$5:D$49,"&lt;=100")-COUNTIF(D$5:D$49,"&lt;90"))</f>
      </c>
      <c r="E54" s="52">
        <f t="shared" si="3"/>
      </c>
      <c r="F54" s="52">
        <f t="shared" si="3"/>
      </c>
      <c r="G54" s="52">
        <f t="shared" si="3"/>
      </c>
      <c r="H54" s="52">
        <f t="shared" si="3"/>
      </c>
      <c r="I54" s="52">
        <f t="shared" si="3"/>
      </c>
      <c r="J54" s="52">
        <f t="shared" si="3"/>
      </c>
      <c r="K54" s="52">
        <f t="shared" si="3"/>
      </c>
      <c r="L54" s="52">
        <f t="shared" si="3"/>
      </c>
      <c r="M54" s="52">
        <f t="shared" si="3"/>
      </c>
      <c r="N54" s="52">
        <f t="shared" si="3"/>
      </c>
      <c r="O54" s="52">
        <f t="shared" si="3"/>
      </c>
      <c r="P54" s="101" t="str">
        <f>O3</f>
        <v>全　班：0人</v>
      </c>
    </row>
    <row r="55" spans="1:16" ht="11.25" customHeight="1">
      <c r="A55" s="100"/>
      <c r="B55" s="46" t="s">
        <v>10</v>
      </c>
      <c r="C55" s="53">
        <f>IF(COUNT(C$5:C$49)=0,"",COUNTIF(C$5:C$49,"&lt;90")-COUNTIF(C$5:C$49,"&lt;80"))</f>
      </c>
      <c r="D55" s="53">
        <f aca="true" t="shared" si="4" ref="D55:O55">IF(COUNT(D$5:D$49)=0,"",COUNTIF(D$5:D$49,"&lt;90")-COUNTIF(D$5:D$49,"&lt;80"))</f>
      </c>
      <c r="E55" s="53">
        <f t="shared" si="4"/>
      </c>
      <c r="F55" s="53">
        <f t="shared" si="4"/>
      </c>
      <c r="G55" s="53">
        <f t="shared" si="4"/>
      </c>
      <c r="H55" s="53">
        <f t="shared" si="4"/>
      </c>
      <c r="I55" s="53">
        <f t="shared" si="4"/>
      </c>
      <c r="J55" s="53">
        <f t="shared" si="4"/>
      </c>
      <c r="K55" s="53">
        <f t="shared" si="4"/>
      </c>
      <c r="L55" s="53">
        <f t="shared" si="4"/>
      </c>
      <c r="M55" s="53">
        <f t="shared" si="4"/>
      </c>
      <c r="N55" s="53">
        <f t="shared" si="4"/>
      </c>
      <c r="O55" s="53">
        <f t="shared" si="4"/>
      </c>
      <c r="P55" s="102"/>
    </row>
    <row r="56" spans="1:16" ht="11.25" customHeight="1">
      <c r="A56" s="91"/>
      <c r="B56" s="47" t="s">
        <v>11</v>
      </c>
      <c r="C56" s="53">
        <f>IF(COUNT(C$5:C$49)=0,"",COUNTIF(C$5:C$49,"&lt;80")-COUNTIF(C$5:C$49,"&lt;70"))</f>
      </c>
      <c r="D56" s="53">
        <f aca="true" t="shared" si="5" ref="D56:O56">IF(COUNT(D$5:D$49)=0,"",COUNTIF(D$5:D$49,"&lt;80")-COUNTIF(D$5:D$49,"&lt;70"))</f>
      </c>
      <c r="E56" s="53">
        <f t="shared" si="5"/>
      </c>
      <c r="F56" s="53">
        <f t="shared" si="5"/>
      </c>
      <c r="G56" s="53">
        <f t="shared" si="5"/>
      </c>
      <c r="H56" s="53">
        <f t="shared" si="5"/>
      </c>
      <c r="I56" s="53">
        <f t="shared" si="5"/>
      </c>
      <c r="J56" s="53">
        <f t="shared" si="5"/>
      </c>
      <c r="K56" s="53">
        <f t="shared" si="5"/>
      </c>
      <c r="L56" s="53">
        <f t="shared" si="5"/>
      </c>
      <c r="M56" s="53">
        <f t="shared" si="5"/>
      </c>
      <c r="N56" s="53">
        <f t="shared" si="5"/>
      </c>
      <c r="O56" s="53">
        <f t="shared" si="5"/>
      </c>
      <c r="P56" s="103" t="str">
        <f>"及　格："&amp;SUM(O54:O57)&amp;"人"</f>
        <v>及　格：0人</v>
      </c>
    </row>
    <row r="57" spans="1:16" ht="11.25" customHeight="1">
      <c r="A57" s="92"/>
      <c r="B57" s="47" t="s">
        <v>12</v>
      </c>
      <c r="C57" s="53">
        <f>IF(COUNT(C$5:C$49)=0,"",COUNTIF(C$5:C$49,"&lt;70")-COUNTIF(C$5:C$49,"&lt;60"))</f>
      </c>
      <c r="D57" s="53">
        <f aca="true" t="shared" si="6" ref="D57:O57">IF(COUNT(D$5:D$49)=0,"",COUNTIF(D$5:D$49,"&lt;70")-COUNTIF(D$5:D$49,"&lt;60"))</f>
      </c>
      <c r="E57" s="53">
        <f t="shared" si="6"/>
      </c>
      <c r="F57" s="53">
        <f t="shared" si="6"/>
      </c>
      <c r="G57" s="53">
        <f t="shared" si="6"/>
      </c>
      <c r="H57" s="53">
        <f t="shared" si="6"/>
      </c>
      <c r="I57" s="53">
        <f t="shared" si="6"/>
      </c>
      <c r="J57" s="53">
        <f t="shared" si="6"/>
      </c>
      <c r="K57" s="53">
        <f t="shared" si="6"/>
      </c>
      <c r="L57" s="53">
        <f t="shared" si="6"/>
      </c>
      <c r="M57" s="53">
        <f t="shared" si="6"/>
      </c>
      <c r="N57" s="53">
        <f t="shared" si="6"/>
      </c>
      <c r="O57" s="53">
        <f t="shared" si="6"/>
      </c>
      <c r="P57" s="103"/>
    </row>
    <row r="58" spans="1:16" ht="11.25" customHeight="1">
      <c r="A58" s="92"/>
      <c r="B58" s="48" t="s">
        <v>13</v>
      </c>
      <c r="C58" s="54">
        <f>IF(COUNT(C$5:C$49)=0,"",COUNTIF(C$5:C$49,"&lt;60")-COUNTIF(C$5:C$49,"&lt;50"))</f>
      </c>
      <c r="D58" s="54">
        <f aca="true" t="shared" si="7" ref="D58:O58">IF(COUNT(D$5:D$49)=0,"",COUNTIF(D$5:D$49,"&lt;60")-COUNTIF(D$5:D$49,"&lt;50"))</f>
      </c>
      <c r="E58" s="54">
        <f t="shared" si="7"/>
      </c>
      <c r="F58" s="54">
        <f t="shared" si="7"/>
      </c>
      <c r="G58" s="54">
        <f t="shared" si="7"/>
      </c>
      <c r="H58" s="54">
        <f t="shared" si="7"/>
      </c>
      <c r="I58" s="54">
        <f t="shared" si="7"/>
      </c>
      <c r="J58" s="54">
        <f t="shared" si="7"/>
      </c>
      <c r="K58" s="54">
        <f t="shared" si="7"/>
      </c>
      <c r="L58" s="54">
        <f t="shared" si="7"/>
      </c>
      <c r="M58" s="54">
        <f t="shared" si="7"/>
      </c>
      <c r="N58" s="54">
        <f t="shared" si="7"/>
      </c>
      <c r="O58" s="54">
        <f t="shared" si="7"/>
      </c>
      <c r="P58" s="90" t="str">
        <f>"不及格："&amp;SUM(O58:O63)&amp;"人"</f>
        <v>不及格：0人</v>
      </c>
    </row>
    <row r="59" spans="1:16" ht="11.25" customHeight="1">
      <c r="A59" s="92"/>
      <c r="B59" s="48" t="s">
        <v>19</v>
      </c>
      <c r="C59" s="54">
        <f>IF(COUNT(C$5:C$49)=0,"",COUNTIF(C$5:C$49,"&lt;50")-COUNTIF(C$5:C$49,"&lt;40"))</f>
      </c>
      <c r="D59" s="54">
        <f aca="true" t="shared" si="8" ref="D59:O59">IF(COUNT(D$5:D$49)=0,"",COUNTIF(D$5:D$49,"&lt;50")-COUNTIF(D$5:D$49,"&lt;40"))</f>
      </c>
      <c r="E59" s="54">
        <f t="shared" si="8"/>
      </c>
      <c r="F59" s="54">
        <f t="shared" si="8"/>
      </c>
      <c r="G59" s="54">
        <f t="shared" si="8"/>
      </c>
      <c r="H59" s="54">
        <f t="shared" si="8"/>
      </c>
      <c r="I59" s="54">
        <f t="shared" si="8"/>
      </c>
      <c r="J59" s="54">
        <f t="shared" si="8"/>
      </c>
      <c r="K59" s="54">
        <f t="shared" si="8"/>
      </c>
      <c r="L59" s="54">
        <f t="shared" si="8"/>
      </c>
      <c r="M59" s="54">
        <f t="shared" si="8"/>
      </c>
      <c r="N59" s="54">
        <f t="shared" si="8"/>
      </c>
      <c r="O59" s="54">
        <f t="shared" si="8"/>
      </c>
      <c r="P59" s="90"/>
    </row>
    <row r="60" spans="1:16" ht="11.25" customHeight="1">
      <c r="A60" s="92"/>
      <c r="B60" s="48" t="s">
        <v>14</v>
      </c>
      <c r="C60" s="54">
        <f>IF(COUNT(C$5:C$49)=0,"",COUNTIF(C$5:C$49,"&lt;40")-COUNTIF(C$5:C$49,"&lt;30"))</f>
      </c>
      <c r="D60" s="54">
        <f aca="true" t="shared" si="9" ref="D60:O60">IF(COUNT(D$5:D$49)=0,"",COUNTIF(D$5:D$49,"&lt;40")-COUNTIF(D$5:D$49,"&lt;30"))</f>
      </c>
      <c r="E60" s="54">
        <f t="shared" si="9"/>
      </c>
      <c r="F60" s="54">
        <f t="shared" si="9"/>
      </c>
      <c r="G60" s="54">
        <f t="shared" si="9"/>
      </c>
      <c r="H60" s="54">
        <f t="shared" si="9"/>
      </c>
      <c r="I60" s="54">
        <f t="shared" si="9"/>
      </c>
      <c r="J60" s="54">
        <f t="shared" si="9"/>
      </c>
      <c r="K60" s="54">
        <f t="shared" si="9"/>
      </c>
      <c r="L60" s="54">
        <f t="shared" si="9"/>
      </c>
      <c r="M60" s="54">
        <f t="shared" si="9"/>
      </c>
      <c r="N60" s="54">
        <f t="shared" si="9"/>
      </c>
      <c r="O60" s="54">
        <f t="shared" si="9"/>
      </c>
      <c r="P60" s="94"/>
    </row>
    <row r="61" spans="1:16" ht="11.25" customHeight="1">
      <c r="A61" s="92"/>
      <c r="B61" s="48" t="s">
        <v>15</v>
      </c>
      <c r="C61" s="54">
        <f>IF(COUNT(C$5:C$49)=0,"",COUNTIF(C$5:C$49,"&lt;30")-COUNTIF(C$5:C$49,"&lt;20"))</f>
      </c>
      <c r="D61" s="54">
        <f aca="true" t="shared" si="10" ref="D61:O61">IF(COUNT(D$5:D$49)=0,"",COUNTIF(D$5:D$49,"&lt;30")-COUNTIF(D$5:D$49,"&lt;20"))</f>
      </c>
      <c r="E61" s="54">
        <f t="shared" si="10"/>
      </c>
      <c r="F61" s="54">
        <f t="shared" si="10"/>
      </c>
      <c r="G61" s="54">
        <f t="shared" si="10"/>
      </c>
      <c r="H61" s="54">
        <f t="shared" si="10"/>
      </c>
      <c r="I61" s="54">
        <f t="shared" si="10"/>
      </c>
      <c r="J61" s="54">
        <f t="shared" si="10"/>
      </c>
      <c r="K61" s="54">
        <f t="shared" si="10"/>
      </c>
      <c r="L61" s="54">
        <f t="shared" si="10"/>
      </c>
      <c r="M61" s="54">
        <f t="shared" si="10"/>
      </c>
      <c r="N61" s="54">
        <f t="shared" si="10"/>
      </c>
      <c r="O61" s="54">
        <f t="shared" si="10"/>
      </c>
      <c r="P61" s="95"/>
    </row>
    <row r="62" spans="1:16" ht="11.25" customHeight="1">
      <c r="A62" s="92"/>
      <c r="B62" s="49" t="s">
        <v>16</v>
      </c>
      <c r="C62" s="54">
        <f>IF(COUNT(C$5:C$49)=0,"",COUNTIF(C$5:C$49,"&lt;20")-COUNTIF(C$5:C$49,"&lt;10"))</f>
      </c>
      <c r="D62" s="54">
        <f aca="true" t="shared" si="11" ref="D62:O62">IF(COUNT(D$5:D$49)=0,"",COUNTIF(D$5:D$49,"&lt;20")-COUNTIF(D$5:D$49,"&lt;10"))</f>
      </c>
      <c r="E62" s="54">
        <f t="shared" si="11"/>
      </c>
      <c r="F62" s="54">
        <f t="shared" si="11"/>
      </c>
      <c r="G62" s="54">
        <f t="shared" si="11"/>
      </c>
      <c r="H62" s="54">
        <f t="shared" si="11"/>
      </c>
      <c r="I62" s="54">
        <f t="shared" si="11"/>
      </c>
      <c r="J62" s="54">
        <f t="shared" si="11"/>
      </c>
      <c r="K62" s="54">
        <f t="shared" si="11"/>
      </c>
      <c r="L62" s="54">
        <f t="shared" si="11"/>
      </c>
      <c r="M62" s="54">
        <f t="shared" si="11"/>
      </c>
      <c r="N62" s="54">
        <f t="shared" si="11"/>
      </c>
      <c r="O62" s="54">
        <f t="shared" si="11"/>
      </c>
      <c r="P62" s="95"/>
    </row>
    <row r="63" spans="1:16" ht="11.25" customHeight="1" thickBot="1">
      <c r="A63" s="93"/>
      <c r="B63" s="51" t="s">
        <v>17</v>
      </c>
      <c r="C63" s="55">
        <f>IF(COUNT(C$5:C$49)=0,"",COUNTIF(C$5:C$49,"&lt;10"))</f>
      </c>
      <c r="D63" s="55">
        <f aca="true" t="shared" si="12" ref="D63:O63">IF(COUNT(D$5:D$49)=0,"",COUNTIF(D$5:D$49,"&lt;10"))</f>
      </c>
      <c r="E63" s="55">
        <f t="shared" si="12"/>
      </c>
      <c r="F63" s="55">
        <f t="shared" si="12"/>
      </c>
      <c r="G63" s="55">
        <f t="shared" si="12"/>
      </c>
      <c r="H63" s="55">
        <f t="shared" si="12"/>
      </c>
      <c r="I63" s="55">
        <f t="shared" si="12"/>
      </c>
      <c r="J63" s="55">
        <f t="shared" si="12"/>
      </c>
      <c r="K63" s="55">
        <f t="shared" si="12"/>
      </c>
      <c r="L63" s="55">
        <f t="shared" si="12"/>
      </c>
      <c r="M63" s="55">
        <f t="shared" si="12"/>
      </c>
      <c r="N63" s="55">
        <f t="shared" si="12"/>
      </c>
      <c r="O63" s="55">
        <f t="shared" si="12"/>
      </c>
      <c r="P63" s="96"/>
    </row>
  </sheetData>
  <sheetProtection/>
  <protectedRanges>
    <protectedRange sqref="A1:P1 P5:P49 L2:M2 G2:I2 P2 L42:N49 J5:J49 B42:I49" name="範圍1"/>
    <protectedRange sqref="B5:I41" name="範圍1_1"/>
    <protectedRange sqref="L5:N41" name="範圍1_2"/>
  </protectedRanges>
  <mergeCells count="23">
    <mergeCell ref="P58:P59"/>
    <mergeCell ref="A56:A63"/>
    <mergeCell ref="P60:P63"/>
    <mergeCell ref="B3:B4"/>
    <mergeCell ref="A54:A55"/>
    <mergeCell ref="P54:P55"/>
    <mergeCell ref="P56:P57"/>
    <mergeCell ref="A52:P53"/>
    <mergeCell ref="L3:N3"/>
    <mergeCell ref="A51:K51"/>
    <mergeCell ref="A1:P1"/>
    <mergeCell ref="D2:F2"/>
    <mergeCell ref="J2:K2"/>
    <mergeCell ref="G2:I2"/>
    <mergeCell ref="N2:O2"/>
    <mergeCell ref="L2:M2"/>
    <mergeCell ref="O3:P3"/>
    <mergeCell ref="C3:K3"/>
    <mergeCell ref="A3:A4"/>
    <mergeCell ref="G4:H4"/>
    <mergeCell ref="I4:J4"/>
    <mergeCell ref="C4:D4"/>
    <mergeCell ref="E4:F4"/>
  </mergeCells>
  <conditionalFormatting sqref="C5:O50">
    <cfRule type="cellIs" priority="1" dxfId="4" operator="lessThan" stopIfTrue="1">
      <formula>60</formula>
    </cfRule>
    <cfRule type="cellIs" priority="2" dxfId="5" operator="greaterThanOrEqual" stopIfTrue="1">
      <formula>60</formula>
    </cfRule>
  </conditionalFormatting>
  <conditionalFormatting sqref="L51:O51">
    <cfRule type="cellIs" priority="3" dxfId="4" operator="lessThan" stopIfTrue="1">
      <formula>0.6</formula>
    </cfRule>
    <cfRule type="cellIs" priority="4" dxfId="5" operator="greaterThanOrEqual" stopIfTrue="1">
      <formula>0.6</formula>
    </cfRule>
  </conditionalFormatting>
  <dataValidations count="1">
    <dataValidation type="decimal" allowBlank="1" showErrorMessage="1" promptTitle="輸入錯誤" prompt="請輸入0~100的分數" errorTitle="輸入錯誤" error="請輸入0~100的分數" imeMode="off" sqref="C5:J49 L5:N49 B5:B41">
      <formula1>0</formula1>
      <formula2>100</formula2>
    </dataValidation>
  </dataValidations>
  <printOptions horizontalCentered="1"/>
  <pageMargins left="0.21" right="0.27" top="0.3937007874015748" bottom="0.24" header="0.3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birdy</dc:creator>
  <cp:keywords/>
  <dc:description/>
  <cp:lastModifiedBy>user</cp:lastModifiedBy>
  <cp:lastPrinted>2020-09-10T01:49:16Z</cp:lastPrinted>
  <dcterms:created xsi:type="dcterms:W3CDTF">2004-09-13T01:45:14Z</dcterms:created>
  <dcterms:modified xsi:type="dcterms:W3CDTF">2021-03-22T02:26:59Z</dcterms:modified>
  <cp:category/>
  <cp:version/>
  <cp:contentType/>
  <cp:contentStatus/>
</cp:coreProperties>
</file>